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05" windowWidth="15135" windowHeight="4815" firstSheet="1" activeTab="8"/>
  </bookViews>
  <sheets>
    <sheet name="الصفحة الرئيسية" sheetId="1" r:id="rId1"/>
    <sheet name="بيان الصيانة" sheetId="10" r:id="rId2"/>
    <sheet name="الرصيد الثابت" sheetId="7" r:id="rId3"/>
    <sheet name="انواع الفلاتر" sheetId="2" r:id="rId4"/>
    <sheet name="اسماء العملاء" sheetId="3" r:id="rId5"/>
    <sheet name="الدخول" sheetId="6" r:id="rId6"/>
    <sheet name="العملاء" sheetId="5" r:id="rId7"/>
    <sheet name="الصيانة" sheetId="9" r:id="rId8"/>
    <sheet name="ايصلات مجمعة" sheetId="13" r:id="rId9"/>
    <sheet name="الفواتير" sheetId="4" r:id="rId10"/>
    <sheet name="ايصلات" sheetId="14" r:id="rId11"/>
  </sheets>
  <externalReferences>
    <externalReference r:id="rId12"/>
  </externalReferences>
  <definedNames>
    <definedName name="_xlnm._FilterDatabase" localSheetId="5" hidden="1">الدخول!$J$1:$M$296</definedName>
    <definedName name="_xlnm._FilterDatabase" localSheetId="8" hidden="1">'ايصلات مجمعة'!$H$1:$H$2444</definedName>
    <definedName name="_xlnm.Print_Area" localSheetId="9">الفواتير!$A$1:$H$41</definedName>
    <definedName name="_xlnm.Print_Area" localSheetId="10">ايصلات!$A$1:$H$46</definedName>
    <definedName name="اسم_العميل">الدخول!$L$1432:$L$1435</definedName>
  </definedNames>
  <calcPr calcId="124519"/>
</workbook>
</file>

<file path=xl/calcChain.xml><?xml version="1.0" encoding="utf-8"?>
<calcChain xmlns="http://schemas.openxmlformats.org/spreadsheetml/2006/main">
  <c r="A14" i="5"/>
  <c r="F45" i="14"/>
  <c r="B45"/>
  <c r="B43"/>
  <c r="B42"/>
  <c r="H39"/>
  <c r="H36"/>
  <c r="DU396" i="9"/>
  <c r="DU397"/>
  <c r="DU398"/>
  <c r="DU399"/>
  <c r="DU400"/>
  <c r="DU401"/>
  <c r="DU402"/>
  <c r="DU403"/>
  <c r="DU404"/>
  <c r="DU405"/>
  <c r="DU406"/>
  <c r="DU407"/>
  <c r="DU408"/>
  <c r="DU409"/>
  <c r="DU410"/>
  <c r="DU411"/>
  <c r="DU412"/>
  <c r="DU413"/>
  <c r="DU414"/>
  <c r="DU415"/>
  <c r="DU416"/>
  <c r="DU417"/>
  <c r="DU418"/>
  <c r="DU419"/>
  <c r="DU420"/>
  <c r="DU421"/>
  <c r="DU422"/>
  <c r="DU423"/>
  <c r="DU424"/>
  <c r="DU425"/>
  <c r="DU426"/>
  <c r="DU427"/>
  <c r="DU428"/>
  <c r="DU429"/>
  <c r="DU430"/>
  <c r="DU431"/>
  <c r="DU432"/>
  <c r="DU433"/>
  <c r="DU434"/>
  <c r="DU435"/>
  <c r="DU436"/>
  <c r="DU437"/>
  <c r="DU438"/>
  <c r="DU439"/>
  <c r="DU440"/>
  <c r="DU441"/>
  <c r="DU442"/>
  <c r="DU443"/>
  <c r="DU444"/>
  <c r="DU445"/>
  <c r="DU446"/>
  <c r="DU447"/>
  <c r="DU448"/>
  <c r="DU449"/>
  <c r="DU450"/>
  <c r="DU451"/>
  <c r="DU452"/>
  <c r="DU453"/>
  <c r="DU454"/>
  <c r="DU455"/>
  <c r="DU456"/>
  <c r="DU457"/>
  <c r="DU458"/>
  <c r="DU459"/>
  <c r="DU460"/>
  <c r="DU461"/>
  <c r="DU462"/>
  <c r="DU463"/>
  <c r="DU464"/>
  <c r="DU465"/>
  <c r="DU466"/>
  <c r="DU467"/>
  <c r="DU468"/>
  <c r="DU469"/>
  <c r="DU470"/>
  <c r="DU471"/>
  <c r="DU472"/>
  <c r="DU473"/>
  <c r="DU474"/>
  <c r="DU475"/>
  <c r="DU476"/>
  <c r="DU477"/>
  <c r="DU478"/>
  <c r="DU479"/>
  <c r="DU480"/>
  <c r="DU481"/>
  <c r="DU482"/>
  <c r="DU483"/>
  <c r="DU484"/>
  <c r="DU485"/>
  <c r="DU486"/>
  <c r="DU487"/>
  <c r="DU488"/>
  <c r="DU489"/>
  <c r="DU490"/>
  <c r="DU491"/>
  <c r="DU492"/>
  <c r="DU493"/>
  <c r="DU494"/>
  <c r="DU495"/>
  <c r="DU496"/>
  <c r="DU497"/>
  <c r="DU498"/>
  <c r="DU499"/>
  <c r="DU500"/>
  <c r="DU501"/>
  <c r="DU502"/>
  <c r="DU503"/>
  <c r="DU504"/>
  <c r="DU505"/>
  <c r="DU506"/>
  <c r="DU507"/>
  <c r="DU508"/>
  <c r="DU509"/>
  <c r="DU510"/>
  <c r="DU511"/>
  <c r="DU512"/>
  <c r="DU513"/>
  <c r="DU514"/>
  <c r="DU515"/>
  <c r="DU516"/>
  <c r="DU517"/>
  <c r="DU518"/>
  <c r="DU519"/>
  <c r="DU520"/>
  <c r="DU521"/>
  <c r="DU522"/>
  <c r="DU523"/>
  <c r="DU524"/>
  <c r="DU525"/>
  <c r="DU526"/>
  <c r="DU527"/>
  <c r="DU528"/>
  <c r="DU529"/>
  <c r="DU530"/>
  <c r="DU531"/>
  <c r="DU532"/>
  <c r="DU533"/>
  <c r="DU534"/>
  <c r="DU535"/>
  <c r="DU536"/>
  <c r="DU537"/>
  <c r="DU538"/>
  <c r="DU539"/>
  <c r="DU540"/>
  <c r="DU541"/>
  <c r="DU542"/>
  <c r="DU543"/>
  <c r="DU544"/>
  <c r="DU545"/>
  <c r="DU546"/>
  <c r="DU547"/>
  <c r="DU548"/>
  <c r="DU549"/>
  <c r="DU550"/>
  <c r="DU551"/>
  <c r="DU552"/>
  <c r="DU553"/>
  <c r="DU554"/>
  <c r="DU555"/>
  <c r="DU556"/>
  <c r="DU557"/>
  <c r="DU558"/>
  <c r="DU559"/>
  <c r="DU560"/>
  <c r="DU561"/>
  <c r="DU562"/>
  <c r="DU563"/>
  <c r="DU564"/>
  <c r="DU565"/>
  <c r="DU566"/>
  <c r="DU567"/>
  <c r="DU568"/>
  <c r="DU569"/>
  <c r="DU570"/>
  <c r="DU571"/>
  <c r="DU572"/>
  <c r="DU573"/>
  <c r="DU574"/>
  <c r="DU575"/>
  <c r="DU576"/>
  <c r="DU577"/>
  <c r="DU578"/>
  <c r="DU579"/>
  <c r="DU580"/>
  <c r="DU581"/>
  <c r="DU582"/>
  <c r="DU583"/>
  <c r="DU584"/>
  <c r="DU585"/>
  <c r="DU586"/>
  <c r="DU587"/>
  <c r="DU588"/>
  <c r="DU589"/>
  <c r="DU590"/>
  <c r="DU591"/>
  <c r="DU592"/>
  <c r="DU593"/>
  <c r="DU594"/>
  <c r="DU595"/>
  <c r="DU596"/>
  <c r="DU597"/>
  <c r="DU598"/>
  <c r="DU599"/>
  <c r="DU600"/>
  <c r="DU601"/>
  <c r="DU602"/>
  <c r="DU603"/>
  <c r="DU604"/>
  <c r="DU605"/>
  <c r="DU606"/>
  <c r="DU607"/>
  <c r="DU608"/>
  <c r="DU609"/>
  <c r="DU610"/>
  <c r="DU611"/>
  <c r="DU612"/>
  <c r="DU613"/>
  <c r="DU614"/>
  <c r="DU615"/>
  <c r="DU616"/>
  <c r="DU617"/>
  <c r="DU618"/>
  <c r="DU619"/>
  <c r="DU620"/>
  <c r="DU621"/>
  <c r="DU622"/>
  <c r="DU623"/>
  <c r="DU624"/>
  <c r="DU625"/>
  <c r="DU626"/>
  <c r="DU627"/>
  <c r="DU628"/>
  <c r="DU629"/>
  <c r="DU630"/>
  <c r="DU631"/>
  <c r="DU632"/>
  <c r="DU633"/>
  <c r="DU634"/>
  <c r="DU635"/>
  <c r="DU636"/>
  <c r="DU637"/>
  <c r="DU638"/>
  <c r="DU639"/>
  <c r="DU640"/>
  <c r="DU641"/>
  <c r="DU642"/>
  <c r="DU643"/>
  <c r="DU644"/>
  <c r="DU645"/>
  <c r="DU646"/>
  <c r="DU647"/>
  <c r="DU648"/>
  <c r="DU649"/>
  <c r="DU650"/>
  <c r="DU651"/>
  <c r="DU652"/>
  <c r="DU653"/>
  <c r="DU654"/>
  <c r="DU655"/>
  <c r="DU656"/>
  <c r="DU657"/>
  <c r="DU658"/>
  <c r="DU659"/>
  <c r="DU660"/>
  <c r="DU661"/>
  <c r="DU662"/>
  <c r="DU663"/>
  <c r="DU664"/>
  <c r="DU665"/>
  <c r="DU666"/>
  <c r="DU667"/>
  <c r="DU668"/>
  <c r="DU669"/>
  <c r="DU670"/>
  <c r="DU671"/>
  <c r="DU672"/>
  <c r="DU673"/>
  <c r="DU674"/>
  <c r="DU675"/>
  <c r="DU676"/>
  <c r="DU677"/>
  <c r="DU678"/>
  <c r="DU679"/>
  <c r="DU680"/>
  <c r="DU681"/>
  <c r="DU682"/>
  <c r="DU683"/>
  <c r="DU684"/>
  <c r="DU685"/>
  <c r="DU686"/>
  <c r="DU687"/>
  <c r="DU688"/>
  <c r="DU689"/>
  <c r="DU690"/>
  <c r="DU691"/>
  <c r="DU692"/>
  <c r="DU693"/>
  <c r="DU694"/>
  <c r="DU695"/>
  <c r="DU696"/>
  <c r="DU697"/>
  <c r="DU698"/>
  <c r="DU699"/>
  <c r="DU700"/>
  <c r="DU701"/>
  <c r="DU702"/>
  <c r="DU703"/>
  <c r="DU704"/>
  <c r="DU705"/>
  <c r="DU706"/>
  <c r="DU707"/>
  <c r="DU708"/>
  <c r="DU709"/>
  <c r="DU710"/>
  <c r="DU711"/>
  <c r="DU712"/>
  <c r="DU713"/>
  <c r="DU714"/>
  <c r="DU715"/>
  <c r="DU716"/>
  <c r="DU717"/>
  <c r="DU718"/>
  <c r="DU719"/>
  <c r="DU720"/>
  <c r="DU721"/>
  <c r="DU722"/>
  <c r="DU723"/>
  <c r="DU724"/>
  <c r="DU725"/>
  <c r="DU726"/>
  <c r="DU727"/>
  <c r="DU728"/>
  <c r="DU729"/>
  <c r="DU730"/>
  <c r="DU731"/>
  <c r="DU732"/>
  <c r="DU733"/>
  <c r="DU734"/>
  <c r="DU735"/>
  <c r="DU736"/>
  <c r="DU737"/>
  <c r="DU738"/>
  <c r="DU739"/>
  <c r="DU740"/>
  <c r="DU741"/>
  <c r="DU742"/>
  <c r="DU743"/>
  <c r="DU744"/>
  <c r="DU745"/>
  <c r="DU746"/>
  <c r="DU747"/>
  <c r="DU748"/>
  <c r="DU749"/>
  <c r="DU750"/>
  <c r="DU751"/>
  <c r="DU752"/>
  <c r="DU753"/>
  <c r="DU754"/>
  <c r="DU755"/>
  <c r="DU756"/>
  <c r="DU757"/>
  <c r="DU758"/>
  <c r="DU759"/>
  <c r="DU760"/>
  <c r="DU761"/>
  <c r="DU762"/>
  <c r="DU763"/>
  <c r="DU764"/>
  <c r="DU765"/>
  <c r="DU766"/>
  <c r="DU767"/>
  <c r="DU768"/>
  <c r="DU769"/>
  <c r="DU770"/>
  <c r="DU771"/>
  <c r="DU772"/>
  <c r="DU773"/>
  <c r="DU774"/>
  <c r="DU775"/>
  <c r="DU776"/>
  <c r="DU777"/>
  <c r="DU778"/>
  <c r="DU779"/>
  <c r="DU780"/>
  <c r="DU781"/>
  <c r="DU782"/>
  <c r="DU783"/>
  <c r="DU784"/>
  <c r="DU785"/>
  <c r="DU786"/>
  <c r="DU787"/>
  <c r="DU788"/>
  <c r="DU789"/>
  <c r="DU790"/>
  <c r="DU791"/>
  <c r="DU792"/>
  <c r="DU793"/>
  <c r="DU794"/>
  <c r="DU795"/>
  <c r="DU796"/>
  <c r="DU797"/>
  <c r="DU798"/>
  <c r="DU799"/>
  <c r="DU800"/>
  <c r="DU801"/>
  <c r="DU802"/>
  <c r="DU803"/>
  <c r="DU804"/>
  <c r="DU805"/>
  <c r="DU806"/>
  <c r="DU807"/>
  <c r="DU808"/>
  <c r="DU809"/>
  <c r="DU810"/>
  <c r="DU811"/>
  <c r="DU812"/>
  <c r="DU813"/>
  <c r="DU814"/>
  <c r="DU815"/>
  <c r="DU816"/>
  <c r="DU817"/>
  <c r="DU818"/>
  <c r="DU819"/>
  <c r="DU820"/>
  <c r="DU821"/>
  <c r="DU822"/>
  <c r="DU823"/>
  <c r="DU824"/>
  <c r="DU825"/>
  <c r="DU826"/>
  <c r="DU827"/>
  <c r="DU828"/>
  <c r="DU829"/>
  <c r="DU830"/>
  <c r="DU831"/>
  <c r="DU832"/>
  <c r="DU833"/>
  <c r="DU834"/>
  <c r="DU835"/>
  <c r="DU836"/>
  <c r="DU837"/>
  <c r="DU838"/>
  <c r="DU839"/>
  <c r="DU840"/>
  <c r="DU841"/>
  <c r="DU842"/>
  <c r="DU843"/>
  <c r="DU844"/>
  <c r="DU845"/>
  <c r="DU846"/>
  <c r="DU847"/>
  <c r="DU848"/>
  <c r="DU849"/>
  <c r="DU850"/>
  <c r="DU851"/>
  <c r="DU852"/>
  <c r="DU853"/>
  <c r="DU854"/>
  <c r="DU855"/>
  <c r="DU856"/>
  <c r="DU857"/>
  <c r="DU858"/>
  <c r="DU859"/>
  <c r="DU860"/>
  <c r="DU861"/>
  <c r="DU862"/>
  <c r="DU863"/>
  <c r="DU864"/>
  <c r="DU865"/>
  <c r="DU866"/>
  <c r="DU867"/>
  <c r="DU868"/>
  <c r="DU869"/>
  <c r="DU870"/>
  <c r="DU871"/>
  <c r="DU872"/>
  <c r="DU873"/>
  <c r="DU874"/>
  <c r="DU875"/>
  <c r="DU876"/>
  <c r="DU877"/>
  <c r="DU878"/>
  <c r="DU879"/>
  <c r="DU880"/>
  <c r="DU881"/>
  <c r="DU882"/>
  <c r="DU883"/>
  <c r="DU884"/>
  <c r="DU885"/>
  <c r="DU886"/>
  <c r="DU887"/>
  <c r="DU888"/>
  <c r="DU889"/>
  <c r="DU890"/>
  <c r="DU891"/>
  <c r="DU892"/>
  <c r="DU893"/>
  <c r="DU894"/>
  <c r="DU895"/>
  <c r="DU896"/>
  <c r="DU897"/>
  <c r="DU898"/>
  <c r="DU899"/>
  <c r="DU900"/>
  <c r="DU901"/>
  <c r="DU902"/>
  <c r="DU903"/>
  <c r="DU904"/>
  <c r="DU905"/>
  <c r="DU906"/>
  <c r="DU907"/>
  <c r="DU908"/>
  <c r="DU909"/>
  <c r="DU910"/>
  <c r="DU911"/>
  <c r="DU912"/>
  <c r="DU913"/>
  <c r="DU914"/>
  <c r="DU915"/>
  <c r="DU916"/>
  <c r="DU917"/>
  <c r="DU918"/>
  <c r="DU919"/>
  <c r="DU920"/>
  <c r="DU921"/>
  <c r="DU922"/>
  <c r="DU923"/>
  <c r="DU924"/>
  <c r="DU925"/>
  <c r="DU926"/>
  <c r="DU927"/>
  <c r="DU928"/>
  <c r="DU929"/>
  <c r="DU930"/>
  <c r="DU931"/>
  <c r="DU932"/>
  <c r="DU933"/>
  <c r="DU934"/>
  <c r="DU935"/>
  <c r="DU936"/>
  <c r="DU937"/>
  <c r="DU938"/>
  <c r="DU939"/>
  <c r="DU940"/>
  <c r="DU941"/>
  <c r="DU942"/>
  <c r="DU943"/>
  <c r="DU944"/>
  <c r="DU945"/>
  <c r="DU946"/>
  <c r="DU947"/>
  <c r="DU948"/>
  <c r="DU949"/>
  <c r="DU950"/>
  <c r="DU951"/>
  <c r="DU952"/>
  <c r="DU953"/>
  <c r="DU954"/>
  <c r="DU955"/>
  <c r="DU956"/>
  <c r="DU957"/>
  <c r="DU958"/>
  <c r="DU959"/>
  <c r="DU960"/>
  <c r="DU961"/>
  <c r="DU962"/>
  <c r="DU963"/>
  <c r="DU964"/>
  <c r="DU965"/>
  <c r="DU966"/>
  <c r="DU967"/>
  <c r="DU968"/>
  <c r="DU969"/>
  <c r="DU970"/>
  <c r="DU971"/>
  <c r="DU972"/>
  <c r="DU973"/>
  <c r="DU974"/>
  <c r="DU975"/>
  <c r="DU976"/>
  <c r="DU977"/>
  <c r="DU978"/>
  <c r="DU979"/>
  <c r="DU980"/>
  <c r="DU981"/>
  <c r="DU982"/>
  <c r="DU983"/>
  <c r="DU984"/>
  <c r="DU985"/>
  <c r="DU986"/>
  <c r="DU987"/>
  <c r="DU988"/>
  <c r="DU989"/>
  <c r="DU990"/>
  <c r="DU991"/>
  <c r="DU992"/>
  <c r="DU993"/>
  <c r="DU994"/>
  <c r="DU995"/>
  <c r="DU996"/>
  <c r="DU997"/>
  <c r="DU998"/>
  <c r="DU999"/>
  <c r="DU1000"/>
  <c r="DU1001"/>
  <c r="DU1002"/>
  <c r="DU1003"/>
  <c r="DU1004"/>
  <c r="DU1005"/>
  <c r="DU1006"/>
  <c r="DU1007"/>
  <c r="DU1008"/>
  <c r="DU1009"/>
  <c r="DU1010"/>
  <c r="DU1011"/>
  <c r="DU1012"/>
  <c r="DU1013"/>
  <c r="DU1014"/>
  <c r="DU1015"/>
  <c r="DU1016"/>
  <c r="DU1017"/>
  <c r="DU1018"/>
  <c r="DU1019"/>
  <c r="DU1020"/>
  <c r="DU1021"/>
  <c r="DU1022"/>
  <c r="DU1023"/>
  <c r="DU1024"/>
  <c r="DU1025"/>
  <c r="DU1026"/>
  <c r="DU1027"/>
  <c r="DU1028"/>
  <c r="DU1029"/>
  <c r="DU1030"/>
  <c r="DU1031"/>
  <c r="DU1032"/>
  <c r="DU1033"/>
  <c r="DU1034"/>
  <c r="DU1035"/>
  <c r="DU1036"/>
  <c r="DU1037"/>
  <c r="DU1038"/>
  <c r="DU1039"/>
  <c r="DU1040"/>
  <c r="DU1041"/>
  <c r="DU1042"/>
  <c r="DU1043"/>
  <c r="DU1044"/>
  <c r="DU1045"/>
  <c r="DU1046"/>
  <c r="DU1047"/>
  <c r="DU1048"/>
  <c r="DU1049"/>
  <c r="DU1050"/>
  <c r="DU1051"/>
  <c r="DU1052"/>
  <c r="DU1053"/>
  <c r="DU1054"/>
  <c r="DU1055"/>
  <c r="DU1056"/>
  <c r="DU1057"/>
  <c r="DU1058"/>
  <c r="DU1059"/>
  <c r="DU1060"/>
  <c r="DU1061"/>
  <c r="DU1062"/>
  <c r="DU1063"/>
  <c r="DU1064"/>
  <c r="DU1065"/>
  <c r="DU1066"/>
  <c r="DU1067"/>
  <c r="DU1068"/>
  <c r="DU1069"/>
  <c r="DU1070"/>
  <c r="DU1071"/>
  <c r="DU1072"/>
  <c r="DU1073"/>
  <c r="DU1074"/>
  <c r="DU1075"/>
  <c r="DU1076"/>
  <c r="DU1077"/>
  <c r="DU1078"/>
  <c r="DU1079"/>
  <c r="DU1080"/>
  <c r="DU1081"/>
  <c r="DU1082"/>
  <c r="DU1083"/>
  <c r="DU1084"/>
  <c r="DU1085"/>
  <c r="DU1086"/>
  <c r="DU1087"/>
  <c r="DU1088"/>
  <c r="DU1089"/>
  <c r="DU1090"/>
  <c r="DU1091"/>
  <c r="DU1092"/>
  <c r="DU1093"/>
  <c r="DU1094"/>
  <c r="DU1095"/>
  <c r="DU1096"/>
  <c r="DU1097"/>
  <c r="DU1098"/>
  <c r="DU1099"/>
  <c r="DU1100"/>
  <c r="DU1101"/>
  <c r="DU1102"/>
  <c r="DU1103"/>
  <c r="DU1104"/>
  <c r="DU1105"/>
  <c r="DU1106"/>
  <c r="DU1107"/>
  <c r="DU1108"/>
  <c r="DU1109"/>
  <c r="DU1110"/>
  <c r="DU1111"/>
  <c r="DU1112"/>
  <c r="DU1113"/>
  <c r="DU1114"/>
  <c r="DU1115"/>
  <c r="DU1116"/>
  <c r="DU1117"/>
  <c r="DU1118"/>
  <c r="DU1119"/>
  <c r="DU1120"/>
  <c r="DU1121"/>
  <c r="DU1122"/>
  <c r="DU1123"/>
  <c r="DU1124"/>
  <c r="DU1125"/>
  <c r="DU1126"/>
  <c r="DU1127"/>
  <c r="DU1128"/>
  <c r="DU1129"/>
  <c r="DU1130"/>
  <c r="DU1131"/>
  <c r="DU1132"/>
  <c r="DU1133"/>
  <c r="DU1134"/>
  <c r="DU1135"/>
  <c r="DU1136"/>
  <c r="DU1137"/>
  <c r="DU1138"/>
  <c r="DU1139"/>
  <c r="DU1140"/>
  <c r="DU1141"/>
  <c r="DU1142"/>
  <c r="DU1143"/>
  <c r="DU1144"/>
  <c r="DU1145"/>
  <c r="DU1146"/>
  <c r="DU1147"/>
  <c r="DU1148"/>
  <c r="DU1149"/>
  <c r="DU1150"/>
  <c r="DU1151"/>
  <c r="DU1152"/>
  <c r="DU1153"/>
  <c r="DU1154"/>
  <c r="DU1155"/>
  <c r="DU1156"/>
  <c r="DU1157"/>
  <c r="DU1158"/>
  <c r="DU1159"/>
  <c r="DU1160"/>
  <c r="DU1161"/>
  <c r="DU1162"/>
  <c r="DU1163"/>
  <c r="DU1164"/>
  <c r="DU1165"/>
  <c r="DU1166"/>
  <c r="DU1167"/>
  <c r="DU1168"/>
  <c r="DU1169"/>
  <c r="DU1170"/>
  <c r="DU1171"/>
  <c r="DU1172"/>
  <c r="DU1173"/>
  <c r="DU1174"/>
  <c r="DU1175"/>
  <c r="DU1176"/>
  <c r="DU1177"/>
  <c r="DU1178"/>
  <c r="DU1179"/>
  <c r="DU1180"/>
  <c r="DU1181"/>
  <c r="DU1182"/>
  <c r="DU1183"/>
  <c r="DU1184"/>
  <c r="DU1185"/>
  <c r="DU1186"/>
  <c r="DU1187"/>
  <c r="DU1188"/>
  <c r="DU1189"/>
  <c r="DU1190"/>
  <c r="DU1191"/>
  <c r="DU1192"/>
  <c r="DU1193"/>
  <c r="DU1194"/>
  <c r="DU1195"/>
  <c r="DU1196"/>
  <c r="DU1197"/>
  <c r="DU1198"/>
  <c r="DU1199"/>
  <c r="DU1200"/>
  <c r="DU1201"/>
  <c r="DU1202"/>
  <c r="DU1203"/>
  <c r="DU1204"/>
  <c r="DU1205"/>
  <c r="DU1206"/>
  <c r="DU1207"/>
  <c r="DU1208"/>
  <c r="DU1209"/>
  <c r="DU1210"/>
  <c r="DU1211"/>
  <c r="DU1212"/>
  <c r="DU1213"/>
  <c r="DU1214"/>
  <c r="DU1215"/>
  <c r="DU1216"/>
  <c r="DU1217"/>
  <c r="DU1218"/>
  <c r="DU1219"/>
  <c r="DU1220"/>
  <c r="DU1221"/>
  <c r="DU1222"/>
  <c r="DU1223"/>
  <c r="DU1224"/>
  <c r="DU1225"/>
  <c r="DU1226"/>
  <c r="DU1227"/>
  <c r="DU1228"/>
  <c r="DU1229"/>
  <c r="DU1230"/>
  <c r="DU1231"/>
  <c r="DU1232"/>
  <c r="DU1233"/>
  <c r="DU1234"/>
  <c r="DU1235"/>
  <c r="DU1236"/>
  <c r="DU1237"/>
  <c r="DU1238"/>
  <c r="DU1239"/>
  <c r="DU1240"/>
  <c r="DU1241"/>
  <c r="DU1242"/>
  <c r="DU1243"/>
  <c r="DU1244"/>
  <c r="DU1245"/>
  <c r="DU1246"/>
  <c r="DU1247"/>
  <c r="DU1248"/>
  <c r="DU1249"/>
  <c r="DU1250"/>
  <c r="DU1251"/>
  <c r="DU1252"/>
  <c r="DU1253"/>
  <c r="DU1254"/>
  <c r="DU1255"/>
  <c r="DU1256"/>
  <c r="DU1257"/>
  <c r="DU1258"/>
  <c r="DU1259"/>
  <c r="DU1260"/>
  <c r="DU1261"/>
  <c r="DU1262"/>
  <c r="DU1263"/>
  <c r="DU1264"/>
  <c r="DU1265"/>
  <c r="DU1266"/>
  <c r="DU1267"/>
  <c r="DU1268"/>
  <c r="DU1269"/>
  <c r="DU1270"/>
  <c r="DU1271"/>
  <c r="DU1272"/>
  <c r="DU1273"/>
  <c r="DU1274"/>
  <c r="DU1275"/>
  <c r="DU1276"/>
  <c r="DU1277"/>
  <c r="DU1278"/>
  <c r="DU1279"/>
  <c r="DU1280"/>
  <c r="DU1281"/>
  <c r="DU1282"/>
  <c r="DU1283"/>
  <c r="DU1284"/>
  <c r="DU1285"/>
  <c r="DU1286"/>
  <c r="DU1287"/>
  <c r="DU1288"/>
  <c r="DU1289"/>
  <c r="DU1290"/>
  <c r="DU1291"/>
  <c r="DU1292"/>
  <c r="DU1293"/>
  <c r="DU1294"/>
  <c r="DU1295"/>
  <c r="DU1296"/>
  <c r="DU1297"/>
  <c r="DU1298"/>
  <c r="DU1299"/>
  <c r="DU1300"/>
  <c r="DU1301"/>
  <c r="DU1302"/>
  <c r="DU1303"/>
  <c r="DU1304"/>
  <c r="DU1305"/>
  <c r="DU1306"/>
  <c r="DU1307"/>
  <c r="DU1308"/>
  <c r="DU1309"/>
  <c r="DU1310"/>
  <c r="DU1311"/>
  <c r="DU1312"/>
  <c r="DU1313"/>
  <c r="DU1314"/>
  <c r="DU1315"/>
  <c r="DU1316"/>
  <c r="DU1317"/>
  <c r="DU1318"/>
  <c r="DU1319"/>
  <c r="DU1320"/>
  <c r="DU1321"/>
  <c r="DU1322"/>
  <c r="DU1323"/>
  <c r="DU1324"/>
  <c r="DU1325"/>
  <c r="DU1326"/>
  <c r="DU1327"/>
  <c r="DU1328"/>
  <c r="DU1329"/>
  <c r="DU1330"/>
  <c r="DU1331"/>
  <c r="DU1332"/>
  <c r="DU1333"/>
  <c r="DU1334"/>
  <c r="DU1335"/>
  <c r="DU1336"/>
  <c r="DU1337"/>
  <c r="DU1338"/>
  <c r="DU1339"/>
  <c r="DU1340"/>
  <c r="DU1341"/>
  <c r="DU1342"/>
  <c r="DU1343"/>
  <c r="DU1344"/>
  <c r="DU1345"/>
  <c r="DU1346"/>
  <c r="DU1347"/>
  <c r="DU1348"/>
  <c r="DU1349"/>
  <c r="DU1350"/>
  <c r="DU1351"/>
  <c r="DU1352"/>
  <c r="DU1353"/>
  <c r="DU1354"/>
  <c r="DU1355"/>
  <c r="DU1356"/>
  <c r="DU1357"/>
  <c r="DU1358"/>
  <c r="DU1359"/>
  <c r="DU1360"/>
  <c r="DU1361"/>
  <c r="DU1362"/>
  <c r="DU1363"/>
  <c r="DU1364"/>
  <c r="DU1365"/>
  <c r="DU1366"/>
  <c r="DU1367"/>
  <c r="DU1368"/>
  <c r="DU1369"/>
  <c r="DU1370"/>
  <c r="DU1371"/>
  <c r="DU1372"/>
  <c r="DU1373"/>
  <c r="DU1374"/>
  <c r="DU1375"/>
  <c r="DU1376"/>
  <c r="DU1377"/>
  <c r="DU1378"/>
  <c r="DU1379"/>
  <c r="DU1380"/>
  <c r="DU1381"/>
  <c r="DU1382"/>
  <c r="DU1383"/>
  <c r="DU1384"/>
  <c r="DU1385"/>
  <c r="DU1386"/>
  <c r="DU1387"/>
  <c r="DU1388"/>
  <c r="DU1389"/>
  <c r="DU1390"/>
  <c r="DU1391"/>
  <c r="DU1392"/>
  <c r="DU1393"/>
  <c r="DU1394"/>
  <c r="DU1395"/>
  <c r="DU1396"/>
  <c r="DU1397"/>
  <c r="DU1398"/>
  <c r="DU1399"/>
  <c r="DU1400"/>
  <c r="DU1401"/>
  <c r="DU1402"/>
  <c r="DU1403"/>
  <c r="DU1404"/>
  <c r="DU1405"/>
  <c r="DU1406"/>
  <c r="DU1407"/>
  <c r="DU1408"/>
  <c r="DU1409"/>
  <c r="DU1410"/>
  <c r="DU1411"/>
  <c r="DU1412"/>
  <c r="DU1413"/>
  <c r="DU1414"/>
  <c r="DU1415"/>
  <c r="DU1416"/>
  <c r="DU1417"/>
  <c r="DU1418"/>
  <c r="DU1419"/>
  <c r="DU1420"/>
  <c r="DU1421"/>
  <c r="DU1422"/>
  <c r="DU1423"/>
  <c r="DU1424"/>
  <c r="DU1425"/>
  <c r="DU1426"/>
  <c r="DU1427"/>
  <c r="DU1428"/>
  <c r="DU1429"/>
  <c r="DU1430"/>
  <c r="DU1431"/>
  <c r="DU1432"/>
  <c r="DU1433"/>
  <c r="DU1434"/>
  <c r="DU1435"/>
  <c r="DU1436"/>
  <c r="DU1437"/>
  <c r="DU1438"/>
  <c r="DU1439"/>
  <c r="DU1440"/>
  <c r="DU1441"/>
  <c r="DU1442"/>
  <c r="DU1443"/>
  <c r="DU1444"/>
  <c r="DU1445"/>
  <c r="DU1446"/>
  <c r="DU1447"/>
  <c r="DU1448"/>
  <c r="DU1449"/>
  <c r="DU1450"/>
  <c r="DU1451"/>
  <c r="DU1452"/>
  <c r="DU1453"/>
  <c r="DU1454"/>
  <c r="DU1455"/>
  <c r="DU1456"/>
  <c r="DU1457"/>
  <c r="DU1458"/>
  <c r="DU1459"/>
  <c r="DU1460"/>
  <c r="DU1461"/>
  <c r="DU1462"/>
  <c r="DU1463"/>
  <c r="DU1464"/>
  <c r="DU1465"/>
  <c r="DU1466"/>
  <c r="DU1467"/>
  <c r="DU1468"/>
  <c r="DU1469"/>
  <c r="DU1470"/>
  <c r="DU1471"/>
  <c r="DU1472"/>
  <c r="DU1473"/>
  <c r="DU1474"/>
  <c r="DU1475"/>
  <c r="DU1476"/>
  <c r="DU1477"/>
  <c r="DU1478"/>
  <c r="DU1479"/>
  <c r="DU1480"/>
  <c r="DU1481"/>
  <c r="DU1482"/>
  <c r="DU1483"/>
  <c r="DU1484"/>
  <c r="DU1485"/>
  <c r="DU1486"/>
  <c r="DU1487"/>
  <c r="DU1488"/>
  <c r="DU1489"/>
  <c r="DU1490"/>
  <c r="DU1491"/>
  <c r="DU1492"/>
  <c r="DU1493"/>
  <c r="DU1494"/>
  <c r="DU1495"/>
  <c r="DU1496"/>
  <c r="DU1497"/>
  <c r="DU1498"/>
  <c r="DU1499"/>
  <c r="DU1500"/>
  <c r="DU1501"/>
  <c r="DU1502"/>
  <c r="DU1503"/>
  <c r="DU1504"/>
  <c r="DU1505"/>
  <c r="DU1506"/>
  <c r="DU1507"/>
  <c r="DU1508"/>
  <c r="DU1509"/>
  <c r="DU1510"/>
  <c r="DU1511"/>
  <c r="DU1512"/>
  <c r="DU1513"/>
  <c r="DU1514"/>
  <c r="DU1515"/>
  <c r="DU1516"/>
  <c r="DU1517"/>
  <c r="DU1518"/>
  <c r="DU1519"/>
  <c r="DU1520"/>
  <c r="DU1521"/>
  <c r="DU1522"/>
  <c r="DU1523"/>
  <c r="DU1524"/>
  <c r="DU1525"/>
  <c r="DU1526"/>
  <c r="DU1527"/>
  <c r="DU1528"/>
  <c r="DU1529"/>
  <c r="DU1530"/>
  <c r="DU1531"/>
  <c r="DU1532"/>
  <c r="DU1533"/>
  <c r="DU1534"/>
  <c r="DU1535"/>
  <c r="DU1536"/>
  <c r="DU1537"/>
  <c r="DU1538"/>
  <c r="DU1539"/>
  <c r="DU1540"/>
  <c r="DU1541"/>
  <c r="DU1542"/>
  <c r="DU1543"/>
  <c r="DU1544"/>
  <c r="DU1545"/>
  <c r="DU1546"/>
  <c r="DU1547"/>
  <c r="DU1548"/>
  <c r="DU1549"/>
  <c r="DU1550"/>
  <c r="DU1551"/>
  <c r="DU1552"/>
  <c r="DU1553"/>
  <c r="DU1554"/>
  <c r="DU1555"/>
  <c r="DU1556"/>
  <c r="DU1557"/>
  <c r="DU1558"/>
  <c r="DU1559"/>
  <c r="DU1560"/>
  <c r="DU1561"/>
  <c r="DU1562"/>
  <c r="DU1563"/>
  <c r="DU1564"/>
  <c r="DU1565"/>
  <c r="DU1566"/>
  <c r="DU1567"/>
  <c r="DU1568"/>
  <c r="DU1569"/>
  <c r="DU1570"/>
  <c r="DU1571"/>
  <c r="DU1572"/>
  <c r="DU1573"/>
  <c r="DU1574"/>
  <c r="DU1575"/>
  <c r="DU1576"/>
  <c r="DU1577"/>
  <c r="DU1578"/>
  <c r="DU1579"/>
  <c r="DU1580"/>
  <c r="DU1581"/>
  <c r="DU1582"/>
  <c r="DU1583"/>
  <c r="DU1584"/>
  <c r="DU1585"/>
  <c r="DU1586"/>
  <c r="DU1587"/>
  <c r="DU1588"/>
  <c r="DU1589"/>
  <c r="DU1590"/>
  <c r="DU1591"/>
  <c r="DU1592"/>
  <c r="DU1593"/>
  <c r="DU1594"/>
  <c r="DU1595"/>
  <c r="DU1596"/>
  <c r="DU1597"/>
  <c r="DU1598"/>
  <c r="DU1599"/>
  <c r="DU1600"/>
  <c r="DU1601"/>
  <c r="DU1602"/>
  <c r="DU1603"/>
  <c r="DU1604"/>
  <c r="DU1605"/>
  <c r="DU1606"/>
  <c r="DU1607"/>
  <c r="DU1608"/>
  <c r="DU1609"/>
  <c r="DU1610"/>
  <c r="DU1611"/>
  <c r="DU1612"/>
  <c r="DU1613"/>
  <c r="DU1614"/>
  <c r="DU1615"/>
  <c r="DU1616"/>
  <c r="DU1617"/>
  <c r="DU1618"/>
  <c r="DU1619"/>
  <c r="DU1620"/>
  <c r="DU1621"/>
  <c r="DU1622"/>
  <c r="DU1623"/>
  <c r="DU1624"/>
  <c r="DU1625"/>
  <c r="DU1626"/>
  <c r="DU1627"/>
  <c r="DU1628"/>
  <c r="DU1629"/>
  <c r="DU1630"/>
  <c r="DU1631"/>
  <c r="DU1632"/>
  <c r="DU1633"/>
  <c r="DU1634"/>
  <c r="DU1635"/>
  <c r="DU1636"/>
  <c r="DU1637"/>
  <c r="DU1638"/>
  <c r="DU1639"/>
  <c r="DU1640"/>
  <c r="DU1641"/>
  <c r="DU1642"/>
  <c r="DU1643"/>
  <c r="DU1644"/>
  <c r="DU1645"/>
  <c r="DU1646"/>
  <c r="DU1647"/>
  <c r="DU1648"/>
  <c r="DU1649"/>
  <c r="DU1650"/>
  <c r="DU1651"/>
  <c r="DU1652"/>
  <c r="DU1653"/>
  <c r="DU1654"/>
  <c r="DU1655"/>
  <c r="DU1656"/>
  <c r="DU1657"/>
  <c r="DU1658"/>
  <c r="DU1659"/>
  <c r="DU1660"/>
  <c r="DU1661"/>
  <c r="DU1662"/>
  <c r="DU1663"/>
  <c r="DU395"/>
  <c r="G11" i="4"/>
  <c r="H5"/>
  <c r="B10"/>
  <c r="B9"/>
  <c r="B9" i="14"/>
  <c r="F28"/>
  <c r="B28"/>
  <c r="B26"/>
  <c r="B25"/>
  <c r="F12"/>
  <c r="H6"/>
  <c r="B12"/>
  <c r="B10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310"/>
  <c r="B311"/>
  <c r="B312"/>
  <c r="B313"/>
  <c r="B314"/>
  <c r="B315"/>
  <c r="B316"/>
  <c r="B317"/>
  <c r="B318"/>
  <c r="B319"/>
  <c r="B320"/>
  <c r="B321"/>
  <c r="B322"/>
  <c r="B323"/>
  <c r="B324"/>
  <c r="B325"/>
  <c r="B326"/>
  <c r="B327"/>
  <c r="B328"/>
  <c r="B329"/>
  <c r="B330"/>
  <c r="B331"/>
  <c r="B332"/>
  <c r="B333"/>
  <c r="B334"/>
  <c r="B335"/>
  <c r="B336"/>
  <c r="B337"/>
  <c r="B338"/>
  <c r="B339"/>
  <c r="B340"/>
  <c r="B341"/>
  <c r="B342"/>
  <c r="B343"/>
  <c r="B344"/>
  <c r="B345"/>
  <c r="B346"/>
  <c r="B347"/>
  <c r="B348"/>
  <c r="B349"/>
  <c r="B350"/>
  <c r="B351"/>
  <c r="B352"/>
  <c r="B353"/>
  <c r="B354"/>
  <c r="B355"/>
  <c r="B356"/>
  <c r="B357"/>
  <c r="B358"/>
  <c r="B359"/>
  <c r="B360"/>
  <c r="B361"/>
  <c r="B362"/>
  <c r="B363"/>
  <c r="B364"/>
  <c r="B365"/>
  <c r="B366"/>
  <c r="B367"/>
  <c r="B368"/>
  <c r="B369"/>
  <c r="B370"/>
  <c r="B371"/>
  <c r="B372"/>
  <c r="B373"/>
  <c r="B374"/>
  <c r="B375"/>
  <c r="B376"/>
  <c r="B377"/>
  <c r="B378"/>
  <c r="B379"/>
  <c r="B380"/>
  <c r="B381"/>
  <c r="B382"/>
  <c r="B383"/>
  <c r="B384"/>
  <c r="B385"/>
  <c r="B386"/>
  <c r="B387"/>
  <c r="B388"/>
  <c r="B389"/>
  <c r="B390"/>
  <c r="B391"/>
  <c r="B392"/>
  <c r="B393"/>
  <c r="B394"/>
  <c r="B395"/>
  <c r="B396"/>
  <c r="B397"/>
  <c r="B398"/>
  <c r="B399"/>
  <c r="B400"/>
  <c r="B401"/>
  <c r="B402"/>
  <c r="B403"/>
  <c r="B404"/>
  <c r="B405"/>
  <c r="B406"/>
  <c r="B407"/>
  <c r="B408"/>
  <c r="B409"/>
  <c r="B410"/>
  <c r="B411"/>
  <c r="B412"/>
  <c r="B413"/>
  <c r="B414"/>
  <c r="B415"/>
  <c r="B416"/>
  <c r="B417"/>
  <c r="B418"/>
  <c r="B419"/>
  <c r="B420"/>
  <c r="B421"/>
  <c r="B422"/>
  <c r="B423"/>
  <c r="B424"/>
  <c r="B425"/>
  <c r="B426"/>
  <c r="B427"/>
  <c r="B428"/>
  <c r="B429"/>
  <c r="B430"/>
  <c r="B431"/>
  <c r="B432"/>
  <c r="B433"/>
  <c r="B434"/>
  <c r="B435"/>
  <c r="B436"/>
  <c r="B437"/>
  <c r="B438"/>
  <c r="B439"/>
  <c r="B440"/>
  <c r="B441"/>
  <c r="B442"/>
  <c r="B443"/>
  <c r="B444"/>
  <c r="B445"/>
  <c r="B446"/>
  <c r="B447"/>
  <c r="B448"/>
  <c r="B449"/>
  <c r="B450"/>
  <c r="B451"/>
  <c r="B452"/>
  <c r="B453"/>
  <c r="B454"/>
  <c r="B455"/>
  <c r="B456"/>
  <c r="B457"/>
  <c r="B458"/>
  <c r="B459"/>
  <c r="B460"/>
  <c r="B461"/>
  <c r="B462"/>
  <c r="B463"/>
  <c r="B464"/>
  <c r="B465"/>
  <c r="B466"/>
  <c r="B467"/>
  <c r="B468"/>
  <c r="B469"/>
  <c r="B470"/>
  <c r="B471"/>
  <c r="B472"/>
  <c r="B473"/>
  <c r="B474"/>
  <c r="B475"/>
  <c r="B476"/>
  <c r="B477"/>
  <c r="B478"/>
  <c r="B479"/>
  <c r="B480"/>
  <c r="B481"/>
  <c r="B482"/>
  <c r="B483"/>
  <c r="B484"/>
  <c r="B485"/>
  <c r="B486"/>
  <c r="B487"/>
  <c r="B488"/>
  <c r="B489"/>
  <c r="B490"/>
  <c r="B491"/>
  <c r="B492"/>
  <c r="B493"/>
  <c r="B494"/>
  <c r="B495"/>
  <c r="B496"/>
  <c r="B497"/>
  <c r="B498"/>
  <c r="B499"/>
  <c r="B500"/>
  <c r="B501"/>
  <c r="B502"/>
  <c r="B503"/>
  <c r="B504"/>
  <c r="B505"/>
  <c r="B506"/>
  <c r="B507"/>
  <c r="B508"/>
  <c r="B509"/>
  <c r="B510"/>
  <c r="B511"/>
  <c r="B512"/>
  <c r="B513"/>
  <c r="B514"/>
  <c r="B515"/>
  <c r="B516"/>
  <c r="B517"/>
  <c r="B518"/>
  <c r="B519"/>
  <c r="B520"/>
  <c r="B521"/>
  <c r="B522"/>
  <c r="B523"/>
  <c r="B524"/>
  <c r="B525"/>
  <c r="B526"/>
  <c r="B527"/>
  <c r="B528"/>
  <c r="B529"/>
  <c r="B530"/>
  <c r="B531"/>
  <c r="B532"/>
  <c r="B533"/>
  <c r="B534"/>
  <c r="B535"/>
  <c r="B536"/>
  <c r="B537"/>
  <c r="B538"/>
  <c r="B539"/>
  <c r="B540"/>
  <c r="B541"/>
  <c r="B542"/>
  <c r="B543"/>
  <c r="B544"/>
  <c r="B545"/>
  <c r="B546"/>
  <c r="B547"/>
  <c r="B548"/>
  <c r="B549"/>
  <c r="B550"/>
  <c r="B551"/>
  <c r="B552"/>
  <c r="B553"/>
  <c r="B554"/>
  <c r="B555"/>
  <c r="B556"/>
  <c r="B557"/>
  <c r="B558"/>
  <c r="B559"/>
  <c r="B560"/>
  <c r="B561"/>
  <c r="B562"/>
  <c r="B563"/>
  <c r="B564"/>
  <c r="B565"/>
  <c r="B566"/>
  <c r="B567"/>
  <c r="B568"/>
  <c r="B569"/>
  <c r="B570"/>
  <c r="B571"/>
  <c r="B572"/>
  <c r="B573"/>
  <c r="B574"/>
  <c r="B575"/>
  <c r="B576"/>
  <c r="B577"/>
  <c r="B578"/>
  <c r="B579"/>
  <c r="B580"/>
  <c r="B581"/>
  <c r="B582"/>
  <c r="B583"/>
  <c r="B584"/>
  <c r="B585"/>
  <c r="B586"/>
  <c r="B587"/>
  <c r="B588"/>
  <c r="B589"/>
  <c r="B590"/>
  <c r="B591"/>
  <c r="B592"/>
  <c r="B593"/>
  <c r="B594"/>
  <c r="B595"/>
  <c r="B596"/>
  <c r="B597"/>
  <c r="B598"/>
  <c r="B599"/>
  <c r="B600"/>
  <c r="B601"/>
  <c r="B602"/>
  <c r="B603"/>
  <c r="B604"/>
  <c r="B605"/>
  <c r="B606"/>
  <c r="B607"/>
  <c r="B608"/>
  <c r="B609"/>
  <c r="B610"/>
  <c r="B611"/>
  <c r="B612"/>
  <c r="B613"/>
  <c r="B614"/>
  <c r="B615"/>
  <c r="B616"/>
  <c r="B617"/>
  <c r="B618"/>
  <c r="B619"/>
  <c r="B620"/>
  <c r="B621"/>
  <c r="B622"/>
  <c r="B623"/>
  <c r="B624"/>
  <c r="B625"/>
  <c r="B626"/>
  <c r="B627"/>
  <c r="B628"/>
  <c r="B629"/>
  <c r="B630"/>
  <c r="B631"/>
  <c r="B632"/>
  <c r="B633"/>
  <c r="B634"/>
  <c r="B635"/>
  <c r="B636"/>
  <c r="B637"/>
  <c r="B638"/>
  <c r="B639"/>
  <c r="B640"/>
  <c r="B641"/>
  <c r="B642"/>
  <c r="B643"/>
  <c r="B644"/>
  <c r="B645"/>
  <c r="B646"/>
  <c r="B647"/>
  <c r="B648"/>
  <c r="B649"/>
  <c r="B650"/>
  <c r="B651"/>
  <c r="B652"/>
  <c r="B653"/>
  <c r="B654"/>
  <c r="B655"/>
  <c r="B656"/>
  <c r="B657"/>
  <c r="B658"/>
  <c r="B659"/>
  <c r="B660"/>
  <c r="B661"/>
  <c r="B662"/>
  <c r="B663"/>
  <c r="B664"/>
  <c r="B665"/>
  <c r="B666"/>
  <c r="B667"/>
  <c r="B668"/>
  <c r="B669"/>
  <c r="B670"/>
  <c r="B671"/>
  <c r="B672"/>
  <c r="B673"/>
  <c r="B674"/>
  <c r="B675"/>
  <c r="B676"/>
  <c r="B677"/>
  <c r="B678"/>
  <c r="B679"/>
  <c r="B680"/>
  <c r="B681"/>
  <c r="B682"/>
  <c r="B683"/>
  <c r="B684"/>
  <c r="B685"/>
  <c r="B686"/>
  <c r="B687"/>
  <c r="B688"/>
  <c r="B689"/>
  <c r="B690"/>
  <c r="B691"/>
  <c r="B692"/>
  <c r="B693"/>
  <c r="B694"/>
  <c r="B695"/>
  <c r="B696"/>
  <c r="B697"/>
  <c r="B698"/>
  <c r="B699"/>
  <c r="B700"/>
  <c r="B701"/>
  <c r="B702"/>
  <c r="B703"/>
  <c r="B704"/>
  <c r="B705"/>
  <c r="B706"/>
  <c r="B707"/>
  <c r="B708"/>
  <c r="B709"/>
  <c r="B710"/>
  <c r="B711"/>
  <c r="B712"/>
  <c r="B713"/>
  <c r="B714"/>
  <c r="B715"/>
  <c r="B716"/>
  <c r="B717"/>
  <c r="B718"/>
  <c r="B719"/>
  <c r="B720"/>
  <c r="B721"/>
  <c r="B722"/>
  <c r="B723"/>
  <c r="B724"/>
  <c r="B725"/>
  <c r="B726"/>
  <c r="B727"/>
  <c r="B728"/>
  <c r="B729"/>
  <c r="B730"/>
  <c r="B731"/>
  <c r="B732"/>
  <c r="B733"/>
  <c r="B734"/>
  <c r="B735"/>
  <c r="B736"/>
  <c r="B737"/>
  <c r="B738"/>
  <c r="B739"/>
  <c r="B740"/>
  <c r="B741"/>
  <c r="B742"/>
  <c r="B743"/>
  <c r="B744"/>
  <c r="B745"/>
  <c r="B746"/>
  <c r="B747"/>
  <c r="B748"/>
  <c r="B749"/>
  <c r="B750"/>
  <c r="B751"/>
  <c r="B752"/>
  <c r="B753"/>
  <c r="B754"/>
  <c r="B755"/>
  <c r="B756"/>
  <c r="B757"/>
  <c r="B758"/>
  <c r="B759"/>
  <c r="B760"/>
  <c r="B761"/>
  <c r="B762"/>
  <c r="B763"/>
  <c r="B764"/>
  <c r="B765"/>
  <c r="B766"/>
  <c r="B767"/>
  <c r="B768"/>
  <c r="B769"/>
  <c r="B770"/>
  <c r="B771"/>
  <c r="B772"/>
  <c r="B773"/>
  <c r="B774"/>
  <c r="B775"/>
  <c r="B776"/>
  <c r="B777"/>
  <c r="B778"/>
  <c r="B779"/>
  <c r="B780"/>
  <c r="B781"/>
  <c r="B782"/>
  <c r="B783"/>
  <c r="B784"/>
  <c r="B785"/>
  <c r="B786"/>
  <c r="B787"/>
  <c r="B788"/>
  <c r="B789"/>
  <c r="B790"/>
  <c r="B791"/>
  <c r="B792"/>
  <c r="B793"/>
  <c r="B794"/>
  <c r="B795"/>
  <c r="B796"/>
  <c r="B797"/>
  <c r="B798"/>
  <c r="B799"/>
  <c r="B800"/>
  <c r="B801"/>
  <c r="B802"/>
  <c r="B803"/>
  <c r="B804"/>
  <c r="B805"/>
  <c r="B806"/>
  <c r="B807"/>
  <c r="B808"/>
  <c r="B809"/>
  <c r="B810"/>
  <c r="B811"/>
  <c r="B812"/>
  <c r="B813"/>
  <c r="B814"/>
  <c r="B815"/>
  <c r="B816"/>
  <c r="B817"/>
  <c r="B818"/>
  <c r="B819"/>
  <c r="B820"/>
  <c r="B821"/>
  <c r="B822"/>
  <c r="B823"/>
  <c r="B824"/>
  <c r="B825"/>
  <c r="B826"/>
  <c r="B827"/>
  <c r="B828"/>
  <c r="B829"/>
  <c r="B830"/>
  <c r="B831"/>
  <c r="B832"/>
  <c r="B833"/>
  <c r="B834"/>
  <c r="B835"/>
  <c r="B836"/>
  <c r="B837"/>
  <c r="B838"/>
  <c r="B839"/>
  <c r="B840"/>
  <c r="B841"/>
  <c r="B842"/>
  <c r="B843"/>
  <c r="B844"/>
  <c r="B845"/>
  <c r="B846"/>
  <c r="B847"/>
  <c r="B848"/>
  <c r="B849"/>
  <c r="B850"/>
  <c r="B851"/>
  <c r="B852"/>
  <c r="B853"/>
  <c r="B854"/>
  <c r="B855"/>
  <c r="B856"/>
  <c r="B857"/>
  <c r="B858"/>
  <c r="B859"/>
  <c r="B860"/>
  <c r="B861"/>
  <c r="B862"/>
  <c r="B863"/>
  <c r="B864"/>
  <c r="B865"/>
  <c r="B866"/>
  <c r="B867"/>
  <c r="B868"/>
  <c r="B869"/>
  <c r="B870"/>
  <c r="B871"/>
  <c r="B872"/>
  <c r="B873"/>
  <c r="B874"/>
  <c r="B875"/>
  <c r="B876"/>
  <c r="B877"/>
  <c r="B878"/>
  <c r="B879"/>
  <c r="B880"/>
  <c r="B881"/>
  <c r="B882"/>
  <c r="B883"/>
  <c r="B884"/>
  <c r="B885"/>
  <c r="B886"/>
  <c r="B887"/>
  <c r="B888"/>
  <c r="B889"/>
  <c r="B890"/>
  <c r="B891"/>
  <c r="B892"/>
  <c r="B893"/>
  <c r="B894"/>
  <c r="B895"/>
  <c r="B896"/>
  <c r="B897"/>
  <c r="B898"/>
  <c r="B899"/>
  <c r="B900"/>
  <c r="B901"/>
  <c r="B902"/>
  <c r="B903"/>
  <c r="B904"/>
  <c r="B905"/>
  <c r="B906"/>
  <c r="B907"/>
  <c r="B908"/>
  <c r="B909"/>
  <c r="B910"/>
  <c r="B911"/>
  <c r="B912"/>
  <c r="B913"/>
  <c r="B914"/>
  <c r="B915"/>
  <c r="B916"/>
  <c r="B917"/>
  <c r="B918"/>
  <c r="B919"/>
  <c r="B920"/>
  <c r="B921"/>
  <c r="B922"/>
  <c r="B923"/>
  <c r="B924"/>
  <c r="B925"/>
  <c r="B926"/>
  <c r="B927"/>
  <c r="B928"/>
  <c r="B929"/>
  <c r="B930"/>
  <c r="B931"/>
  <c r="B932"/>
  <c r="B933"/>
  <c r="B934"/>
  <c r="B935"/>
  <c r="B936"/>
  <c r="B937"/>
  <c r="B938"/>
  <c r="B939"/>
  <c r="B940"/>
  <c r="B941"/>
  <c r="B942"/>
  <c r="B943"/>
  <c r="B944"/>
  <c r="B945"/>
  <c r="B946"/>
  <c r="B947"/>
  <c r="B948"/>
  <c r="B949"/>
  <c r="B950"/>
  <c r="B951"/>
  <c r="B952"/>
  <c r="B953"/>
  <c r="B954"/>
  <c r="B955"/>
  <c r="B956"/>
  <c r="B957"/>
  <c r="B958"/>
  <c r="B959"/>
  <c r="B960"/>
  <c r="B961"/>
  <c r="B962"/>
  <c r="B963"/>
  <c r="B964"/>
  <c r="B965"/>
  <c r="B966"/>
  <c r="B967"/>
  <c r="B968"/>
  <c r="B969"/>
  <c r="B970"/>
  <c r="B971"/>
  <c r="B972"/>
  <c r="B973"/>
  <c r="B974"/>
  <c r="B975"/>
  <c r="B976"/>
  <c r="B977"/>
  <c r="B978"/>
  <c r="B979"/>
  <c r="B980"/>
  <c r="B981"/>
  <c r="B982"/>
  <c r="B983"/>
  <c r="B984"/>
  <c r="B985"/>
  <c r="B986"/>
  <c r="B987"/>
  <c r="B988"/>
  <c r="B989"/>
  <c r="B990"/>
  <c r="B991"/>
  <c r="B992"/>
  <c r="B993"/>
  <c r="B994"/>
  <c r="B995"/>
  <c r="B996"/>
  <c r="B997"/>
  <c r="B998"/>
  <c r="B999"/>
  <c r="B1000"/>
  <c r="B1001"/>
  <c r="B1002"/>
  <c r="B1003"/>
  <c r="B1004"/>
  <c r="B1005"/>
  <c r="B1006"/>
  <c r="B1007"/>
  <c r="B1008"/>
  <c r="B1009"/>
  <c r="B1010"/>
  <c r="B1011"/>
  <c r="B1012"/>
  <c r="B1013"/>
  <c r="B1014"/>
  <c r="B1015"/>
  <c r="B1016"/>
  <c r="B1017"/>
  <c r="B1018"/>
  <c r="B1019"/>
  <c r="B1020"/>
  <c r="B1021"/>
  <c r="B1022"/>
  <c r="B1023"/>
  <c r="B1024"/>
  <c r="B1025"/>
  <c r="B1026"/>
  <c r="B1027"/>
  <c r="B1028"/>
  <c r="B1029"/>
  <c r="B1030"/>
  <c r="B1031"/>
  <c r="B1032"/>
  <c r="B1033"/>
  <c r="B1034"/>
  <c r="B1035"/>
  <c r="B1036"/>
  <c r="B1037"/>
  <c r="B1038"/>
  <c r="B1039"/>
  <c r="B1040"/>
  <c r="B1041"/>
  <c r="B1042"/>
  <c r="B1043"/>
  <c r="B1044"/>
  <c r="B1045"/>
  <c r="B1046"/>
  <c r="B1047"/>
  <c r="B1048"/>
  <c r="B1049"/>
  <c r="B1050"/>
  <c r="B1051"/>
  <c r="B1052"/>
  <c r="B1053"/>
  <c r="B1054"/>
  <c r="B1055"/>
  <c r="B1056"/>
  <c r="B1057"/>
  <c r="B1058"/>
  <c r="B1059"/>
  <c r="B1060"/>
  <c r="B1061"/>
  <c r="B1062"/>
  <c r="B1063"/>
  <c r="B1064"/>
  <c r="B1065"/>
  <c r="B1066"/>
  <c r="B1067"/>
  <c r="B1068"/>
  <c r="B1069"/>
  <c r="B1070"/>
  <c r="B1071"/>
  <c r="B1072"/>
  <c r="B1073"/>
  <c r="B1074"/>
  <c r="B1075"/>
  <c r="B1076"/>
  <c r="B1077"/>
  <c r="B1078"/>
  <c r="B1079"/>
  <c r="B1080"/>
  <c r="B1081"/>
  <c r="B1082"/>
  <c r="B1083"/>
  <c r="B1084"/>
  <c r="B1085"/>
  <c r="B1086"/>
  <c r="B1087"/>
  <c r="B1088"/>
  <c r="B1089"/>
  <c r="B1090"/>
  <c r="B1091"/>
  <c r="B1092"/>
  <c r="B1093"/>
  <c r="B1094"/>
  <c r="B1095"/>
  <c r="B1096"/>
  <c r="B1097"/>
  <c r="B1098"/>
  <c r="B1099"/>
  <c r="B1100"/>
  <c r="B1101"/>
  <c r="B1102"/>
  <c r="B1103"/>
  <c r="B1104"/>
  <c r="B1105"/>
  <c r="B1106"/>
  <c r="B1107"/>
  <c r="B1108"/>
  <c r="B1109"/>
  <c r="B1110"/>
  <c r="B1111"/>
  <c r="B1112"/>
  <c r="B1113"/>
  <c r="B1114"/>
  <c r="B1115"/>
  <c r="B1116"/>
  <c r="B1117"/>
  <c r="B1118"/>
  <c r="B1119"/>
  <c r="B1120"/>
  <c r="B1121"/>
  <c r="B1122"/>
  <c r="B1123"/>
  <c r="B1124"/>
  <c r="B1125"/>
  <c r="B1126"/>
  <c r="B1127"/>
  <c r="B1128"/>
  <c r="B1129"/>
  <c r="B1130"/>
  <c r="B1131"/>
  <c r="B1132"/>
  <c r="B1133"/>
  <c r="B1134"/>
  <c r="B1135"/>
  <c r="B1136"/>
  <c r="B1137"/>
  <c r="B1138"/>
  <c r="B1139"/>
  <c r="B1140"/>
  <c r="B1141"/>
  <c r="B1142"/>
  <c r="B1143"/>
  <c r="B1144"/>
  <c r="B1145"/>
  <c r="B1146"/>
  <c r="B1147"/>
  <c r="B1148"/>
  <c r="B1149"/>
  <c r="B1150"/>
  <c r="B1151"/>
  <c r="B1152"/>
  <c r="B1153"/>
  <c r="B1154"/>
  <c r="B1155"/>
  <c r="B1156"/>
  <c r="B1157"/>
  <c r="B1158"/>
  <c r="B1159"/>
  <c r="B1160"/>
  <c r="B1161"/>
  <c r="B1162"/>
  <c r="B1163"/>
  <c r="B1164"/>
  <c r="B1165"/>
  <c r="B1166"/>
  <c r="B1167"/>
  <c r="B1168"/>
  <c r="B1169"/>
  <c r="B1170"/>
  <c r="B1171"/>
  <c r="B1172"/>
  <c r="B1173"/>
  <c r="B1174"/>
  <c r="B1175"/>
  <c r="B1176"/>
  <c r="B1177"/>
  <c r="B1178"/>
  <c r="B1179"/>
  <c r="B1180"/>
  <c r="B1181"/>
  <c r="B1182"/>
  <c r="B1183"/>
  <c r="B1184"/>
  <c r="B1185"/>
  <c r="B1186"/>
  <c r="B1187"/>
  <c r="B1188"/>
  <c r="B1189"/>
  <c r="B1190"/>
  <c r="B1191"/>
  <c r="B1192"/>
  <c r="B1193"/>
  <c r="B1194"/>
  <c r="B1195"/>
  <c r="B1196"/>
  <c r="B1197"/>
  <c r="B1198"/>
  <c r="B1199"/>
  <c r="B1200"/>
  <c r="B1201"/>
  <c r="B1202"/>
  <c r="B1203"/>
  <c r="B1204"/>
  <c r="B1205"/>
  <c r="B1206"/>
  <c r="B1207"/>
  <c r="B1208"/>
  <c r="B1209"/>
  <c r="B1210"/>
  <c r="B1211"/>
  <c r="B1212"/>
  <c r="B1213"/>
  <c r="B1214"/>
  <c r="B1215"/>
  <c r="B1216"/>
  <c r="B1217"/>
  <c r="B1218"/>
  <c r="B1219"/>
  <c r="B1220"/>
  <c r="B1221"/>
  <c r="B1222"/>
  <c r="B1223"/>
  <c r="B1224"/>
  <c r="B1225"/>
  <c r="B1226"/>
  <c r="B1227"/>
  <c r="B1228"/>
  <c r="B1229"/>
  <c r="B1230"/>
  <c r="B1231"/>
  <c r="B1232"/>
  <c r="B1233"/>
  <c r="B1234"/>
  <c r="B1235"/>
  <c r="B1236"/>
  <c r="B1237"/>
  <c r="B1238"/>
  <c r="B1239"/>
  <c r="B1240"/>
  <c r="B1241"/>
  <c r="B1242"/>
  <c r="B1243"/>
  <c r="B1244"/>
  <c r="B1245"/>
  <c r="B1246"/>
  <c r="B1247"/>
  <c r="B1248"/>
  <c r="B1249"/>
  <c r="B1250"/>
  <c r="B1251"/>
  <c r="B1252"/>
  <c r="B1253"/>
  <c r="B1254"/>
  <c r="B1255"/>
  <c r="B1256"/>
  <c r="B1257"/>
  <c r="B1258"/>
  <c r="B1259"/>
  <c r="B1260"/>
  <c r="B1261"/>
  <c r="B1262"/>
  <c r="B1263"/>
  <c r="B1264"/>
  <c r="B1265"/>
  <c r="B1266"/>
  <c r="B1267"/>
  <c r="B1268"/>
  <c r="B1269"/>
  <c r="B1270"/>
  <c r="B1271"/>
  <c r="B1272"/>
  <c r="B1273"/>
  <c r="B1274"/>
  <c r="B1275"/>
  <c r="B1276"/>
  <c r="B1277"/>
  <c r="B1278"/>
  <c r="B1279"/>
  <c r="B1280"/>
  <c r="B1281"/>
  <c r="B1282"/>
  <c r="B1283"/>
  <c r="B1284"/>
  <c r="B1285"/>
  <c r="B1286"/>
  <c r="B1287"/>
  <c r="B1288"/>
  <c r="B1289"/>
  <c r="B1290"/>
  <c r="B1291"/>
  <c r="B1292"/>
  <c r="B1293"/>
  <c r="B1294"/>
  <c r="B1295"/>
  <c r="B1296"/>
  <c r="B1297"/>
  <c r="B1298"/>
  <c r="B1299"/>
  <c r="B1300"/>
  <c r="B1301"/>
  <c r="B1302"/>
  <c r="B1303"/>
  <c r="B1304"/>
  <c r="B1305"/>
  <c r="B1306"/>
  <c r="B1307"/>
  <c r="B1308"/>
  <c r="B1309"/>
  <c r="B1310"/>
  <c r="B1311"/>
  <c r="B1312"/>
  <c r="B1313"/>
  <c r="B1314"/>
  <c r="B1315"/>
  <c r="B1316"/>
  <c r="B1317"/>
  <c r="B1318"/>
  <c r="B1319"/>
  <c r="B1320"/>
  <c r="B1321"/>
  <c r="B1322"/>
  <c r="B1323"/>
  <c r="B1324"/>
  <c r="B1325"/>
  <c r="B1326"/>
  <c r="B1327"/>
  <c r="B1328"/>
  <c r="B1329"/>
  <c r="B1330"/>
  <c r="B1331"/>
  <c r="B1332"/>
  <c r="B1333"/>
  <c r="B1334"/>
  <c r="B1335"/>
  <c r="B1336"/>
  <c r="B1337"/>
  <c r="B1338"/>
  <c r="B1339"/>
  <c r="B1340"/>
  <c r="B1341"/>
  <c r="B1342"/>
  <c r="B1343"/>
  <c r="B1344"/>
  <c r="B1345"/>
  <c r="B1346"/>
  <c r="B1347"/>
  <c r="B1348"/>
  <c r="B1349"/>
  <c r="B1350"/>
  <c r="B1351"/>
  <c r="B1352"/>
  <c r="B1353"/>
  <c r="B1354"/>
  <c r="B1355"/>
  <c r="B1356"/>
  <c r="B1357"/>
  <c r="B1358"/>
  <c r="B1359"/>
  <c r="B1360"/>
  <c r="B1361"/>
  <c r="B1362"/>
  <c r="B1363"/>
  <c r="B1364"/>
  <c r="B1365"/>
  <c r="B1366"/>
  <c r="B1367"/>
  <c r="B1368"/>
  <c r="B1369"/>
  <c r="B1370"/>
  <c r="B1371"/>
  <c r="B1372"/>
  <c r="B1373"/>
  <c r="B1374"/>
  <c r="B1375"/>
  <c r="B1376"/>
  <c r="B1377"/>
  <c r="B1378"/>
  <c r="B1379"/>
  <c r="B1380"/>
  <c r="B1381"/>
  <c r="B1382"/>
  <c r="B1383"/>
  <c r="B1384"/>
  <c r="B1385"/>
  <c r="B1386"/>
  <c r="B1387"/>
  <c r="B1388"/>
  <c r="B1389"/>
  <c r="B1390"/>
  <c r="B1391"/>
  <c r="B1392"/>
  <c r="B124"/>
  <c r="H126"/>
  <c r="H127"/>
  <c r="H128"/>
  <c r="H129"/>
  <c r="H130"/>
  <c r="H131"/>
  <c r="H132"/>
  <c r="H133"/>
  <c r="H134"/>
  <c r="H135"/>
  <c r="D140" i="4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D957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D1000"/>
  <c r="D1001"/>
  <c r="D1002"/>
  <c r="D1003"/>
  <c r="D1004"/>
  <c r="D1005"/>
  <c r="D1006"/>
  <c r="D1007"/>
  <c r="D1008"/>
  <c r="D1009"/>
  <c r="D1010"/>
  <c r="D1011"/>
  <c r="D1012"/>
  <c r="D1013"/>
  <c r="D1014"/>
  <c r="D1015"/>
  <c r="D1016"/>
  <c r="D1017"/>
  <c r="D1018"/>
  <c r="D1019"/>
  <c r="D1020"/>
  <c r="D1021"/>
  <c r="D1022"/>
  <c r="D1023"/>
  <c r="D1024"/>
  <c r="D1025"/>
  <c r="D1026"/>
  <c r="D1027"/>
  <c r="D1028"/>
  <c r="D1029"/>
  <c r="D1030"/>
  <c r="D1031"/>
  <c r="D1032"/>
  <c r="D1033"/>
  <c r="D1034"/>
  <c r="D1035"/>
  <c r="D1036"/>
  <c r="D1037"/>
  <c r="D1038"/>
  <c r="D1039"/>
  <c r="D1040"/>
  <c r="D1041"/>
  <c r="D1042"/>
  <c r="D1043"/>
  <c r="D1044"/>
  <c r="D1045"/>
  <c r="D1046"/>
  <c r="D1047"/>
  <c r="D1048"/>
  <c r="D1049"/>
  <c r="D1050"/>
  <c r="D1051"/>
  <c r="D1052"/>
  <c r="D1053"/>
  <c r="D1054"/>
  <c r="D1055"/>
  <c r="D1056"/>
  <c r="D1057"/>
  <c r="D1058"/>
  <c r="D1059"/>
  <c r="D1060"/>
  <c r="D1061"/>
  <c r="D1062"/>
  <c r="D1063"/>
  <c r="D1064"/>
  <c r="D1065"/>
  <c r="D1066"/>
  <c r="D1067"/>
  <c r="D1068"/>
  <c r="D1069"/>
  <c r="D1070"/>
  <c r="D1071"/>
  <c r="D1072"/>
  <c r="D1073"/>
  <c r="D1074"/>
  <c r="D1075"/>
  <c r="D1076"/>
  <c r="D1077"/>
  <c r="D1078"/>
  <c r="D1079"/>
  <c r="D1080"/>
  <c r="D1081"/>
  <c r="D1082"/>
  <c r="D1083"/>
  <c r="D1084"/>
  <c r="D1085"/>
  <c r="D1086"/>
  <c r="D1087"/>
  <c r="D1088"/>
  <c r="D1089"/>
  <c r="D1090"/>
  <c r="D1091"/>
  <c r="D1092"/>
  <c r="D1093"/>
  <c r="D1094"/>
  <c r="D1095"/>
  <c r="D1096"/>
  <c r="D1097"/>
  <c r="D1098"/>
  <c r="D1099"/>
  <c r="D1100"/>
  <c r="D1101"/>
  <c r="D1102"/>
  <c r="D1103"/>
  <c r="D1104"/>
  <c r="D1105"/>
  <c r="D1106"/>
  <c r="D1107"/>
  <c r="D1108"/>
  <c r="D1109"/>
  <c r="D1110"/>
  <c r="D1111"/>
  <c r="D1112"/>
  <c r="D1113"/>
  <c r="D1114"/>
  <c r="D1115"/>
  <c r="D1116"/>
  <c r="D1117"/>
  <c r="D1118"/>
  <c r="D1119"/>
  <c r="D1120"/>
  <c r="D1121"/>
  <c r="D1122"/>
  <c r="D1123"/>
  <c r="D1124"/>
  <c r="D1125"/>
  <c r="D1126"/>
  <c r="D1127"/>
  <c r="D1128"/>
  <c r="D1129"/>
  <c r="D1130"/>
  <c r="D1131"/>
  <c r="D1132"/>
  <c r="D1133"/>
  <c r="D1134"/>
  <c r="D1135"/>
  <c r="D1136"/>
  <c r="D1137"/>
  <c r="D1138"/>
  <c r="D1139"/>
  <c r="D1140"/>
  <c r="D1141"/>
  <c r="D1142"/>
  <c r="D1143"/>
  <c r="D1144"/>
  <c r="D1145"/>
  <c r="D1146"/>
  <c r="D1147"/>
  <c r="D1148"/>
  <c r="D1149"/>
  <c r="D1150"/>
  <c r="D1151"/>
  <c r="D1152"/>
  <c r="D1153"/>
  <c r="D1154"/>
  <c r="D1155"/>
  <c r="D1156"/>
  <c r="D1157"/>
  <c r="D1158"/>
  <c r="D1159"/>
  <c r="D1160"/>
  <c r="D1161"/>
  <c r="D1162"/>
  <c r="D1163"/>
  <c r="D1164"/>
  <c r="D1165"/>
  <c r="D1166"/>
  <c r="D1167"/>
  <c r="D1168"/>
  <c r="D1169"/>
  <c r="D1170"/>
  <c r="D1171"/>
  <c r="D1172"/>
  <c r="D1173"/>
  <c r="D1174"/>
  <c r="D1175"/>
  <c r="D1176"/>
  <c r="D1177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1"/>
  <c r="D1242"/>
  <c r="D1243"/>
  <c r="D1244"/>
  <c r="D1245"/>
  <c r="D1246"/>
  <c r="D1247"/>
  <c r="D1248"/>
  <c r="D1249"/>
  <c r="D1250"/>
  <c r="D1251"/>
  <c r="D1252"/>
  <c r="D1253"/>
  <c r="D1254"/>
  <c r="D1255"/>
  <c r="D1256"/>
  <c r="D1257"/>
  <c r="D1258"/>
  <c r="D1259"/>
  <c r="D1260"/>
  <c r="D1261"/>
  <c r="D1262"/>
  <c r="D1263"/>
  <c r="D1264"/>
  <c r="D1265"/>
  <c r="D1266"/>
  <c r="D1267"/>
  <c r="D1268"/>
  <c r="D1269"/>
  <c r="D1270"/>
  <c r="D1271"/>
  <c r="D1272"/>
  <c r="D1273"/>
  <c r="D1274"/>
  <c r="D1275"/>
  <c r="D1276"/>
  <c r="D1277"/>
  <c r="D1278"/>
  <c r="D1279"/>
  <c r="D1280"/>
  <c r="D1281"/>
  <c r="D1282"/>
  <c r="D1283"/>
  <c r="D1284"/>
  <c r="D1285"/>
  <c r="D1286"/>
  <c r="D1287"/>
  <c r="D1288"/>
  <c r="D1289"/>
  <c r="D1290"/>
  <c r="D1291"/>
  <c r="D1292"/>
  <c r="D1293"/>
  <c r="D1294"/>
  <c r="D1295"/>
  <c r="D1296"/>
  <c r="D1297"/>
  <c r="D1298"/>
  <c r="D1299"/>
  <c r="D1300"/>
  <c r="D1301"/>
  <c r="D1302"/>
  <c r="D1303"/>
  <c r="D1304"/>
  <c r="D1305"/>
  <c r="D1306"/>
  <c r="D1307"/>
  <c r="D1308"/>
  <c r="D1309"/>
  <c r="D1310"/>
  <c r="D1311"/>
  <c r="D1312"/>
  <c r="D1313"/>
  <c r="D1314"/>
  <c r="D1315"/>
  <c r="D1316"/>
  <c r="D1317"/>
  <c r="D1318"/>
  <c r="D1319"/>
  <c r="D1320"/>
  <c r="D1321"/>
  <c r="D1322"/>
  <c r="D1323"/>
  <c r="D1324"/>
  <c r="D1325"/>
  <c r="D1326"/>
  <c r="D1327"/>
  <c r="D1328"/>
  <c r="D1329"/>
  <c r="D1330"/>
  <c r="D1331"/>
  <c r="D1332"/>
  <c r="D1333"/>
  <c r="D1334"/>
  <c r="D1335"/>
  <c r="D1336"/>
  <c r="D1337"/>
  <c r="D1338"/>
  <c r="D1339"/>
  <c r="D1340"/>
  <c r="D1341"/>
  <c r="D1342"/>
  <c r="D1343"/>
  <c r="D1344"/>
  <c r="D1345"/>
  <c r="D1346"/>
  <c r="D1347"/>
  <c r="D1348"/>
  <c r="D1349"/>
  <c r="D1350"/>
  <c r="D1351"/>
  <c r="D1352"/>
  <c r="D1353"/>
  <c r="D1354"/>
  <c r="D1355"/>
  <c r="D1356"/>
  <c r="D1357"/>
  <c r="D1358"/>
  <c r="D1359"/>
  <c r="D1360"/>
  <c r="D1361"/>
  <c r="D1362"/>
  <c r="D1363"/>
  <c r="D1364"/>
  <c r="D1365"/>
  <c r="D1366"/>
  <c r="D1367"/>
  <c r="D1368"/>
  <c r="D1369"/>
  <c r="D1370"/>
  <c r="D1371"/>
  <c r="D1372"/>
  <c r="D1373"/>
  <c r="D1374"/>
  <c r="D1375"/>
  <c r="D1376"/>
  <c r="D1377"/>
  <c r="D1378"/>
  <c r="D1379"/>
  <c r="D1380"/>
  <c r="D1381"/>
  <c r="D1382"/>
  <c r="D1383"/>
  <c r="D1384"/>
  <c r="D1385"/>
  <c r="D1386"/>
  <c r="D1387"/>
  <c r="D1388"/>
  <c r="D1389"/>
  <c r="D1390"/>
  <c r="D1391"/>
  <c r="D1392"/>
  <c r="D1393"/>
  <c r="D1394"/>
  <c r="D1395"/>
  <c r="D1396"/>
  <c r="D1397"/>
  <c r="D1398"/>
  <c r="D1399"/>
  <c r="D1400"/>
  <c r="D1401"/>
  <c r="D1402"/>
  <c r="D1403"/>
  <c r="D1404"/>
  <c r="D1405"/>
  <c r="D1406"/>
  <c r="D1407"/>
  <c r="D139"/>
  <c r="M400" i="5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4"/>
  <c r="M1245"/>
  <c r="M1246"/>
  <c r="M1247"/>
  <c r="M1248"/>
  <c r="M1249"/>
  <c r="M1250"/>
  <c r="M1251"/>
  <c r="M1252"/>
  <c r="M1253"/>
  <c r="M1254"/>
  <c r="M1255"/>
  <c r="M1256"/>
  <c r="M1257"/>
  <c r="M1258"/>
  <c r="M1259"/>
  <c r="M1260"/>
  <c r="M1261"/>
  <c r="M1262"/>
  <c r="M1263"/>
  <c r="M1264"/>
  <c r="M1265"/>
  <c r="M1266"/>
  <c r="M1267"/>
  <c r="M1268"/>
  <c r="M1269"/>
  <c r="M1270"/>
  <c r="M1271"/>
  <c r="M1272"/>
  <c r="M1273"/>
  <c r="M1274"/>
  <c r="M1275"/>
  <c r="M1276"/>
  <c r="M1277"/>
  <c r="M1278"/>
  <c r="M1279"/>
  <c r="M1280"/>
  <c r="M1281"/>
  <c r="M1282"/>
  <c r="M1283"/>
  <c r="M1284"/>
  <c r="M1285"/>
  <c r="M1286"/>
  <c r="M1287"/>
  <c r="M1288"/>
  <c r="M1289"/>
  <c r="M1290"/>
  <c r="M1291"/>
  <c r="M1292"/>
  <c r="M1293"/>
  <c r="M1294"/>
  <c r="M1295"/>
  <c r="M1296"/>
  <c r="M1297"/>
  <c r="M1298"/>
  <c r="M1299"/>
  <c r="M1300"/>
  <c r="M1301"/>
  <c r="M1302"/>
  <c r="M1303"/>
  <c r="M1304"/>
  <c r="M1305"/>
  <c r="M1306"/>
  <c r="M1307"/>
  <c r="M1308"/>
  <c r="M1309"/>
  <c r="M1310"/>
  <c r="M1311"/>
  <c r="M1312"/>
  <c r="M1313"/>
  <c r="M1314"/>
  <c r="M1315"/>
  <c r="M1316"/>
  <c r="M1317"/>
  <c r="M1318"/>
  <c r="M1319"/>
  <c r="M1320"/>
  <c r="M1321"/>
  <c r="M1322"/>
  <c r="M1323"/>
  <c r="M1324"/>
  <c r="M1325"/>
  <c r="M1326"/>
  <c r="M1327"/>
  <c r="M1328"/>
  <c r="M1329"/>
  <c r="M1330"/>
  <c r="M1331"/>
  <c r="M1332"/>
  <c r="M1333"/>
  <c r="M1334"/>
  <c r="M1335"/>
  <c r="M1336"/>
  <c r="M1337"/>
  <c r="M1338"/>
  <c r="M1339"/>
  <c r="M1340"/>
  <c r="M1341"/>
  <c r="M1342"/>
  <c r="M1343"/>
  <c r="M1344"/>
  <c r="M1345"/>
  <c r="M1346"/>
  <c r="M1347"/>
  <c r="M1348"/>
  <c r="M1349"/>
  <c r="M1350"/>
  <c r="M1351"/>
  <c r="M1352"/>
  <c r="M1353"/>
  <c r="M1354"/>
  <c r="M1355"/>
  <c r="M1356"/>
  <c r="M1357"/>
  <c r="M1358"/>
  <c r="M1359"/>
  <c r="M1360"/>
  <c r="M1361"/>
  <c r="M1362"/>
  <c r="M1363"/>
  <c r="M1364"/>
  <c r="M1365"/>
  <c r="M1366"/>
  <c r="M1367"/>
  <c r="M1368"/>
  <c r="M1369"/>
  <c r="M1370"/>
  <c r="M1371"/>
  <c r="M1372"/>
  <c r="M1373"/>
  <c r="M1374"/>
  <c r="M1375"/>
  <c r="M1376"/>
  <c r="M1377"/>
  <c r="M1378"/>
  <c r="M1379"/>
  <c r="M1380"/>
  <c r="M1381"/>
  <c r="M1382"/>
  <c r="M1383"/>
  <c r="M1384"/>
  <c r="M1385"/>
  <c r="M1386"/>
  <c r="M1387"/>
  <c r="M1388"/>
  <c r="M1389"/>
  <c r="M1390"/>
  <c r="M1391"/>
  <c r="M1392"/>
  <c r="M1393"/>
  <c r="M1394"/>
  <c r="M1395"/>
  <c r="M1396"/>
  <c r="M1397"/>
  <c r="M1398"/>
  <c r="M1399"/>
  <c r="M1400"/>
  <c r="M1401"/>
  <c r="M1402"/>
  <c r="M1403"/>
  <c r="M1404"/>
  <c r="M1405"/>
  <c r="M1406"/>
  <c r="M1407"/>
  <c r="M1408"/>
  <c r="M1409"/>
  <c r="M1410"/>
  <c r="M1411"/>
  <c r="M1412"/>
  <c r="M1413"/>
  <c r="M1414"/>
  <c r="M1415"/>
  <c r="M1416"/>
  <c r="M1417"/>
  <c r="M1418"/>
  <c r="M1419"/>
  <c r="M1420"/>
  <c r="M1421"/>
  <c r="M1422"/>
  <c r="M1423"/>
  <c r="M1424"/>
  <c r="M1425"/>
  <c r="M1426"/>
  <c r="M1427"/>
  <c r="M1428"/>
  <c r="M1429"/>
  <c r="M1430"/>
  <c r="M1431"/>
  <c r="M1432"/>
  <c r="M1433"/>
  <c r="M1434"/>
  <c r="M1435"/>
  <c r="M1436"/>
  <c r="M1437"/>
  <c r="M1438"/>
  <c r="M1439"/>
  <c r="M1440"/>
  <c r="M1441"/>
  <c r="M1442"/>
  <c r="M1443"/>
  <c r="M1444"/>
  <c r="M1445"/>
  <c r="M1446"/>
  <c r="M1447"/>
  <c r="M1448"/>
  <c r="M1449"/>
  <c r="M1450"/>
  <c r="M1451"/>
  <c r="M1452"/>
  <c r="M1453"/>
  <c r="M1454"/>
  <c r="M1455"/>
  <c r="M1456"/>
  <c r="M1457"/>
  <c r="M1458"/>
  <c r="M1459"/>
  <c r="M1460"/>
  <c r="M1461"/>
  <c r="M1462"/>
  <c r="M1463"/>
  <c r="M1464"/>
  <c r="M1465"/>
  <c r="M1466"/>
  <c r="M1467"/>
  <c r="M1468"/>
  <c r="M1469"/>
  <c r="M1470"/>
  <c r="M1471"/>
  <c r="M1472"/>
  <c r="M1473"/>
  <c r="M1474"/>
  <c r="M1475"/>
  <c r="M1476"/>
  <c r="M1477"/>
  <c r="M1478"/>
  <c r="M1479"/>
  <c r="M1480"/>
  <c r="M1481"/>
  <c r="M1482"/>
  <c r="M1483"/>
  <c r="M1484"/>
  <c r="M1485"/>
  <c r="M1486"/>
  <c r="M1487"/>
  <c r="M1488"/>
  <c r="M1489"/>
  <c r="M1490"/>
  <c r="M1491"/>
  <c r="M1492"/>
  <c r="M1493"/>
  <c r="M1494"/>
  <c r="M1495"/>
  <c r="M1496"/>
  <c r="M1497"/>
  <c r="M1498"/>
  <c r="M1499"/>
  <c r="M1500"/>
  <c r="M1501"/>
  <c r="M1502"/>
  <c r="M1503"/>
  <c r="M1504"/>
  <c r="M1505"/>
  <c r="M1506"/>
  <c r="M1507"/>
  <c r="M1508"/>
  <c r="M1509"/>
  <c r="M1510"/>
  <c r="M1511"/>
  <c r="M1512"/>
  <c r="M1513"/>
  <c r="M1514"/>
  <c r="M1515"/>
  <c r="M1516"/>
  <c r="M1517"/>
  <c r="M1518"/>
  <c r="M1519"/>
  <c r="M1520"/>
  <c r="M1521"/>
  <c r="M1522"/>
  <c r="M1523"/>
  <c r="M1524"/>
  <c r="M1525"/>
  <c r="M1526"/>
  <c r="M1527"/>
  <c r="M1528"/>
  <c r="M1529"/>
  <c r="M1530"/>
  <c r="M1531"/>
  <c r="M1532"/>
  <c r="M1533"/>
  <c r="M1534"/>
  <c r="M1535"/>
  <c r="M1536"/>
  <c r="M1537"/>
  <c r="M1538"/>
  <c r="M1539"/>
  <c r="M1540"/>
  <c r="M1541"/>
  <c r="M1542"/>
  <c r="M1543"/>
  <c r="M1544"/>
  <c r="M1545"/>
  <c r="M1546"/>
  <c r="M1547"/>
  <c r="M1548"/>
  <c r="M1549"/>
  <c r="M1550"/>
  <c r="M1551"/>
  <c r="M1552"/>
  <c r="M1553"/>
  <c r="M1554"/>
  <c r="M1555"/>
  <c r="M1556"/>
  <c r="M1557"/>
  <c r="M1558"/>
  <c r="M1559"/>
  <c r="M1560"/>
  <c r="M1561"/>
  <c r="M1562"/>
  <c r="M1563"/>
  <c r="M1564"/>
  <c r="M1565"/>
  <c r="M1566"/>
  <c r="M1567"/>
  <c r="M1568"/>
  <c r="M1569"/>
  <c r="M1570"/>
  <c r="M1571"/>
  <c r="M1572"/>
  <c r="M1573"/>
  <c r="M1574"/>
  <c r="M1575"/>
  <c r="M1576"/>
  <c r="M1577"/>
  <c r="M1578"/>
  <c r="M1579"/>
  <c r="M1580"/>
  <c r="M1581"/>
  <c r="M1582"/>
  <c r="M1583"/>
  <c r="M1584"/>
  <c r="M1585"/>
  <c r="M1586"/>
  <c r="M1587"/>
  <c r="M1588"/>
  <c r="M1589"/>
  <c r="M1590"/>
  <c r="M1591"/>
  <c r="M1592"/>
  <c r="M1593"/>
  <c r="M1594"/>
  <c r="M1595"/>
  <c r="M1596"/>
  <c r="M1597"/>
  <c r="M1598"/>
  <c r="M1599"/>
  <c r="M1600"/>
  <c r="M1601"/>
  <c r="M1602"/>
  <c r="M1603"/>
  <c r="M1604"/>
  <c r="M1605"/>
  <c r="M1606"/>
  <c r="M1607"/>
  <c r="M1608"/>
  <c r="M1609"/>
  <c r="M1610"/>
  <c r="M1611"/>
  <c r="M1612"/>
  <c r="M1613"/>
  <c r="M1614"/>
  <c r="M1615"/>
  <c r="M1616"/>
  <c r="M1617"/>
  <c r="M1618"/>
  <c r="M1619"/>
  <c r="M1620"/>
  <c r="M1621"/>
  <c r="M1622"/>
  <c r="M1623"/>
  <c r="M1624"/>
  <c r="M1625"/>
  <c r="M1626"/>
  <c r="M1627"/>
  <c r="M1628"/>
  <c r="M1629"/>
  <c r="M1630"/>
  <c r="M1631"/>
  <c r="M1632"/>
  <c r="M1633"/>
  <c r="M1634"/>
  <c r="M1635"/>
  <c r="M1636"/>
  <c r="M1637"/>
  <c r="M1638"/>
  <c r="M1639"/>
  <c r="M1640"/>
  <c r="M1641"/>
  <c r="M1642"/>
  <c r="M1643"/>
  <c r="M1644"/>
  <c r="M1645"/>
  <c r="M1646"/>
  <c r="M1647"/>
  <c r="M1648"/>
  <c r="M1649"/>
  <c r="M1650"/>
  <c r="M1651"/>
  <c r="M1652"/>
  <c r="M1653"/>
  <c r="M1654"/>
  <c r="M1655"/>
  <c r="M1656"/>
  <c r="M1657"/>
  <c r="M1658"/>
  <c r="M1659"/>
  <c r="M1660"/>
  <c r="M1661"/>
  <c r="M1662"/>
  <c r="M1663"/>
  <c r="M1664"/>
  <c r="M1665"/>
  <c r="M1666"/>
  <c r="M1667"/>
  <c r="M399"/>
  <c r="G4" i="13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3"/>
  <c r="G874"/>
  <c r="G875"/>
  <c r="G876"/>
  <c r="G877"/>
  <c r="G878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H4"/>
  <c r="H5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3"/>
  <c r="G3"/>
  <c r="G901" s="1"/>
  <c r="F3"/>
  <c r="F901" s="1"/>
  <c r="E3"/>
  <c r="D3"/>
  <c r="C3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A2102"/>
  <c r="A2103"/>
  <c r="A2104"/>
  <c r="A2105"/>
  <c r="A2106"/>
  <c r="A2107"/>
  <c r="A2108"/>
  <c r="A2109"/>
  <c r="A2110"/>
  <c r="A2111"/>
  <c r="A2112"/>
  <c r="A2113"/>
  <c r="A2114"/>
  <c r="A2115"/>
  <c r="A2116"/>
  <c r="A2117"/>
  <c r="A2118"/>
  <c r="A2119"/>
  <c r="A2120"/>
  <c r="A2121"/>
  <c r="A2122"/>
  <c r="A2123"/>
  <c r="A2124"/>
  <c r="A2125"/>
  <c r="A2126"/>
  <c r="A2127"/>
  <c r="A2128"/>
  <c r="A2129"/>
  <c r="A2130"/>
  <c r="A2131"/>
  <c r="A2132"/>
  <c r="A2133"/>
  <c r="A2134"/>
  <c r="A2135"/>
  <c r="A2136"/>
  <c r="A2137"/>
  <c r="A2138"/>
  <c r="A2139"/>
  <c r="A2140"/>
  <c r="A2141"/>
  <c r="A2142"/>
  <c r="A2143"/>
  <c r="A2144"/>
  <c r="A2145"/>
  <c r="A2146"/>
  <c r="A2147"/>
  <c r="A2148"/>
  <c r="A2149"/>
  <c r="A2150"/>
  <c r="A2151"/>
  <c r="A2152"/>
  <c r="A2153"/>
  <c r="A2154"/>
  <c r="A2155"/>
  <c r="A2156"/>
  <c r="A2157"/>
  <c r="A2158"/>
  <c r="A2159"/>
  <c r="A2160"/>
  <c r="A2161"/>
  <c r="A2162"/>
  <c r="A2163"/>
  <c r="A2164"/>
  <c r="A2165"/>
  <c r="A2166"/>
  <c r="A2167"/>
  <c r="A2168"/>
  <c r="A2169"/>
  <c r="A2170"/>
  <c r="A2171"/>
  <c r="A2172"/>
  <c r="A2173"/>
  <c r="A2174"/>
  <c r="A2175"/>
  <c r="A2176"/>
  <c r="A2177"/>
  <c r="A2178"/>
  <c r="A2179"/>
  <c r="A2180"/>
  <c r="A2181"/>
  <c r="A2182"/>
  <c r="A2183"/>
  <c r="A2184"/>
  <c r="A2185"/>
  <c r="A2186"/>
  <c r="A2187"/>
  <c r="A2188"/>
  <c r="A2189"/>
  <c r="A2190"/>
  <c r="A2191"/>
  <c r="A2192"/>
  <c r="A2193"/>
  <c r="A2194"/>
  <c r="A2195"/>
  <c r="A2196"/>
  <c r="A2197"/>
  <c r="A2198"/>
  <c r="A2199"/>
  <c r="A2200"/>
  <c r="A2201"/>
  <c r="A2202"/>
  <c r="A2203"/>
  <c r="A2204"/>
  <c r="A2205"/>
  <c r="A2206"/>
  <c r="A2207"/>
  <c r="A2208"/>
  <c r="A2209"/>
  <c r="A2210"/>
  <c r="A2211"/>
  <c r="A2212"/>
  <c r="A2213"/>
  <c r="A2214"/>
  <c r="A2215"/>
  <c r="A2216"/>
  <c r="A2217"/>
  <c r="A2218"/>
  <c r="A2219"/>
  <c r="A2220"/>
  <c r="A2221"/>
  <c r="A2222"/>
  <c r="A2223"/>
  <c r="A2224"/>
  <c r="A2225"/>
  <c r="A2226"/>
  <c r="A2227"/>
  <c r="A2228"/>
  <c r="A2229"/>
  <c r="A2230"/>
  <c r="A2231"/>
  <c r="A2232"/>
  <c r="A2233"/>
  <c r="A2234"/>
  <c r="A2235"/>
  <c r="A2236"/>
  <c r="A2237"/>
  <c r="A2238"/>
  <c r="A2239"/>
  <c r="A2240"/>
  <c r="A2241"/>
  <c r="A2242"/>
  <c r="A2243"/>
  <c r="A2244"/>
  <c r="A2245"/>
  <c r="A2246"/>
  <c r="A2247"/>
  <c r="A2248"/>
  <c r="A2249"/>
  <c r="A2250"/>
  <c r="A2251"/>
  <c r="A2252"/>
  <c r="A2253"/>
  <c r="A2254"/>
  <c r="A2255"/>
  <c r="A2256"/>
  <c r="A2257"/>
  <c r="A2258"/>
  <c r="A2259"/>
  <c r="A2260"/>
  <c r="A2261"/>
  <c r="A2262"/>
  <c r="A2263"/>
  <c r="A2264"/>
  <c r="A2265"/>
  <c r="A2266"/>
  <c r="A2267"/>
  <c r="A2268"/>
  <c r="A2269"/>
  <c r="A2270"/>
  <c r="A2271"/>
  <c r="A2272"/>
  <c r="A2273"/>
  <c r="A2274"/>
  <c r="A2275"/>
  <c r="A2276"/>
  <c r="A2277"/>
  <c r="A2278"/>
  <c r="A2279"/>
  <c r="A2280"/>
  <c r="A2281"/>
  <c r="A2282"/>
  <c r="A2283"/>
  <c r="A2284"/>
  <c r="A2285"/>
  <c r="A2286"/>
  <c r="A2287"/>
  <c r="A2288"/>
  <c r="A2289"/>
  <c r="A2290"/>
  <c r="A2291"/>
  <c r="A2292"/>
  <c r="A2293"/>
  <c r="A2294"/>
  <c r="A2295"/>
  <c r="A2296"/>
  <c r="A2297"/>
  <c r="A2298"/>
  <c r="A2299"/>
  <c r="A2300"/>
  <c r="A2301"/>
  <c r="A2302"/>
  <c r="A2303"/>
  <c r="A2304"/>
  <c r="A2305"/>
  <c r="A2306"/>
  <c r="A2307"/>
  <c r="A2308"/>
  <c r="A2309"/>
  <c r="A2310"/>
  <c r="A2311"/>
  <c r="A2312"/>
  <c r="A2313"/>
  <c r="A2314"/>
  <c r="A2315"/>
  <c r="A2316"/>
  <c r="A2317"/>
  <c r="A2318"/>
  <c r="A2319"/>
  <c r="A2320"/>
  <c r="A2321"/>
  <c r="A2322"/>
  <c r="A2323"/>
  <c r="A2324"/>
  <c r="A2325"/>
  <c r="A2326"/>
  <c r="A2327"/>
  <c r="A2328"/>
  <c r="A2329"/>
  <c r="A2330"/>
  <c r="A2331"/>
  <c r="A2332"/>
  <c r="A2333"/>
  <c r="A2334"/>
  <c r="A2335"/>
  <c r="A2336"/>
  <c r="A2337"/>
  <c r="A2338"/>
  <c r="A2339"/>
  <c r="A2340"/>
  <c r="A2341"/>
  <c r="A2342"/>
  <c r="A2343"/>
  <c r="A2344"/>
  <c r="A2345"/>
  <c r="A2346"/>
  <c r="A2347"/>
  <c r="A2348"/>
  <c r="A2349"/>
  <c r="A2350"/>
  <c r="A2351"/>
  <c r="A2352"/>
  <c r="A2353"/>
  <c r="A2354"/>
  <c r="A2355"/>
  <c r="A2356"/>
  <c r="A2357"/>
  <c r="A2358"/>
  <c r="A2359"/>
  <c r="A2360"/>
  <c r="A2361"/>
  <c r="A2362"/>
  <c r="A2363"/>
  <c r="A2364"/>
  <c r="A2365"/>
  <c r="A2366"/>
  <c r="A2367"/>
  <c r="A2368"/>
  <c r="A2369"/>
  <c r="A2370"/>
  <c r="A2371"/>
  <c r="A2372"/>
  <c r="A2373"/>
  <c r="A2374"/>
  <c r="A2375"/>
  <c r="A2376"/>
  <c r="A2377"/>
  <c r="A2378"/>
  <c r="A2379"/>
  <c r="A2380"/>
  <c r="A2381"/>
  <c r="A2382"/>
  <c r="A2383"/>
  <c r="A2384"/>
  <c r="A2385"/>
  <c r="A2386"/>
  <c r="A2387"/>
  <c r="A2388"/>
  <c r="A2389"/>
  <c r="A2390"/>
  <c r="A2391"/>
  <c r="A2392"/>
  <c r="A2393"/>
  <c r="A2394"/>
  <c r="A2395"/>
  <c r="A2396"/>
  <c r="A2397"/>
  <c r="A2398"/>
  <c r="A2399"/>
  <c r="A2400"/>
  <c r="A2401"/>
  <c r="A2402"/>
  <c r="A2403"/>
  <c r="A2404"/>
  <c r="A2405"/>
  <c r="A2406"/>
  <c r="A2407"/>
  <c r="A2408"/>
  <c r="A2409"/>
  <c r="A2410"/>
  <c r="A2411"/>
  <c r="A2412"/>
  <c r="A2413"/>
  <c r="A2414"/>
  <c r="A2415"/>
  <c r="A2416"/>
  <c r="A2417"/>
  <c r="A2418"/>
  <c r="A2419"/>
  <c r="A2420"/>
  <c r="A2421"/>
  <c r="A2422"/>
  <c r="A2423"/>
  <c r="A2424"/>
  <c r="A2425"/>
  <c r="A2426"/>
  <c r="A2427"/>
  <c r="A2428"/>
  <c r="A2429"/>
  <c r="A2430"/>
  <c r="A2431"/>
  <c r="A2432"/>
  <c r="A2433"/>
  <c r="A2434"/>
  <c r="A2435"/>
  <c r="A2436"/>
  <c r="A2437"/>
  <c r="A2438"/>
  <c r="A2439"/>
  <c r="A2440"/>
  <c r="A2441"/>
  <c r="A2442"/>
  <c r="A2443"/>
  <c r="A2444"/>
  <c r="A1176"/>
  <c r="E4" i="9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E3"/>
  <c r="D3"/>
  <c r="C3"/>
  <c r="A3"/>
  <c r="K4" i="6"/>
  <c r="L4"/>
  <c r="M4"/>
  <c r="K5"/>
  <c r="L5"/>
  <c r="M5"/>
  <c r="K6"/>
  <c r="L6"/>
  <c r="M6"/>
  <c r="K7"/>
  <c r="L7"/>
  <c r="M7"/>
  <c r="K8"/>
  <c r="L8"/>
  <c r="M8"/>
  <c r="K9"/>
  <c r="L9"/>
  <c r="M9"/>
  <c r="K10"/>
  <c r="L10"/>
  <c r="M10"/>
  <c r="K11"/>
  <c r="L11"/>
  <c r="M11"/>
  <c r="K12"/>
  <c r="L12"/>
  <c r="M12"/>
  <c r="K13"/>
  <c r="L13"/>
  <c r="M13"/>
  <c r="K14"/>
  <c r="L14"/>
  <c r="M14"/>
  <c r="K15"/>
  <c r="L15"/>
  <c r="M15"/>
  <c r="K16"/>
  <c r="L16"/>
  <c r="M16"/>
  <c r="K17"/>
  <c r="L17"/>
  <c r="M17"/>
  <c r="K18"/>
  <c r="L18"/>
  <c r="M18"/>
  <c r="K19"/>
  <c r="L19"/>
  <c r="M19"/>
  <c r="K20"/>
  <c r="L20"/>
  <c r="M20"/>
  <c r="K21"/>
  <c r="L21"/>
  <c r="M21"/>
  <c r="K22"/>
  <c r="L22"/>
  <c r="M22"/>
  <c r="K23"/>
  <c r="L23"/>
  <c r="M23"/>
  <c r="K24"/>
  <c r="L24"/>
  <c r="M24"/>
  <c r="K25"/>
  <c r="L25"/>
  <c r="M25"/>
  <c r="K26"/>
  <c r="L26"/>
  <c r="M26"/>
  <c r="K27"/>
  <c r="L27"/>
  <c r="M27"/>
  <c r="K28"/>
  <c r="L28"/>
  <c r="M28"/>
  <c r="K29"/>
  <c r="L29"/>
  <c r="M29"/>
  <c r="K30"/>
  <c r="L30"/>
  <c r="M30"/>
  <c r="K31"/>
  <c r="L31"/>
  <c r="M31"/>
  <c r="K32"/>
  <c r="L32"/>
  <c r="M32"/>
  <c r="K33"/>
  <c r="L33"/>
  <c r="M33"/>
  <c r="K34"/>
  <c r="L34"/>
  <c r="M34"/>
  <c r="K35"/>
  <c r="L35"/>
  <c r="M35"/>
  <c r="K36"/>
  <c r="L36"/>
  <c r="M36"/>
  <c r="K37"/>
  <c r="L37"/>
  <c r="M37"/>
  <c r="K38"/>
  <c r="L38"/>
  <c r="M38"/>
  <c r="K39"/>
  <c r="L39"/>
  <c r="M39"/>
  <c r="K40"/>
  <c r="L40"/>
  <c r="M40"/>
  <c r="K41"/>
  <c r="L41"/>
  <c r="M41"/>
  <c r="K42"/>
  <c r="L42"/>
  <c r="M42"/>
  <c r="K43"/>
  <c r="L43"/>
  <c r="M43"/>
  <c r="K44"/>
  <c r="L44"/>
  <c r="M44"/>
  <c r="K45"/>
  <c r="L45"/>
  <c r="M45"/>
  <c r="K46"/>
  <c r="L46"/>
  <c r="M46"/>
  <c r="K47"/>
  <c r="L47"/>
  <c r="M47"/>
  <c r="K48"/>
  <c r="L48"/>
  <c r="M48"/>
  <c r="K49"/>
  <c r="L49"/>
  <c r="M49"/>
  <c r="K50"/>
  <c r="L50"/>
  <c r="M50"/>
  <c r="K51"/>
  <c r="L51"/>
  <c r="M51"/>
  <c r="K52"/>
  <c r="L52"/>
  <c r="M52"/>
  <c r="K53"/>
  <c r="L53"/>
  <c r="M53"/>
  <c r="K54"/>
  <c r="L54"/>
  <c r="M54"/>
  <c r="K55"/>
  <c r="L55"/>
  <c r="M55"/>
  <c r="K56"/>
  <c r="L56"/>
  <c r="M56"/>
  <c r="K57"/>
  <c r="L57"/>
  <c r="M57"/>
  <c r="K58"/>
  <c r="L58"/>
  <c r="M58"/>
  <c r="K59"/>
  <c r="L59"/>
  <c r="M59"/>
  <c r="K60"/>
  <c r="L60"/>
  <c r="M60"/>
  <c r="K61"/>
  <c r="L61"/>
  <c r="M61"/>
  <c r="K62"/>
  <c r="L62"/>
  <c r="M62"/>
  <c r="K63"/>
  <c r="L63"/>
  <c r="M63"/>
  <c r="K64"/>
  <c r="L64"/>
  <c r="M64"/>
  <c r="K65"/>
  <c r="L65"/>
  <c r="M65"/>
  <c r="K66"/>
  <c r="L66"/>
  <c r="M66"/>
  <c r="K67"/>
  <c r="L67"/>
  <c r="M67"/>
  <c r="K68"/>
  <c r="L68"/>
  <c r="M68"/>
  <c r="K69"/>
  <c r="L69"/>
  <c r="M69"/>
  <c r="K70"/>
  <c r="L70"/>
  <c r="M70"/>
  <c r="K71"/>
  <c r="L71"/>
  <c r="M71"/>
  <c r="K72"/>
  <c r="L72"/>
  <c r="M72"/>
  <c r="K73"/>
  <c r="L73"/>
  <c r="M73"/>
  <c r="K74"/>
  <c r="L74"/>
  <c r="M74"/>
  <c r="K75"/>
  <c r="L75"/>
  <c r="M75"/>
  <c r="K76"/>
  <c r="L76"/>
  <c r="M76"/>
  <c r="K77"/>
  <c r="L77"/>
  <c r="M77"/>
  <c r="K78"/>
  <c r="L78"/>
  <c r="M78"/>
  <c r="K79"/>
  <c r="L79"/>
  <c r="M79"/>
  <c r="K80"/>
  <c r="L80"/>
  <c r="M80"/>
  <c r="K81"/>
  <c r="L81"/>
  <c r="M81"/>
  <c r="K82"/>
  <c r="L82"/>
  <c r="M82"/>
  <c r="K83"/>
  <c r="L83"/>
  <c r="M83"/>
  <c r="K84"/>
  <c r="L84"/>
  <c r="M84"/>
  <c r="K85"/>
  <c r="L85"/>
  <c r="M85"/>
  <c r="K86"/>
  <c r="L86"/>
  <c r="M86"/>
  <c r="K87"/>
  <c r="L87"/>
  <c r="M87"/>
  <c r="K88"/>
  <c r="L88"/>
  <c r="M88"/>
  <c r="K89"/>
  <c r="L89"/>
  <c r="M89"/>
  <c r="K90"/>
  <c r="L90"/>
  <c r="M90"/>
  <c r="K91"/>
  <c r="L91"/>
  <c r="M91"/>
  <c r="K92"/>
  <c r="L92"/>
  <c r="M92"/>
  <c r="K93"/>
  <c r="L93"/>
  <c r="M93"/>
  <c r="K94"/>
  <c r="L94"/>
  <c r="M94"/>
  <c r="K95"/>
  <c r="L95"/>
  <c r="M95"/>
  <c r="K96"/>
  <c r="L96"/>
  <c r="M96"/>
  <c r="K97"/>
  <c r="L97"/>
  <c r="M97"/>
  <c r="K98"/>
  <c r="L98"/>
  <c r="M98"/>
  <c r="K99"/>
  <c r="L99"/>
  <c r="M99"/>
  <c r="K100"/>
  <c r="L100"/>
  <c r="M100"/>
  <c r="K101"/>
  <c r="L101"/>
  <c r="M101"/>
  <c r="K102"/>
  <c r="L102"/>
  <c r="M102"/>
  <c r="K103"/>
  <c r="L103"/>
  <c r="M103"/>
  <c r="K104"/>
  <c r="L104"/>
  <c r="M104"/>
  <c r="K105"/>
  <c r="L105"/>
  <c r="M105"/>
  <c r="K106"/>
  <c r="L106"/>
  <c r="M106"/>
  <c r="K107"/>
  <c r="L107"/>
  <c r="M107"/>
  <c r="K108"/>
  <c r="L108"/>
  <c r="M108"/>
  <c r="K109"/>
  <c r="L109"/>
  <c r="M109"/>
  <c r="K110"/>
  <c r="L110"/>
  <c r="M110"/>
  <c r="K111"/>
  <c r="L111"/>
  <c r="M111"/>
  <c r="K112"/>
  <c r="L112"/>
  <c r="M112"/>
  <c r="K113"/>
  <c r="L113"/>
  <c r="M113"/>
  <c r="K114"/>
  <c r="L114"/>
  <c r="M114"/>
  <c r="K115"/>
  <c r="L115"/>
  <c r="M115"/>
  <c r="K116"/>
  <c r="L116"/>
  <c r="M116"/>
  <c r="K117"/>
  <c r="L117"/>
  <c r="M117"/>
  <c r="K118"/>
  <c r="L118"/>
  <c r="M118"/>
  <c r="K119"/>
  <c r="L119"/>
  <c r="M119"/>
  <c r="K120"/>
  <c r="L120"/>
  <c r="M120"/>
  <c r="K121"/>
  <c r="L121"/>
  <c r="M121"/>
  <c r="K122"/>
  <c r="L122"/>
  <c r="M122"/>
  <c r="K123"/>
  <c r="L123"/>
  <c r="M123"/>
  <c r="K124"/>
  <c r="L124"/>
  <c r="M124"/>
  <c r="K125"/>
  <c r="L125"/>
  <c r="M125"/>
  <c r="K126"/>
  <c r="L126"/>
  <c r="M126"/>
  <c r="K127"/>
  <c r="L127"/>
  <c r="M127"/>
  <c r="K128"/>
  <c r="L128"/>
  <c r="M128"/>
  <c r="K129"/>
  <c r="L129"/>
  <c r="M129"/>
  <c r="K130"/>
  <c r="L130"/>
  <c r="M130"/>
  <c r="K131"/>
  <c r="L131"/>
  <c r="M131"/>
  <c r="K132"/>
  <c r="L132"/>
  <c r="M132"/>
  <c r="K133"/>
  <c r="L133"/>
  <c r="M133"/>
  <c r="K134"/>
  <c r="L134"/>
  <c r="M134"/>
  <c r="K135"/>
  <c r="L135"/>
  <c r="M135"/>
  <c r="K136"/>
  <c r="L136"/>
  <c r="M136"/>
  <c r="K137"/>
  <c r="L137"/>
  <c r="M137"/>
  <c r="K138"/>
  <c r="L138"/>
  <c r="M138"/>
  <c r="K139"/>
  <c r="L139"/>
  <c r="M139"/>
  <c r="K140"/>
  <c r="L140"/>
  <c r="M140"/>
  <c r="K141"/>
  <c r="L141"/>
  <c r="M141"/>
  <c r="K142"/>
  <c r="L142"/>
  <c r="M142"/>
  <c r="K143"/>
  <c r="L143"/>
  <c r="M143"/>
  <c r="K144"/>
  <c r="L144"/>
  <c r="M144"/>
  <c r="K145"/>
  <c r="L145"/>
  <c r="M145"/>
  <c r="K146"/>
  <c r="L146"/>
  <c r="M146"/>
  <c r="K147"/>
  <c r="L147"/>
  <c r="M147"/>
  <c r="K148"/>
  <c r="L148"/>
  <c r="M148"/>
  <c r="K149"/>
  <c r="L149"/>
  <c r="M149"/>
  <c r="K150"/>
  <c r="L150"/>
  <c r="M150"/>
  <c r="K151"/>
  <c r="L151"/>
  <c r="M151"/>
  <c r="K152"/>
  <c r="L152"/>
  <c r="M152"/>
  <c r="K153"/>
  <c r="L153"/>
  <c r="M153"/>
  <c r="K154"/>
  <c r="L154"/>
  <c r="M154"/>
  <c r="K155"/>
  <c r="L155"/>
  <c r="M155"/>
  <c r="K156"/>
  <c r="L156"/>
  <c r="M156"/>
  <c r="K157"/>
  <c r="L157"/>
  <c r="M157"/>
  <c r="K158"/>
  <c r="L158"/>
  <c r="M158"/>
  <c r="K159"/>
  <c r="L159"/>
  <c r="M159"/>
  <c r="K160"/>
  <c r="L160"/>
  <c r="M160"/>
  <c r="K161"/>
  <c r="L161"/>
  <c r="M161"/>
  <c r="K162"/>
  <c r="L162"/>
  <c r="M162"/>
  <c r="K163"/>
  <c r="L163"/>
  <c r="M163"/>
  <c r="K164"/>
  <c r="L164"/>
  <c r="M164"/>
  <c r="K165"/>
  <c r="L165"/>
  <c r="M165"/>
  <c r="K166"/>
  <c r="L166"/>
  <c r="M166"/>
  <c r="K167"/>
  <c r="L167"/>
  <c r="M167"/>
  <c r="K168"/>
  <c r="L168"/>
  <c r="M168"/>
  <c r="K169"/>
  <c r="L169"/>
  <c r="M169"/>
  <c r="K170"/>
  <c r="L170"/>
  <c r="M170"/>
  <c r="K171"/>
  <c r="L171"/>
  <c r="M171"/>
  <c r="K172"/>
  <c r="L172"/>
  <c r="M172"/>
  <c r="K173"/>
  <c r="L173"/>
  <c r="M173"/>
  <c r="K174"/>
  <c r="L174"/>
  <c r="M174"/>
  <c r="K175"/>
  <c r="L175"/>
  <c r="M175"/>
  <c r="K176"/>
  <c r="L176"/>
  <c r="M176"/>
  <c r="K177"/>
  <c r="L177"/>
  <c r="M177"/>
  <c r="K178"/>
  <c r="L178"/>
  <c r="M178"/>
  <c r="K179"/>
  <c r="L179"/>
  <c r="M179"/>
  <c r="K180"/>
  <c r="L180"/>
  <c r="M180"/>
  <c r="K181"/>
  <c r="L181"/>
  <c r="M181"/>
  <c r="K182"/>
  <c r="L182"/>
  <c r="M182"/>
  <c r="K183"/>
  <c r="L183"/>
  <c r="M183"/>
  <c r="K184"/>
  <c r="L184"/>
  <c r="M184"/>
  <c r="K185"/>
  <c r="L185"/>
  <c r="M185"/>
  <c r="K186"/>
  <c r="L186"/>
  <c r="M186"/>
  <c r="K187"/>
  <c r="L187"/>
  <c r="M187"/>
  <c r="K188"/>
  <c r="L188"/>
  <c r="M188"/>
  <c r="K189"/>
  <c r="L189"/>
  <c r="M189"/>
  <c r="K190"/>
  <c r="L190"/>
  <c r="M190"/>
  <c r="K191"/>
  <c r="L191"/>
  <c r="M191"/>
  <c r="K192"/>
  <c r="L192"/>
  <c r="M192"/>
  <c r="K193"/>
  <c r="L193"/>
  <c r="M193"/>
  <c r="K194"/>
  <c r="L194"/>
  <c r="M194"/>
  <c r="K195"/>
  <c r="L195"/>
  <c r="M195"/>
  <c r="K196"/>
  <c r="L196"/>
  <c r="M196"/>
  <c r="K197"/>
  <c r="L197"/>
  <c r="M197"/>
  <c r="K198"/>
  <c r="L198"/>
  <c r="M198"/>
  <c r="K199"/>
  <c r="L199"/>
  <c r="M199"/>
  <c r="K200"/>
  <c r="L200"/>
  <c r="M200"/>
  <c r="K201"/>
  <c r="L201"/>
  <c r="M201"/>
  <c r="K202"/>
  <c r="L202"/>
  <c r="M202"/>
  <c r="K203"/>
  <c r="L203"/>
  <c r="M203"/>
  <c r="K204"/>
  <c r="L204"/>
  <c r="M204"/>
  <c r="K205"/>
  <c r="L205"/>
  <c r="M205"/>
  <c r="K206"/>
  <c r="L206"/>
  <c r="M206"/>
  <c r="K207"/>
  <c r="L207"/>
  <c r="M207"/>
  <c r="K208"/>
  <c r="L208"/>
  <c r="M208"/>
  <c r="K209"/>
  <c r="L209"/>
  <c r="M209"/>
  <c r="K210"/>
  <c r="L210"/>
  <c r="M210"/>
  <c r="K211"/>
  <c r="L211"/>
  <c r="M211"/>
  <c r="K212"/>
  <c r="L212"/>
  <c r="M212"/>
  <c r="K213"/>
  <c r="L213"/>
  <c r="M213"/>
  <c r="K214"/>
  <c r="L214"/>
  <c r="M214"/>
  <c r="K215"/>
  <c r="L215"/>
  <c r="M215"/>
  <c r="K216"/>
  <c r="L216"/>
  <c r="M216"/>
  <c r="K217"/>
  <c r="L217"/>
  <c r="M217"/>
  <c r="K218"/>
  <c r="L218"/>
  <c r="M218"/>
  <c r="K219"/>
  <c r="L219"/>
  <c r="M219"/>
  <c r="K220"/>
  <c r="L220"/>
  <c r="M220"/>
  <c r="K221"/>
  <c r="L221"/>
  <c r="M221"/>
  <c r="K222"/>
  <c r="L222"/>
  <c r="M222"/>
  <c r="K223"/>
  <c r="L223"/>
  <c r="M223"/>
  <c r="K224"/>
  <c r="L224"/>
  <c r="M224"/>
  <c r="K225"/>
  <c r="L225"/>
  <c r="M225"/>
  <c r="K226"/>
  <c r="L226"/>
  <c r="M226"/>
  <c r="K227"/>
  <c r="L227"/>
  <c r="M227"/>
  <c r="K228"/>
  <c r="L228"/>
  <c r="M228"/>
  <c r="K229"/>
  <c r="L229"/>
  <c r="M229"/>
  <c r="K230"/>
  <c r="L230"/>
  <c r="M230"/>
  <c r="K231"/>
  <c r="L231"/>
  <c r="M231"/>
  <c r="K232"/>
  <c r="L232"/>
  <c r="M232"/>
  <c r="K233"/>
  <c r="L233"/>
  <c r="M233"/>
  <c r="K234"/>
  <c r="L234"/>
  <c r="M234"/>
  <c r="K235"/>
  <c r="L235"/>
  <c r="M235"/>
  <c r="K236"/>
  <c r="L236"/>
  <c r="M236"/>
  <c r="K237"/>
  <c r="L237"/>
  <c r="M237"/>
  <c r="K238"/>
  <c r="L238"/>
  <c r="M238"/>
  <c r="K239"/>
  <c r="L239"/>
  <c r="M239"/>
  <c r="K240"/>
  <c r="L240"/>
  <c r="M240"/>
  <c r="K241"/>
  <c r="L241"/>
  <c r="M241"/>
  <c r="K242"/>
  <c r="L242"/>
  <c r="M242"/>
  <c r="K243"/>
  <c r="L243"/>
  <c r="M243"/>
  <c r="K244"/>
  <c r="L244"/>
  <c r="M244"/>
  <c r="K245"/>
  <c r="L245"/>
  <c r="M245"/>
  <c r="K246"/>
  <c r="L246"/>
  <c r="M246"/>
  <c r="K247"/>
  <c r="L247"/>
  <c r="M247"/>
  <c r="K248"/>
  <c r="L248"/>
  <c r="M248"/>
  <c r="K249"/>
  <c r="L249"/>
  <c r="M249"/>
  <c r="K250"/>
  <c r="L250"/>
  <c r="M250"/>
  <c r="K251"/>
  <c r="L251"/>
  <c r="M251"/>
  <c r="K252"/>
  <c r="L252"/>
  <c r="M252"/>
  <c r="K253"/>
  <c r="L253"/>
  <c r="M253"/>
  <c r="K254"/>
  <c r="L254"/>
  <c r="M254"/>
  <c r="K255"/>
  <c r="L255"/>
  <c r="M255"/>
  <c r="K256"/>
  <c r="L256"/>
  <c r="M256"/>
  <c r="K257"/>
  <c r="L257"/>
  <c r="M257"/>
  <c r="K258"/>
  <c r="L258"/>
  <c r="M258"/>
  <c r="K259"/>
  <c r="L259"/>
  <c r="M259"/>
  <c r="K260"/>
  <c r="L260"/>
  <c r="M260"/>
  <c r="K261"/>
  <c r="L261"/>
  <c r="M261"/>
  <c r="K262"/>
  <c r="L262"/>
  <c r="M262"/>
  <c r="K263"/>
  <c r="L263"/>
  <c r="M263"/>
  <c r="K264"/>
  <c r="L264"/>
  <c r="M264"/>
  <c r="K265"/>
  <c r="L265"/>
  <c r="M265"/>
  <c r="K266"/>
  <c r="L266"/>
  <c r="M266"/>
  <c r="K267"/>
  <c r="L267"/>
  <c r="M267"/>
  <c r="K268"/>
  <c r="L268"/>
  <c r="M268"/>
  <c r="K269"/>
  <c r="L269"/>
  <c r="M269"/>
  <c r="K270"/>
  <c r="L270"/>
  <c r="M270"/>
  <c r="K271"/>
  <c r="L271"/>
  <c r="M271"/>
  <c r="K272"/>
  <c r="L272"/>
  <c r="M272"/>
  <c r="K273"/>
  <c r="L273"/>
  <c r="M273"/>
  <c r="K274"/>
  <c r="L274"/>
  <c r="M274"/>
  <c r="K275"/>
  <c r="L275"/>
  <c r="M275"/>
  <c r="K276"/>
  <c r="L276"/>
  <c r="M276"/>
  <c r="K277"/>
  <c r="L277"/>
  <c r="M277"/>
  <c r="K278"/>
  <c r="L278"/>
  <c r="M278"/>
  <c r="K279"/>
  <c r="L279"/>
  <c r="M279"/>
  <c r="K280"/>
  <c r="L280"/>
  <c r="M280"/>
  <c r="K281"/>
  <c r="L281"/>
  <c r="M281"/>
  <c r="K282"/>
  <c r="L282"/>
  <c r="M282"/>
  <c r="K283"/>
  <c r="L283"/>
  <c r="M283"/>
  <c r="K284"/>
  <c r="L284"/>
  <c r="M284"/>
  <c r="K285"/>
  <c r="L285"/>
  <c r="M285"/>
  <c r="K286"/>
  <c r="L286"/>
  <c r="M286"/>
  <c r="K287"/>
  <c r="L287"/>
  <c r="M287"/>
  <c r="K288"/>
  <c r="L288"/>
  <c r="M288"/>
  <c r="K289"/>
  <c r="L289"/>
  <c r="M289"/>
  <c r="K290"/>
  <c r="L290"/>
  <c r="M290"/>
  <c r="K291"/>
  <c r="L291"/>
  <c r="M291"/>
  <c r="K292"/>
  <c r="L292"/>
  <c r="M292"/>
  <c r="K293"/>
  <c r="L293"/>
  <c r="M293"/>
  <c r="K294"/>
  <c r="L294"/>
  <c r="M294"/>
  <c r="K295"/>
  <c r="L295"/>
  <c r="M295"/>
  <c r="K296"/>
  <c r="L296"/>
  <c r="M296"/>
  <c r="M3"/>
  <c r="L3"/>
  <c r="K3"/>
  <c r="J1433"/>
  <c r="J1434"/>
  <c r="J1435"/>
  <c r="J1436"/>
  <c r="J1437"/>
  <c r="J1438"/>
  <c r="J1439"/>
  <c r="J1440"/>
  <c r="J1441"/>
  <c r="J1442"/>
  <c r="J1443"/>
  <c r="J1444"/>
  <c r="J1445"/>
  <c r="J1446"/>
  <c r="J1447"/>
  <c r="J1448"/>
  <c r="J1449"/>
  <c r="J1450"/>
  <c r="J1451"/>
  <c r="J1452"/>
  <c r="J1453"/>
  <c r="J1454"/>
  <c r="J1455"/>
  <c r="J1456"/>
  <c r="J1457"/>
  <c r="J1458"/>
  <c r="J1459"/>
  <c r="J1460"/>
  <c r="J1461"/>
  <c r="J1462"/>
  <c r="J1463"/>
  <c r="J1464"/>
  <c r="J1465"/>
  <c r="J1466"/>
  <c r="J1467"/>
  <c r="J1468"/>
  <c r="J1469"/>
  <c r="J1470"/>
  <c r="J1471"/>
  <c r="J1472"/>
  <c r="J1473"/>
  <c r="J1474"/>
  <c r="J1475"/>
  <c r="J1476"/>
  <c r="J1477"/>
  <c r="J1478"/>
  <c r="J1479"/>
  <c r="J1480"/>
  <c r="J1481"/>
  <c r="J1482"/>
  <c r="J1483"/>
  <c r="J1484"/>
  <c r="J1485"/>
  <c r="J1486"/>
  <c r="J1487"/>
  <c r="J1488"/>
  <c r="J1489"/>
  <c r="J1490"/>
  <c r="J1491"/>
  <c r="J1492"/>
  <c r="J1493"/>
  <c r="J1494"/>
  <c r="J1495"/>
  <c r="J1496"/>
  <c r="J1497"/>
  <c r="J1498"/>
  <c r="J1499"/>
  <c r="J1500"/>
  <c r="J1501"/>
  <c r="J1502"/>
  <c r="J1503"/>
  <c r="J1504"/>
  <c r="J1505"/>
  <c r="J1506"/>
  <c r="J1507"/>
  <c r="J1508"/>
  <c r="J1509"/>
  <c r="J1510"/>
  <c r="J1511"/>
  <c r="J1512"/>
  <c r="J1513"/>
  <c r="J1514"/>
  <c r="J1515"/>
  <c r="J1516"/>
  <c r="J1517"/>
  <c r="J1518"/>
  <c r="J1519"/>
  <c r="J1520"/>
  <c r="J1521"/>
  <c r="J1522"/>
  <c r="J1523"/>
  <c r="J1524"/>
  <c r="J1525"/>
  <c r="J1526"/>
  <c r="J1527"/>
  <c r="J1528"/>
  <c r="J1529"/>
  <c r="J1530"/>
  <c r="J1531"/>
  <c r="J1532"/>
  <c r="J1533"/>
  <c r="J1534"/>
  <c r="J1535"/>
  <c r="J1536"/>
  <c r="J1537"/>
  <c r="J1538"/>
  <c r="J1539"/>
  <c r="J1540"/>
  <c r="J1541"/>
  <c r="J1542"/>
  <c r="J1543"/>
  <c r="J1544"/>
  <c r="J1545"/>
  <c r="J1546"/>
  <c r="J1547"/>
  <c r="J1548"/>
  <c r="J1549"/>
  <c r="J1550"/>
  <c r="J1551"/>
  <c r="J1552"/>
  <c r="J1553"/>
  <c r="J1554"/>
  <c r="J1555"/>
  <c r="J1556"/>
  <c r="J1557"/>
  <c r="J1558"/>
  <c r="J1559"/>
  <c r="J1560"/>
  <c r="J1561"/>
  <c r="J1562"/>
  <c r="J1563"/>
  <c r="J1564"/>
  <c r="J1565"/>
  <c r="J1566"/>
  <c r="J1567"/>
  <c r="J1568"/>
  <c r="J1569"/>
  <c r="J1570"/>
  <c r="J1571"/>
  <c r="J1572"/>
  <c r="J1573"/>
  <c r="J1574"/>
  <c r="J1575"/>
  <c r="J1576"/>
  <c r="J1577"/>
  <c r="J1578"/>
  <c r="J1579"/>
  <c r="J1580"/>
  <c r="J1581"/>
  <c r="J1582"/>
  <c r="J1583"/>
  <c r="J1584"/>
  <c r="J1585"/>
  <c r="J1586"/>
  <c r="J1587"/>
  <c r="J1588"/>
  <c r="J1589"/>
  <c r="J1590"/>
  <c r="J1591"/>
  <c r="J1592"/>
  <c r="J1593"/>
  <c r="J1594"/>
  <c r="J1595"/>
  <c r="J1596"/>
  <c r="J1597"/>
  <c r="J1598"/>
  <c r="J1599"/>
  <c r="J1600"/>
  <c r="J1601"/>
  <c r="J1602"/>
  <c r="J1603"/>
  <c r="J1604"/>
  <c r="J1605"/>
  <c r="J1606"/>
  <c r="J1607"/>
  <c r="J1608"/>
  <c r="J1609"/>
  <c r="J1610"/>
  <c r="J1611"/>
  <c r="J1612"/>
  <c r="J1613"/>
  <c r="J1614"/>
  <c r="J1615"/>
  <c r="J1616"/>
  <c r="J1617"/>
  <c r="J1618"/>
  <c r="J1619"/>
  <c r="J1620"/>
  <c r="J1621"/>
  <c r="J1622"/>
  <c r="J1623"/>
  <c r="J1624"/>
  <c r="J1625"/>
  <c r="J1626"/>
  <c r="J1627"/>
  <c r="J1628"/>
  <c r="J1629"/>
  <c r="J1630"/>
  <c r="J1631"/>
  <c r="J1632"/>
  <c r="J1633"/>
  <c r="J1634"/>
  <c r="J1635"/>
  <c r="J1636"/>
  <c r="J1637"/>
  <c r="J1638"/>
  <c r="J1639"/>
  <c r="J1640"/>
  <c r="J1641"/>
  <c r="J1642"/>
  <c r="J1643"/>
  <c r="J1644"/>
  <c r="J1645"/>
  <c r="J1646"/>
  <c r="J1647"/>
  <c r="J1648"/>
  <c r="J1649"/>
  <c r="J1650"/>
  <c r="J1651"/>
  <c r="J1652"/>
  <c r="J1653"/>
  <c r="J1654"/>
  <c r="J1655"/>
  <c r="J1656"/>
  <c r="J1657"/>
  <c r="J1658"/>
  <c r="J1659"/>
  <c r="J1660"/>
  <c r="J1661"/>
  <c r="J1662"/>
  <c r="J1663"/>
  <c r="J1664"/>
  <c r="J1665"/>
  <c r="J1666"/>
  <c r="J1667"/>
  <c r="J1668"/>
  <c r="J1669"/>
  <c r="J1670"/>
  <c r="J1671"/>
  <c r="J1672"/>
  <c r="J1673"/>
  <c r="J1674"/>
  <c r="J1675"/>
  <c r="J1676"/>
  <c r="J1677"/>
  <c r="J1678"/>
  <c r="J1679"/>
  <c r="J1680"/>
  <c r="J1681"/>
  <c r="J1682"/>
  <c r="J1683"/>
  <c r="J1684"/>
  <c r="J1685"/>
  <c r="J1686"/>
  <c r="J1687"/>
  <c r="J1688"/>
  <c r="J1689"/>
  <c r="J1690"/>
  <c r="J1691"/>
  <c r="J1692"/>
  <c r="J1693"/>
  <c r="J1694"/>
  <c r="J1695"/>
  <c r="J1696"/>
  <c r="J1697"/>
  <c r="J1698"/>
  <c r="J1699"/>
  <c r="J1700"/>
  <c r="J1701"/>
  <c r="J1702"/>
  <c r="J1703"/>
  <c r="J1704"/>
  <c r="J1705"/>
  <c r="J1706"/>
  <c r="J1707"/>
  <c r="J1708"/>
  <c r="J1709"/>
  <c r="J1710"/>
  <c r="J1711"/>
  <c r="J1712"/>
  <c r="J1713"/>
  <c r="J1714"/>
  <c r="J1715"/>
  <c r="J1716"/>
  <c r="J1717"/>
  <c r="J1718"/>
  <c r="J1719"/>
  <c r="J1720"/>
  <c r="J1721"/>
  <c r="J1722"/>
  <c r="J1723"/>
  <c r="J1724"/>
  <c r="J1725"/>
  <c r="J1726"/>
  <c r="J1727"/>
  <c r="J1728"/>
  <c r="J1729"/>
  <c r="J1730"/>
  <c r="J1731"/>
  <c r="J1732"/>
  <c r="J1733"/>
  <c r="J1734"/>
  <c r="J1735"/>
  <c r="J1736"/>
  <c r="J1737"/>
  <c r="J1738"/>
  <c r="J1739"/>
  <c r="J1740"/>
  <c r="J1741"/>
  <c r="J1742"/>
  <c r="J1743"/>
  <c r="J1744"/>
  <c r="J1745"/>
  <c r="J1746"/>
  <c r="J1747"/>
  <c r="J1748"/>
  <c r="J1749"/>
  <c r="J1750"/>
  <c r="J1751"/>
  <c r="J1752"/>
  <c r="J1753"/>
  <c r="J1754"/>
  <c r="J1755"/>
  <c r="J1756"/>
  <c r="J1757"/>
  <c r="J1758"/>
  <c r="J1759"/>
  <c r="J1760"/>
  <c r="J1761"/>
  <c r="J1762"/>
  <c r="J1763"/>
  <c r="J1764"/>
  <c r="J1765"/>
  <c r="J1766"/>
  <c r="J1767"/>
  <c r="J1768"/>
  <c r="J1769"/>
  <c r="J1770"/>
  <c r="J1771"/>
  <c r="J1772"/>
  <c r="J1773"/>
  <c r="J1774"/>
  <c r="J1775"/>
  <c r="J1776"/>
  <c r="J1777"/>
  <c r="J1778"/>
  <c r="J1779"/>
  <c r="J1780"/>
  <c r="J1781"/>
  <c r="J1782"/>
  <c r="J1783"/>
  <c r="J1784"/>
  <c r="J1785"/>
  <c r="J1786"/>
  <c r="J1787"/>
  <c r="J1788"/>
  <c r="J1789"/>
  <c r="J1790"/>
  <c r="J1791"/>
  <c r="J1792"/>
  <c r="J1793"/>
  <c r="J1794"/>
  <c r="J1795"/>
  <c r="J1796"/>
  <c r="J1797"/>
  <c r="J1798"/>
  <c r="J1799"/>
  <c r="J1800"/>
  <c r="J1801"/>
  <c r="J1802"/>
  <c r="J1803"/>
  <c r="J1804"/>
  <c r="J1805"/>
  <c r="J1806"/>
  <c r="J1807"/>
  <c r="J1808"/>
  <c r="J1809"/>
  <c r="J1810"/>
  <c r="J1811"/>
  <c r="J1812"/>
  <c r="J1813"/>
  <c r="J1814"/>
  <c r="J1815"/>
  <c r="J1816"/>
  <c r="J1817"/>
  <c r="J1818"/>
  <c r="J1819"/>
  <c r="J1820"/>
  <c r="J1821"/>
  <c r="J1822"/>
  <c r="J1823"/>
  <c r="J1824"/>
  <c r="J1825"/>
  <c r="J1826"/>
  <c r="J1827"/>
  <c r="J1828"/>
  <c r="J1829"/>
  <c r="J1830"/>
  <c r="J1831"/>
  <c r="J1832"/>
  <c r="J1833"/>
  <c r="J1834"/>
  <c r="J1835"/>
  <c r="J1836"/>
  <c r="J1837"/>
  <c r="J1838"/>
  <c r="J1839"/>
  <c r="J1840"/>
  <c r="J1841"/>
  <c r="J1842"/>
  <c r="J1843"/>
  <c r="J1844"/>
  <c r="J1845"/>
  <c r="J1846"/>
  <c r="J1847"/>
  <c r="J1848"/>
  <c r="J1849"/>
  <c r="J1850"/>
  <c r="J1851"/>
  <c r="J1852"/>
  <c r="J1853"/>
  <c r="J1854"/>
  <c r="J1855"/>
  <c r="J1856"/>
  <c r="J1857"/>
  <c r="J1858"/>
  <c r="J1859"/>
  <c r="J1860"/>
  <c r="J1861"/>
  <c r="J1862"/>
  <c r="J1863"/>
  <c r="J1864"/>
  <c r="J1865"/>
  <c r="J1866"/>
  <c r="J1867"/>
  <c r="J1868"/>
  <c r="J1869"/>
  <c r="J1870"/>
  <c r="J1871"/>
  <c r="J1872"/>
  <c r="J1873"/>
  <c r="J1874"/>
  <c r="J1875"/>
  <c r="J1876"/>
  <c r="J1877"/>
  <c r="J1878"/>
  <c r="J1879"/>
  <c r="J1880"/>
  <c r="J1881"/>
  <c r="J1882"/>
  <c r="J1883"/>
  <c r="J1884"/>
  <c r="J1885"/>
  <c r="J1886"/>
  <c r="J1887"/>
  <c r="J1888"/>
  <c r="J1889"/>
  <c r="J1890"/>
  <c r="J1891"/>
  <c r="J1892"/>
  <c r="J1893"/>
  <c r="J1894"/>
  <c r="J1895"/>
  <c r="J1896"/>
  <c r="J1897"/>
  <c r="J1898"/>
  <c r="J1899"/>
  <c r="J1900"/>
  <c r="J1901"/>
  <c r="J1902"/>
  <c r="J1903"/>
  <c r="J1904"/>
  <c r="J1905"/>
  <c r="J1906"/>
  <c r="J1907"/>
  <c r="J1908"/>
  <c r="J1909"/>
  <c r="J1910"/>
  <c r="J1911"/>
  <c r="J1912"/>
  <c r="J1913"/>
  <c r="J1914"/>
  <c r="J1915"/>
  <c r="J1916"/>
  <c r="J1917"/>
  <c r="J1918"/>
  <c r="J1919"/>
  <c r="J1920"/>
  <c r="J1921"/>
  <c r="J1922"/>
  <c r="J1923"/>
  <c r="J1924"/>
  <c r="J1925"/>
  <c r="J1926"/>
  <c r="J1927"/>
  <c r="J1928"/>
  <c r="J1929"/>
  <c r="J1930"/>
  <c r="J1931"/>
  <c r="J1932"/>
  <c r="J1933"/>
  <c r="J1934"/>
  <c r="J1935"/>
  <c r="J1936"/>
  <c r="J1937"/>
  <c r="J1938"/>
  <c r="J1939"/>
  <c r="J1940"/>
  <c r="J1941"/>
  <c r="J1942"/>
  <c r="J1943"/>
  <c r="J1944"/>
  <c r="J1945"/>
  <c r="J1946"/>
  <c r="J1947"/>
  <c r="J1948"/>
  <c r="J1949"/>
  <c r="J1950"/>
  <c r="J1951"/>
  <c r="J1952"/>
  <c r="J1953"/>
  <c r="J1954"/>
  <c r="J1955"/>
  <c r="J1956"/>
  <c r="J1957"/>
  <c r="J1958"/>
  <c r="J1959"/>
  <c r="J1960"/>
  <c r="J1961"/>
  <c r="J1962"/>
  <c r="J1963"/>
  <c r="J1964"/>
  <c r="J1965"/>
  <c r="J1966"/>
  <c r="J1967"/>
  <c r="J1968"/>
  <c r="J1969"/>
  <c r="J1970"/>
  <c r="J1971"/>
  <c r="J1972"/>
  <c r="J1973"/>
  <c r="J1974"/>
  <c r="J1975"/>
  <c r="J1976"/>
  <c r="J1977"/>
  <c r="J1978"/>
  <c r="J1979"/>
  <c r="J1980"/>
  <c r="J1981"/>
  <c r="J1982"/>
  <c r="J1983"/>
  <c r="J1984"/>
  <c r="J1985"/>
  <c r="J1986"/>
  <c r="J1987"/>
  <c r="J1988"/>
  <c r="J1989"/>
  <c r="J1990"/>
  <c r="J1991"/>
  <c r="J1992"/>
  <c r="J1993"/>
  <c r="J1994"/>
  <c r="J1995"/>
  <c r="J1996"/>
  <c r="J1997"/>
  <c r="J1998"/>
  <c r="J1999"/>
  <c r="J2000"/>
  <c r="J2001"/>
  <c r="J2002"/>
  <c r="J2003"/>
  <c r="J2004"/>
  <c r="J2005"/>
  <c r="J2006"/>
  <c r="J2007"/>
  <c r="J2008"/>
  <c r="J2009"/>
  <c r="J2010"/>
  <c r="J2011"/>
  <c r="J2012"/>
  <c r="J2013"/>
  <c r="J2014"/>
  <c r="J2015"/>
  <c r="J2016"/>
  <c r="J2017"/>
  <c r="J2018"/>
  <c r="J2019"/>
  <c r="J2020"/>
  <c r="J2021"/>
  <c r="J2022"/>
  <c r="J2023"/>
  <c r="J2024"/>
  <c r="J2025"/>
  <c r="J2026"/>
  <c r="J2027"/>
  <c r="J2028"/>
  <c r="J2029"/>
  <c r="J2030"/>
  <c r="J2031"/>
  <c r="J2032"/>
  <c r="J2033"/>
  <c r="J2034"/>
  <c r="J2035"/>
  <c r="J2036"/>
  <c r="J2037"/>
  <c r="J2038"/>
  <c r="J2039"/>
  <c r="J2040"/>
  <c r="J2041"/>
  <c r="J2042"/>
  <c r="J2043"/>
  <c r="J2044"/>
  <c r="J2045"/>
  <c r="J2046"/>
  <c r="J2047"/>
  <c r="J2048"/>
  <c r="J2049"/>
  <c r="J2050"/>
  <c r="J2051"/>
  <c r="J2052"/>
  <c r="J2053"/>
  <c r="J2054"/>
  <c r="J2055"/>
  <c r="J2056"/>
  <c r="J2057"/>
  <c r="J2058"/>
  <c r="J2059"/>
  <c r="J2060"/>
  <c r="J2061"/>
  <c r="J2062"/>
  <c r="J2063"/>
  <c r="J2064"/>
  <c r="J2065"/>
  <c r="J2066"/>
  <c r="J2067"/>
  <c r="J2068"/>
  <c r="J2069"/>
  <c r="J2070"/>
  <c r="J2071"/>
  <c r="J2072"/>
  <c r="J2073"/>
  <c r="J2074"/>
  <c r="J2075"/>
  <c r="J2076"/>
  <c r="J2077"/>
  <c r="J2078"/>
  <c r="J2079"/>
  <c r="J2080"/>
  <c r="J2081"/>
  <c r="J2082"/>
  <c r="J2083"/>
  <c r="J2084"/>
  <c r="J2085"/>
  <c r="J2086"/>
  <c r="J2087"/>
  <c r="J2088"/>
  <c r="J2089"/>
  <c r="J2090"/>
  <c r="J2091"/>
  <c r="J2092"/>
  <c r="J2093"/>
  <c r="J2094"/>
  <c r="J2095"/>
  <c r="J2096"/>
  <c r="J2097"/>
  <c r="J2098"/>
  <c r="J2099"/>
  <c r="J2100"/>
  <c r="J2101"/>
  <c r="J2102"/>
  <c r="J2103"/>
  <c r="J2104"/>
  <c r="J2105"/>
  <c r="J2106"/>
  <c r="J2107"/>
  <c r="J2108"/>
  <c r="J2109"/>
  <c r="J2110"/>
  <c r="J2111"/>
  <c r="J2112"/>
  <c r="J2113"/>
  <c r="J2114"/>
  <c r="J2115"/>
  <c r="J2116"/>
  <c r="J2117"/>
  <c r="J2118"/>
  <c r="J2119"/>
  <c r="J2120"/>
  <c r="J2121"/>
  <c r="J2122"/>
  <c r="J2123"/>
  <c r="J2124"/>
  <c r="J2125"/>
  <c r="J2126"/>
  <c r="J2127"/>
  <c r="J2128"/>
  <c r="J2129"/>
  <c r="J2130"/>
  <c r="J2131"/>
  <c r="J2132"/>
  <c r="J2133"/>
  <c r="J2134"/>
  <c r="J2135"/>
  <c r="J2136"/>
  <c r="J2137"/>
  <c r="J2138"/>
  <c r="J2139"/>
  <c r="J2140"/>
  <c r="J2141"/>
  <c r="J2142"/>
  <c r="J2143"/>
  <c r="J2144"/>
  <c r="J2145"/>
  <c r="J2146"/>
  <c r="J2147"/>
  <c r="J2148"/>
  <c r="J2149"/>
  <c r="J2150"/>
  <c r="J2151"/>
  <c r="J2152"/>
  <c r="J2153"/>
  <c r="J2154"/>
  <c r="J2155"/>
  <c r="J2156"/>
  <c r="J2157"/>
  <c r="J2158"/>
  <c r="J2159"/>
  <c r="J2160"/>
  <c r="J2161"/>
  <c r="J2162"/>
  <c r="J2163"/>
  <c r="J2164"/>
  <c r="J2165"/>
  <c r="J2166"/>
  <c r="J2167"/>
  <c r="J2168"/>
  <c r="J2169"/>
  <c r="J2170"/>
  <c r="J2171"/>
  <c r="J2172"/>
  <c r="J2173"/>
  <c r="J2174"/>
  <c r="J2175"/>
  <c r="J2176"/>
  <c r="J2177"/>
  <c r="J2178"/>
  <c r="J2179"/>
  <c r="J2180"/>
  <c r="J2181"/>
  <c r="J2182"/>
  <c r="J2183"/>
  <c r="J2184"/>
  <c r="J2185"/>
  <c r="J2186"/>
  <c r="J2187"/>
  <c r="J2188"/>
  <c r="J2189"/>
  <c r="J2190"/>
  <c r="J2191"/>
  <c r="J2192"/>
  <c r="J2193"/>
  <c r="J2194"/>
  <c r="J2195"/>
  <c r="J2196"/>
  <c r="J2197"/>
  <c r="J2198"/>
  <c r="J2199"/>
  <c r="J2200"/>
  <c r="J2201"/>
  <c r="J2202"/>
  <c r="J2203"/>
  <c r="J2204"/>
  <c r="J2205"/>
  <c r="J2206"/>
  <c r="J2207"/>
  <c r="J2208"/>
  <c r="J2209"/>
  <c r="J2210"/>
  <c r="J2211"/>
  <c r="J2212"/>
  <c r="J2213"/>
  <c r="J2214"/>
  <c r="J2215"/>
  <c r="J2216"/>
  <c r="J2217"/>
  <c r="J2218"/>
  <c r="J2219"/>
  <c r="J2220"/>
  <c r="J2221"/>
  <c r="J2222"/>
  <c r="J2223"/>
  <c r="J2224"/>
  <c r="J2225"/>
  <c r="J2226"/>
  <c r="J2227"/>
  <c r="J2228"/>
  <c r="J2229"/>
  <c r="J2230"/>
  <c r="J2231"/>
  <c r="J2232"/>
  <c r="J2233"/>
  <c r="J2234"/>
  <c r="J2235"/>
  <c r="J2236"/>
  <c r="J2237"/>
  <c r="J2238"/>
  <c r="J2239"/>
  <c r="J2240"/>
  <c r="J2241"/>
  <c r="J2242"/>
  <c r="J2243"/>
  <c r="J2244"/>
  <c r="J2245"/>
  <c r="J2246"/>
  <c r="J2247"/>
  <c r="J2248"/>
  <c r="J2249"/>
  <c r="J2250"/>
  <c r="J2251"/>
  <c r="J2252"/>
  <c r="J2253"/>
  <c r="J2254"/>
  <c r="J2255"/>
  <c r="J2256"/>
  <c r="J2257"/>
  <c r="J2258"/>
  <c r="J2259"/>
  <c r="J2260"/>
  <c r="J2261"/>
  <c r="J2262"/>
  <c r="J2263"/>
  <c r="J2264"/>
  <c r="J2265"/>
  <c r="J2266"/>
  <c r="J2267"/>
  <c r="J2268"/>
  <c r="J2269"/>
  <c r="J2270"/>
  <c r="J2271"/>
  <c r="J2272"/>
  <c r="J2273"/>
  <c r="J2274"/>
  <c r="J2275"/>
  <c r="J2276"/>
  <c r="J2277"/>
  <c r="J2278"/>
  <c r="J2279"/>
  <c r="J2280"/>
  <c r="J2281"/>
  <c r="J2282"/>
  <c r="J2283"/>
  <c r="J2284"/>
  <c r="J2285"/>
  <c r="J2286"/>
  <c r="J2287"/>
  <c r="J2288"/>
  <c r="J2289"/>
  <c r="J2290"/>
  <c r="J2291"/>
  <c r="J2292"/>
  <c r="J2293"/>
  <c r="J2294"/>
  <c r="J2295"/>
  <c r="J2296"/>
  <c r="J2297"/>
  <c r="J2298"/>
  <c r="J2299"/>
  <c r="J2300"/>
  <c r="J2301"/>
  <c r="J2302"/>
  <c r="J2303"/>
  <c r="J2304"/>
  <c r="J2305"/>
  <c r="J2306"/>
  <c r="J2307"/>
  <c r="J2308"/>
  <c r="J2309"/>
  <c r="J2310"/>
  <c r="J2311"/>
  <c r="J2312"/>
  <c r="J2313"/>
  <c r="J2314"/>
  <c r="J2315"/>
  <c r="J2316"/>
  <c r="J2317"/>
  <c r="J2318"/>
  <c r="J2319"/>
  <c r="J2320"/>
  <c r="J2321"/>
  <c r="J2322"/>
  <c r="J2323"/>
  <c r="J2324"/>
  <c r="J2325"/>
  <c r="J2326"/>
  <c r="J2327"/>
  <c r="J2328"/>
  <c r="J2329"/>
  <c r="J2330"/>
  <c r="J2331"/>
  <c r="J2332"/>
  <c r="J2333"/>
  <c r="J2334"/>
  <c r="J2335"/>
  <c r="J2336"/>
  <c r="J2337"/>
  <c r="J2338"/>
  <c r="J2339"/>
  <c r="J2340"/>
  <c r="J2341"/>
  <c r="J2342"/>
  <c r="J2343"/>
  <c r="J2344"/>
  <c r="J2345"/>
  <c r="J2346"/>
  <c r="J2347"/>
  <c r="J2348"/>
  <c r="J2349"/>
  <c r="J2350"/>
  <c r="J2351"/>
  <c r="J2352"/>
  <c r="J2353"/>
  <c r="J2354"/>
  <c r="J2355"/>
  <c r="J2356"/>
  <c r="J2357"/>
  <c r="J2358"/>
  <c r="J2359"/>
  <c r="J2360"/>
  <c r="J2361"/>
  <c r="J2362"/>
  <c r="J2363"/>
  <c r="J2364"/>
  <c r="J2365"/>
  <c r="J2366"/>
  <c r="J2367"/>
  <c r="J2368"/>
  <c r="J2369"/>
  <c r="J2370"/>
  <c r="J2371"/>
  <c r="J2372"/>
  <c r="J2373"/>
  <c r="J2374"/>
  <c r="J2375"/>
  <c r="J2376"/>
  <c r="J2377"/>
  <c r="J2378"/>
  <c r="J2379"/>
  <c r="J2380"/>
  <c r="J2381"/>
  <c r="J2382"/>
  <c r="J2383"/>
  <c r="J2384"/>
  <c r="J2385"/>
  <c r="J2386"/>
  <c r="J2387"/>
  <c r="J2388"/>
  <c r="J2389"/>
  <c r="J2390"/>
  <c r="J2391"/>
  <c r="J2392"/>
  <c r="J2393"/>
  <c r="J2394"/>
  <c r="J2395"/>
  <c r="J2396"/>
  <c r="J2397"/>
  <c r="J2398"/>
  <c r="J2399"/>
  <c r="J2400"/>
  <c r="J2401"/>
  <c r="J2402"/>
  <c r="J2403"/>
  <c r="J2404"/>
  <c r="J2405"/>
  <c r="J2406"/>
  <c r="J2407"/>
  <c r="J2408"/>
  <c r="J2409"/>
  <c r="J2410"/>
  <c r="J2411"/>
  <c r="J2412"/>
  <c r="J2413"/>
  <c r="J2414"/>
  <c r="J2415"/>
  <c r="J2416"/>
  <c r="J2417"/>
  <c r="J2418"/>
  <c r="J2419"/>
  <c r="J2420"/>
  <c r="J2421"/>
  <c r="J2422"/>
  <c r="J2423"/>
  <c r="J2424"/>
  <c r="J2425"/>
  <c r="J2426"/>
  <c r="J2427"/>
  <c r="J2428"/>
  <c r="J2429"/>
  <c r="J2430"/>
  <c r="J2431"/>
  <c r="J2432"/>
  <c r="J2433"/>
  <c r="J2434"/>
  <c r="J2435"/>
  <c r="J2436"/>
  <c r="J2437"/>
  <c r="J2438"/>
  <c r="J2439"/>
  <c r="J2440"/>
  <c r="J2441"/>
  <c r="J2442"/>
  <c r="J2443"/>
  <c r="J2444"/>
  <c r="J2445"/>
  <c r="J2446"/>
  <c r="J2447"/>
  <c r="J2448"/>
  <c r="J2449"/>
  <c r="J2450"/>
  <c r="J2451"/>
  <c r="J2452"/>
  <c r="J2453"/>
  <c r="J2454"/>
  <c r="J2455"/>
  <c r="J2456"/>
  <c r="J2457"/>
  <c r="J2458"/>
  <c r="J2459"/>
  <c r="J2460"/>
  <c r="J2461"/>
  <c r="J2462"/>
  <c r="J2463"/>
  <c r="J2464"/>
  <c r="J2465"/>
  <c r="J2466"/>
  <c r="J2467"/>
  <c r="J2468"/>
  <c r="J2469"/>
  <c r="J2470"/>
  <c r="J2471"/>
  <c r="J2472"/>
  <c r="J2473"/>
  <c r="J2474"/>
  <c r="J2475"/>
  <c r="J2476"/>
  <c r="J2477"/>
  <c r="J2478"/>
  <c r="J2479"/>
  <c r="J2480"/>
  <c r="J2481"/>
  <c r="J2482"/>
  <c r="J2483"/>
  <c r="J2484"/>
  <c r="J2485"/>
  <c r="J2486"/>
  <c r="J2487"/>
  <c r="J2488"/>
  <c r="J2489"/>
  <c r="J2490"/>
  <c r="J2491"/>
  <c r="J2492"/>
  <c r="J2493"/>
  <c r="J2494"/>
  <c r="J2495"/>
  <c r="J2496"/>
  <c r="J2497"/>
  <c r="J2498"/>
  <c r="J2499"/>
  <c r="J2500"/>
  <c r="J2501"/>
  <c r="J2502"/>
  <c r="J2503"/>
  <c r="J2504"/>
  <c r="J2505"/>
  <c r="J2506"/>
  <c r="J2507"/>
  <c r="J2508"/>
  <c r="J2509"/>
  <c r="J2510"/>
  <c r="J2511"/>
  <c r="J2512"/>
  <c r="J2513"/>
  <c r="J2514"/>
  <c r="J2515"/>
  <c r="J2516"/>
  <c r="J2517"/>
  <c r="J2518"/>
  <c r="J2519"/>
  <c r="J2520"/>
  <c r="J2521"/>
  <c r="J2522"/>
  <c r="J2523"/>
  <c r="J2524"/>
  <c r="J2525"/>
  <c r="J2526"/>
  <c r="J2527"/>
  <c r="J2528"/>
  <c r="J2529"/>
  <c r="J2530"/>
  <c r="J2531"/>
  <c r="J2532"/>
  <c r="J2533"/>
  <c r="J2534"/>
  <c r="J2535"/>
  <c r="J2536"/>
  <c r="J2537"/>
  <c r="J2538"/>
  <c r="J2539"/>
  <c r="J2540"/>
  <c r="J2541"/>
  <c r="J2542"/>
  <c r="J2543"/>
  <c r="J2544"/>
  <c r="J2545"/>
  <c r="J2546"/>
  <c r="J2547"/>
  <c r="J2548"/>
  <c r="J2549"/>
  <c r="J2550"/>
  <c r="J2551"/>
  <c r="J2552"/>
  <c r="J2553"/>
  <c r="J2554"/>
  <c r="J2555"/>
  <c r="J2556"/>
  <c r="J2557"/>
  <c r="J2558"/>
  <c r="J2559"/>
  <c r="J2560"/>
  <c r="J2561"/>
  <c r="J2562"/>
  <c r="J2563"/>
  <c r="J2564"/>
  <c r="J2565"/>
  <c r="J2566"/>
  <c r="J2567"/>
  <c r="J2568"/>
  <c r="J2569"/>
  <c r="J2570"/>
  <c r="J2571"/>
  <c r="J2572"/>
  <c r="J2573"/>
  <c r="J2574"/>
  <c r="J2575"/>
  <c r="J2576"/>
  <c r="J2577"/>
  <c r="J2578"/>
  <c r="J2579"/>
  <c r="J2580"/>
  <c r="J2581"/>
  <c r="J2582"/>
  <c r="J2583"/>
  <c r="J2584"/>
  <c r="J2585"/>
  <c r="J2586"/>
  <c r="J2587"/>
  <c r="J2588"/>
  <c r="J2589"/>
  <c r="J2590"/>
  <c r="J2591"/>
  <c r="J2592"/>
  <c r="J2593"/>
  <c r="J2594"/>
  <c r="J2595"/>
  <c r="J2596"/>
  <c r="J2597"/>
  <c r="J2598"/>
  <c r="J2599"/>
  <c r="J2600"/>
  <c r="J2601"/>
  <c r="J2602"/>
  <c r="J2603"/>
  <c r="J2604"/>
  <c r="J2605"/>
  <c r="J2606"/>
  <c r="J2607"/>
  <c r="J2608"/>
  <c r="J2609"/>
  <c r="J2610"/>
  <c r="J2611"/>
  <c r="J2612"/>
  <c r="J2613"/>
  <c r="J2614"/>
  <c r="J2615"/>
  <c r="J2616"/>
  <c r="J2617"/>
  <c r="J2618"/>
  <c r="J2619"/>
  <c r="J2620"/>
  <c r="J2621"/>
  <c r="J2622"/>
  <c r="J2623"/>
  <c r="J2624"/>
  <c r="J2625"/>
  <c r="J2626"/>
  <c r="J2627"/>
  <c r="J2628"/>
  <c r="J2629"/>
  <c r="J2630"/>
  <c r="J2631"/>
  <c r="J2632"/>
  <c r="J2633"/>
  <c r="J2634"/>
  <c r="J2635"/>
  <c r="J2636"/>
  <c r="J2637"/>
  <c r="J2638"/>
  <c r="J2639"/>
  <c r="J2640"/>
  <c r="J2641"/>
  <c r="J2642"/>
  <c r="J2643"/>
  <c r="J2644"/>
  <c r="J2645"/>
  <c r="J2646"/>
  <c r="J2647"/>
  <c r="J2648"/>
  <c r="J2649"/>
  <c r="J2650"/>
  <c r="J2651"/>
  <c r="J2652"/>
  <c r="J2653"/>
  <c r="J2654"/>
  <c r="J2655"/>
  <c r="J2656"/>
  <c r="J2657"/>
  <c r="J2658"/>
  <c r="J2659"/>
  <c r="J2660"/>
  <c r="J2661"/>
  <c r="J2662"/>
  <c r="J2663"/>
  <c r="J2664"/>
  <c r="J2665"/>
  <c r="J2666"/>
  <c r="J2667"/>
  <c r="J2668"/>
  <c r="J2669"/>
  <c r="J2670"/>
  <c r="J2671"/>
  <c r="J2672"/>
  <c r="J2673"/>
  <c r="J2674"/>
  <c r="J2675"/>
  <c r="J2676"/>
  <c r="J2677"/>
  <c r="J2678"/>
  <c r="J2679"/>
  <c r="J2680"/>
  <c r="J2681"/>
  <c r="J2682"/>
  <c r="J2683"/>
  <c r="J2684"/>
  <c r="J2685"/>
  <c r="J2686"/>
  <c r="J2687"/>
  <c r="J2688"/>
  <c r="J2689"/>
  <c r="J2690"/>
  <c r="J2691"/>
  <c r="J2692"/>
  <c r="J2693"/>
  <c r="J2694"/>
  <c r="J2695"/>
  <c r="J2696"/>
  <c r="J2697"/>
  <c r="J2698"/>
  <c r="J2699"/>
  <c r="J2700"/>
  <c r="J1432"/>
  <c r="F4" i="5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BA396"/>
  <c r="BA397"/>
  <c r="BA398"/>
  <c r="BA399"/>
  <c r="BA400"/>
  <c r="BA401"/>
  <c r="BA402"/>
  <c r="BA403"/>
  <c r="BA404"/>
  <c r="BA405"/>
  <c r="BA406"/>
  <c r="BA407"/>
  <c r="BA408"/>
  <c r="BA409"/>
  <c r="BA410"/>
  <c r="BA411"/>
  <c r="BA412"/>
  <c r="BA413"/>
  <c r="BA414"/>
  <c r="BA415"/>
  <c r="BA416"/>
  <c r="BA417"/>
  <c r="BA418"/>
  <c r="BA419"/>
  <c r="BA420"/>
  <c r="BA421"/>
  <c r="BA422"/>
  <c r="BA423"/>
  <c r="BA424"/>
  <c r="BA425"/>
  <c r="BA426"/>
  <c r="BA427"/>
  <c r="BA428"/>
  <c r="BA429"/>
  <c r="BA430"/>
  <c r="BA431"/>
  <c r="BA432"/>
  <c r="BA433"/>
  <c r="BA434"/>
  <c r="BA435"/>
  <c r="BA436"/>
  <c r="BA437"/>
  <c r="BA438"/>
  <c r="BA439"/>
  <c r="BA440"/>
  <c r="BA441"/>
  <c r="BA442"/>
  <c r="BA443"/>
  <c r="BA444"/>
  <c r="BA445"/>
  <c r="BA446"/>
  <c r="BA447"/>
  <c r="BA448"/>
  <c r="BA449"/>
  <c r="BA450"/>
  <c r="BA451"/>
  <c r="BA452"/>
  <c r="BA453"/>
  <c r="BA454"/>
  <c r="BA455"/>
  <c r="BA456"/>
  <c r="BA457"/>
  <c r="BA458"/>
  <c r="BA459"/>
  <c r="BA460"/>
  <c r="BA461"/>
  <c r="BA462"/>
  <c r="BA463"/>
  <c r="BA464"/>
  <c r="BA465"/>
  <c r="BA466"/>
  <c r="BA467"/>
  <c r="BA468"/>
  <c r="BA469"/>
  <c r="BA470"/>
  <c r="BA471"/>
  <c r="BA472"/>
  <c r="BA473"/>
  <c r="BA474"/>
  <c r="BA475"/>
  <c r="BA476"/>
  <c r="BA477"/>
  <c r="BA478"/>
  <c r="BA479"/>
  <c r="BA480"/>
  <c r="BA481"/>
  <c r="BA482"/>
  <c r="BA483"/>
  <c r="BA484"/>
  <c r="BA485"/>
  <c r="BA486"/>
  <c r="BA487"/>
  <c r="BA488"/>
  <c r="BA489"/>
  <c r="BA490"/>
  <c r="BA491"/>
  <c r="BA492"/>
  <c r="BA493"/>
  <c r="BA494"/>
  <c r="BA495"/>
  <c r="BA496"/>
  <c r="BA497"/>
  <c r="BA498"/>
  <c r="BA499"/>
  <c r="BA500"/>
  <c r="BA501"/>
  <c r="BA502"/>
  <c r="BA503"/>
  <c r="BA504"/>
  <c r="BA505"/>
  <c r="BA506"/>
  <c r="BA507"/>
  <c r="BA508"/>
  <c r="BA509"/>
  <c r="BA510"/>
  <c r="BA511"/>
  <c r="BA512"/>
  <c r="BA513"/>
  <c r="BA514"/>
  <c r="BA515"/>
  <c r="BA516"/>
  <c r="BA517"/>
  <c r="BA518"/>
  <c r="BA519"/>
  <c r="BA520"/>
  <c r="BA521"/>
  <c r="BA522"/>
  <c r="BA523"/>
  <c r="BA524"/>
  <c r="BA525"/>
  <c r="BA526"/>
  <c r="BA527"/>
  <c r="BA528"/>
  <c r="BA529"/>
  <c r="BA530"/>
  <c r="BA531"/>
  <c r="BA532"/>
  <c r="BA533"/>
  <c r="BA534"/>
  <c r="BA535"/>
  <c r="BA536"/>
  <c r="BA537"/>
  <c r="BA538"/>
  <c r="BA539"/>
  <c r="BA540"/>
  <c r="BA541"/>
  <c r="BA542"/>
  <c r="BA543"/>
  <c r="BA544"/>
  <c r="BA545"/>
  <c r="BA546"/>
  <c r="BA547"/>
  <c r="BA548"/>
  <c r="BA549"/>
  <c r="BA550"/>
  <c r="BA551"/>
  <c r="BA552"/>
  <c r="BA553"/>
  <c r="BA554"/>
  <c r="BA555"/>
  <c r="BA556"/>
  <c r="BA557"/>
  <c r="BA558"/>
  <c r="BA559"/>
  <c r="BA560"/>
  <c r="BA561"/>
  <c r="BA562"/>
  <c r="BA563"/>
  <c r="BA564"/>
  <c r="BA565"/>
  <c r="BA566"/>
  <c r="BA567"/>
  <c r="BA568"/>
  <c r="BA569"/>
  <c r="BA570"/>
  <c r="BA571"/>
  <c r="BA572"/>
  <c r="BA573"/>
  <c r="BA574"/>
  <c r="BA575"/>
  <c r="BA576"/>
  <c r="BA577"/>
  <c r="BA578"/>
  <c r="BA579"/>
  <c r="BA580"/>
  <c r="BA581"/>
  <c r="BA582"/>
  <c r="BA583"/>
  <c r="BA584"/>
  <c r="BA585"/>
  <c r="BA586"/>
  <c r="BA587"/>
  <c r="BA588"/>
  <c r="BA589"/>
  <c r="BA590"/>
  <c r="BA591"/>
  <c r="BA592"/>
  <c r="BA593"/>
  <c r="BA594"/>
  <c r="BA595"/>
  <c r="BA596"/>
  <c r="BA597"/>
  <c r="BA598"/>
  <c r="BA599"/>
  <c r="BA600"/>
  <c r="BA601"/>
  <c r="BA602"/>
  <c r="BA603"/>
  <c r="BA604"/>
  <c r="BA605"/>
  <c r="BA606"/>
  <c r="BA607"/>
  <c r="BA608"/>
  <c r="BA609"/>
  <c r="BA610"/>
  <c r="BA611"/>
  <c r="BA612"/>
  <c r="BA613"/>
  <c r="BA614"/>
  <c r="BA615"/>
  <c r="BA616"/>
  <c r="BA617"/>
  <c r="BA618"/>
  <c r="BA619"/>
  <c r="BA620"/>
  <c r="BA621"/>
  <c r="BA622"/>
  <c r="BA623"/>
  <c r="BA624"/>
  <c r="BA625"/>
  <c r="BA626"/>
  <c r="BA627"/>
  <c r="BA628"/>
  <c r="BA629"/>
  <c r="BA630"/>
  <c r="BA631"/>
  <c r="BA632"/>
  <c r="BA633"/>
  <c r="BA634"/>
  <c r="BA635"/>
  <c r="BA636"/>
  <c r="BA637"/>
  <c r="BA638"/>
  <c r="BA639"/>
  <c r="BA640"/>
  <c r="BA641"/>
  <c r="BA642"/>
  <c r="BA643"/>
  <c r="BA644"/>
  <c r="BA645"/>
  <c r="BA646"/>
  <c r="BA647"/>
  <c r="BA648"/>
  <c r="BA649"/>
  <c r="BA650"/>
  <c r="BA651"/>
  <c r="BA652"/>
  <c r="BA653"/>
  <c r="BA654"/>
  <c r="BA655"/>
  <c r="BA656"/>
  <c r="BA657"/>
  <c r="BA658"/>
  <c r="BA659"/>
  <c r="BA660"/>
  <c r="BA661"/>
  <c r="BA662"/>
  <c r="BA663"/>
  <c r="BA664"/>
  <c r="BA665"/>
  <c r="BA666"/>
  <c r="BA667"/>
  <c r="BA668"/>
  <c r="BA669"/>
  <c r="BA670"/>
  <c r="BA671"/>
  <c r="BA672"/>
  <c r="BA673"/>
  <c r="BA674"/>
  <c r="BA675"/>
  <c r="BA676"/>
  <c r="BA677"/>
  <c r="BA678"/>
  <c r="BA679"/>
  <c r="BA680"/>
  <c r="BA681"/>
  <c r="BA682"/>
  <c r="BA683"/>
  <c r="BA684"/>
  <c r="BA685"/>
  <c r="BA686"/>
  <c r="BA687"/>
  <c r="BA688"/>
  <c r="BA689"/>
  <c r="BA690"/>
  <c r="BA691"/>
  <c r="BA692"/>
  <c r="BA693"/>
  <c r="BA694"/>
  <c r="BA695"/>
  <c r="BA696"/>
  <c r="BA697"/>
  <c r="BA698"/>
  <c r="BA699"/>
  <c r="BA700"/>
  <c r="BA701"/>
  <c r="BA702"/>
  <c r="BA703"/>
  <c r="BA704"/>
  <c r="BA705"/>
  <c r="BA706"/>
  <c r="BA707"/>
  <c r="BA708"/>
  <c r="BA709"/>
  <c r="BA710"/>
  <c r="BA711"/>
  <c r="BA712"/>
  <c r="BA713"/>
  <c r="BA714"/>
  <c r="BA715"/>
  <c r="BA716"/>
  <c r="BA717"/>
  <c r="BA718"/>
  <c r="BA719"/>
  <c r="BA720"/>
  <c r="BA721"/>
  <c r="BA722"/>
  <c r="BA723"/>
  <c r="BA724"/>
  <c r="BA725"/>
  <c r="BA726"/>
  <c r="BA727"/>
  <c r="BA728"/>
  <c r="BA729"/>
  <c r="BA730"/>
  <c r="BA731"/>
  <c r="BA732"/>
  <c r="BA733"/>
  <c r="BA734"/>
  <c r="BA735"/>
  <c r="BA736"/>
  <c r="BA737"/>
  <c r="BA738"/>
  <c r="BA739"/>
  <c r="BA740"/>
  <c r="BA741"/>
  <c r="BA742"/>
  <c r="BA743"/>
  <c r="BA744"/>
  <c r="BA745"/>
  <c r="BA746"/>
  <c r="BA747"/>
  <c r="BA748"/>
  <c r="BA749"/>
  <c r="BA750"/>
  <c r="BA751"/>
  <c r="BA752"/>
  <c r="BA753"/>
  <c r="BA754"/>
  <c r="BA755"/>
  <c r="BA756"/>
  <c r="BA757"/>
  <c r="BA758"/>
  <c r="BA759"/>
  <c r="BA760"/>
  <c r="BA761"/>
  <c r="BA762"/>
  <c r="BA763"/>
  <c r="BA764"/>
  <c r="BA765"/>
  <c r="BA766"/>
  <c r="BA767"/>
  <c r="BA768"/>
  <c r="BA769"/>
  <c r="BA770"/>
  <c r="BA771"/>
  <c r="BA772"/>
  <c r="BA773"/>
  <c r="BA774"/>
  <c r="BA775"/>
  <c r="BA776"/>
  <c r="BA777"/>
  <c r="BA778"/>
  <c r="BA779"/>
  <c r="BA780"/>
  <c r="BA781"/>
  <c r="BA782"/>
  <c r="BA783"/>
  <c r="BA784"/>
  <c r="BA785"/>
  <c r="BA786"/>
  <c r="BA787"/>
  <c r="BA788"/>
  <c r="BA789"/>
  <c r="BA790"/>
  <c r="BA791"/>
  <c r="BA792"/>
  <c r="BA793"/>
  <c r="BA794"/>
  <c r="BA795"/>
  <c r="BA796"/>
  <c r="BA797"/>
  <c r="BA798"/>
  <c r="BA799"/>
  <c r="BA800"/>
  <c r="BA801"/>
  <c r="BA802"/>
  <c r="BA803"/>
  <c r="BA804"/>
  <c r="BA805"/>
  <c r="BA806"/>
  <c r="BA807"/>
  <c r="BA808"/>
  <c r="BA809"/>
  <c r="BA810"/>
  <c r="BA811"/>
  <c r="BA812"/>
  <c r="BA813"/>
  <c r="BA814"/>
  <c r="BA815"/>
  <c r="BA816"/>
  <c r="BA817"/>
  <c r="BA818"/>
  <c r="BA819"/>
  <c r="BA820"/>
  <c r="BA821"/>
  <c r="BA822"/>
  <c r="BA823"/>
  <c r="BA824"/>
  <c r="BA825"/>
  <c r="BA826"/>
  <c r="BA827"/>
  <c r="BA828"/>
  <c r="BA829"/>
  <c r="BA830"/>
  <c r="BA831"/>
  <c r="BA832"/>
  <c r="BA833"/>
  <c r="BA834"/>
  <c r="BA835"/>
  <c r="BA836"/>
  <c r="BA837"/>
  <c r="BA838"/>
  <c r="BA839"/>
  <c r="BA840"/>
  <c r="BA841"/>
  <c r="BA842"/>
  <c r="BA843"/>
  <c r="BA844"/>
  <c r="BA845"/>
  <c r="BA846"/>
  <c r="BA847"/>
  <c r="BA848"/>
  <c r="BA849"/>
  <c r="BA850"/>
  <c r="BA851"/>
  <c r="BA852"/>
  <c r="BA853"/>
  <c r="BA854"/>
  <c r="BA855"/>
  <c r="BA856"/>
  <c r="BA857"/>
  <c r="BA858"/>
  <c r="BA859"/>
  <c r="BA860"/>
  <c r="BA861"/>
  <c r="BA862"/>
  <c r="BA863"/>
  <c r="BA864"/>
  <c r="BA865"/>
  <c r="BA866"/>
  <c r="BA867"/>
  <c r="BA868"/>
  <c r="BA869"/>
  <c r="BA870"/>
  <c r="BA871"/>
  <c r="BA872"/>
  <c r="BA873"/>
  <c r="BA874"/>
  <c r="BA875"/>
  <c r="BA876"/>
  <c r="BA877"/>
  <c r="BA878"/>
  <c r="BA879"/>
  <c r="BA880"/>
  <c r="BA881"/>
  <c r="BA882"/>
  <c r="BA883"/>
  <c r="BA884"/>
  <c r="BA885"/>
  <c r="BA886"/>
  <c r="BA887"/>
  <c r="BA888"/>
  <c r="BA889"/>
  <c r="BA890"/>
  <c r="BA891"/>
  <c r="BA892"/>
  <c r="BA893"/>
  <c r="BA894"/>
  <c r="BA895"/>
  <c r="BA896"/>
  <c r="BA897"/>
  <c r="BA898"/>
  <c r="BA899"/>
  <c r="BA900"/>
  <c r="BA901"/>
  <c r="BA902"/>
  <c r="BA903"/>
  <c r="BA904"/>
  <c r="BA905"/>
  <c r="BA906"/>
  <c r="BA907"/>
  <c r="BA908"/>
  <c r="BA909"/>
  <c r="BA910"/>
  <c r="BA911"/>
  <c r="BA912"/>
  <c r="BA913"/>
  <c r="BA914"/>
  <c r="BA915"/>
  <c r="BA916"/>
  <c r="BA917"/>
  <c r="BA918"/>
  <c r="BA919"/>
  <c r="BA920"/>
  <c r="BA921"/>
  <c r="BA922"/>
  <c r="BA923"/>
  <c r="BA924"/>
  <c r="BA925"/>
  <c r="BA926"/>
  <c r="BA927"/>
  <c r="BA928"/>
  <c r="BA929"/>
  <c r="BA930"/>
  <c r="BA931"/>
  <c r="BA932"/>
  <c r="BA933"/>
  <c r="BA934"/>
  <c r="BA935"/>
  <c r="BA936"/>
  <c r="BA937"/>
  <c r="BA938"/>
  <c r="BA939"/>
  <c r="BA940"/>
  <c r="BA941"/>
  <c r="BA942"/>
  <c r="BA943"/>
  <c r="BA944"/>
  <c r="BA945"/>
  <c r="BA946"/>
  <c r="BA947"/>
  <c r="BA948"/>
  <c r="BA949"/>
  <c r="BA950"/>
  <c r="BA951"/>
  <c r="BA952"/>
  <c r="BA953"/>
  <c r="BA954"/>
  <c r="BA955"/>
  <c r="BA956"/>
  <c r="BA957"/>
  <c r="BA958"/>
  <c r="BA959"/>
  <c r="BA960"/>
  <c r="BA961"/>
  <c r="BA962"/>
  <c r="BA963"/>
  <c r="BA964"/>
  <c r="BA965"/>
  <c r="BA966"/>
  <c r="BA967"/>
  <c r="BA968"/>
  <c r="BA969"/>
  <c r="BA970"/>
  <c r="BA971"/>
  <c r="BA972"/>
  <c r="BA973"/>
  <c r="BA974"/>
  <c r="BA975"/>
  <c r="BA976"/>
  <c r="BA977"/>
  <c r="BA978"/>
  <c r="BA979"/>
  <c r="BA980"/>
  <c r="BA981"/>
  <c r="BA982"/>
  <c r="BA983"/>
  <c r="BA984"/>
  <c r="BA985"/>
  <c r="BA986"/>
  <c r="BA987"/>
  <c r="BA988"/>
  <c r="BA989"/>
  <c r="BA990"/>
  <c r="BA991"/>
  <c r="BA992"/>
  <c r="BA993"/>
  <c r="BA994"/>
  <c r="BA995"/>
  <c r="BA996"/>
  <c r="BA997"/>
  <c r="BA998"/>
  <c r="BA999"/>
  <c r="BA1000"/>
  <c r="BA1001"/>
  <c r="BA1002"/>
  <c r="BA1003"/>
  <c r="BA1004"/>
  <c r="BA1005"/>
  <c r="BA1006"/>
  <c r="BA1007"/>
  <c r="BA1008"/>
  <c r="BA1009"/>
  <c r="BA1010"/>
  <c r="BA1011"/>
  <c r="BA1012"/>
  <c r="BA1013"/>
  <c r="BA1014"/>
  <c r="BA1015"/>
  <c r="BA1016"/>
  <c r="BA1017"/>
  <c r="BA1018"/>
  <c r="BA1019"/>
  <c r="BA1020"/>
  <c r="BA1021"/>
  <c r="BA1022"/>
  <c r="BA1023"/>
  <c r="BA1024"/>
  <c r="BA1025"/>
  <c r="BA1026"/>
  <c r="BA1027"/>
  <c r="BA1028"/>
  <c r="BA1029"/>
  <c r="BA1030"/>
  <c r="BA1031"/>
  <c r="BA1032"/>
  <c r="BA1033"/>
  <c r="BA1034"/>
  <c r="BA1035"/>
  <c r="BA1036"/>
  <c r="BA1037"/>
  <c r="BA1038"/>
  <c r="BA1039"/>
  <c r="BA1040"/>
  <c r="BA1041"/>
  <c r="BA1042"/>
  <c r="BA1043"/>
  <c r="BA1044"/>
  <c r="BA1045"/>
  <c r="BA1046"/>
  <c r="BA1047"/>
  <c r="BA1048"/>
  <c r="BA1049"/>
  <c r="BA1050"/>
  <c r="BA1051"/>
  <c r="BA1052"/>
  <c r="BA1053"/>
  <c r="BA1054"/>
  <c r="BA1055"/>
  <c r="BA1056"/>
  <c r="BA1057"/>
  <c r="BA1058"/>
  <c r="BA1059"/>
  <c r="BA1060"/>
  <c r="BA1061"/>
  <c r="BA1062"/>
  <c r="BA1063"/>
  <c r="BA1064"/>
  <c r="BA1065"/>
  <c r="BA1066"/>
  <c r="BA1067"/>
  <c r="BA1068"/>
  <c r="BA1069"/>
  <c r="BA1070"/>
  <c r="BA1071"/>
  <c r="BA1072"/>
  <c r="BA1073"/>
  <c r="BA1074"/>
  <c r="BA1075"/>
  <c r="BA1076"/>
  <c r="BA1077"/>
  <c r="BA1078"/>
  <c r="BA1079"/>
  <c r="BA1080"/>
  <c r="BA1081"/>
  <c r="BA1082"/>
  <c r="BA1083"/>
  <c r="BA1084"/>
  <c r="BA1085"/>
  <c r="BA1086"/>
  <c r="BA1087"/>
  <c r="BA1088"/>
  <c r="BA1089"/>
  <c r="BA1090"/>
  <c r="BA1091"/>
  <c r="BA1092"/>
  <c r="BA1093"/>
  <c r="BA1094"/>
  <c r="BA1095"/>
  <c r="BA1096"/>
  <c r="BA1097"/>
  <c r="BA1098"/>
  <c r="BA1099"/>
  <c r="BA1100"/>
  <c r="BA1101"/>
  <c r="BA1102"/>
  <c r="BA1103"/>
  <c r="BA1104"/>
  <c r="BA1105"/>
  <c r="BA1106"/>
  <c r="BA1107"/>
  <c r="BA1108"/>
  <c r="BA1109"/>
  <c r="BA1110"/>
  <c r="BA1111"/>
  <c r="BA1112"/>
  <c r="BA1113"/>
  <c r="BA1114"/>
  <c r="BA1115"/>
  <c r="BA1116"/>
  <c r="BA1117"/>
  <c r="BA1118"/>
  <c r="BA1119"/>
  <c r="BA1120"/>
  <c r="BA1121"/>
  <c r="BA1122"/>
  <c r="BA1123"/>
  <c r="BA1124"/>
  <c r="BA1125"/>
  <c r="BA1126"/>
  <c r="BA1127"/>
  <c r="BA1128"/>
  <c r="BA1129"/>
  <c r="BA1130"/>
  <c r="BA1131"/>
  <c r="BA1132"/>
  <c r="BA1133"/>
  <c r="BA1134"/>
  <c r="BA1135"/>
  <c r="BA1136"/>
  <c r="BA1137"/>
  <c r="BA1138"/>
  <c r="BA1139"/>
  <c r="BA1140"/>
  <c r="BA1141"/>
  <c r="BA1142"/>
  <c r="BA1143"/>
  <c r="BA1144"/>
  <c r="BA1145"/>
  <c r="BA1146"/>
  <c r="BA1147"/>
  <c r="BA1148"/>
  <c r="BA1149"/>
  <c r="BA1150"/>
  <c r="BA1151"/>
  <c r="BA1152"/>
  <c r="BA1153"/>
  <c r="BA1154"/>
  <c r="BA1155"/>
  <c r="BA1156"/>
  <c r="BA1157"/>
  <c r="BA1158"/>
  <c r="BA1159"/>
  <c r="BA1160"/>
  <c r="BA1161"/>
  <c r="BA1162"/>
  <c r="BA1163"/>
  <c r="BA1164"/>
  <c r="BA1165"/>
  <c r="BA1166"/>
  <c r="BA1167"/>
  <c r="BA1168"/>
  <c r="BA1169"/>
  <c r="BA1170"/>
  <c r="BA1171"/>
  <c r="BA1172"/>
  <c r="BA1173"/>
  <c r="BA1174"/>
  <c r="BA1175"/>
  <c r="BA1176"/>
  <c r="BA1177"/>
  <c r="BA1178"/>
  <c r="BA1179"/>
  <c r="BA1180"/>
  <c r="BA1181"/>
  <c r="BA1182"/>
  <c r="BA1183"/>
  <c r="BA1184"/>
  <c r="BA1185"/>
  <c r="BA1186"/>
  <c r="BA1187"/>
  <c r="BA1188"/>
  <c r="BA1189"/>
  <c r="BA1190"/>
  <c r="BA1191"/>
  <c r="BA1192"/>
  <c r="BA1193"/>
  <c r="BA1194"/>
  <c r="BA1195"/>
  <c r="BA1196"/>
  <c r="BA1197"/>
  <c r="BA1198"/>
  <c r="BA1199"/>
  <c r="BA1200"/>
  <c r="BA1201"/>
  <c r="BA1202"/>
  <c r="BA1203"/>
  <c r="BA1204"/>
  <c r="BA1205"/>
  <c r="BA1206"/>
  <c r="BA1207"/>
  <c r="BA1208"/>
  <c r="BA1209"/>
  <c r="BA1210"/>
  <c r="BA1211"/>
  <c r="BA1212"/>
  <c r="BA1213"/>
  <c r="BA1214"/>
  <c r="BA1215"/>
  <c r="BA1216"/>
  <c r="BA1217"/>
  <c r="BA1218"/>
  <c r="BA1219"/>
  <c r="BA1220"/>
  <c r="BA1221"/>
  <c r="BA1222"/>
  <c r="BA1223"/>
  <c r="BA1224"/>
  <c r="BA1225"/>
  <c r="BA1226"/>
  <c r="BA1227"/>
  <c r="BA1228"/>
  <c r="BA1229"/>
  <c r="BA1230"/>
  <c r="BA1231"/>
  <c r="BA1232"/>
  <c r="BA1233"/>
  <c r="BA1234"/>
  <c r="BA1235"/>
  <c r="BA1236"/>
  <c r="BA1237"/>
  <c r="BA1238"/>
  <c r="BA1239"/>
  <c r="BA1240"/>
  <c r="BA1241"/>
  <c r="BA1242"/>
  <c r="BA1243"/>
  <c r="BA1244"/>
  <c r="BA1245"/>
  <c r="BA1246"/>
  <c r="BA1247"/>
  <c r="BA1248"/>
  <c r="BA1249"/>
  <c r="BA1250"/>
  <c r="BA1251"/>
  <c r="BA1252"/>
  <c r="BA1253"/>
  <c r="BA1254"/>
  <c r="BA1255"/>
  <c r="BA1256"/>
  <c r="BA1257"/>
  <c r="BA1258"/>
  <c r="BA1259"/>
  <c r="BA1260"/>
  <c r="BA1261"/>
  <c r="BA1262"/>
  <c r="BA1263"/>
  <c r="BA1264"/>
  <c r="BA1265"/>
  <c r="BA1266"/>
  <c r="BA1267"/>
  <c r="BA1268"/>
  <c r="BA1269"/>
  <c r="BA1270"/>
  <c r="BA1271"/>
  <c r="BA1272"/>
  <c r="BA1273"/>
  <c r="BA1274"/>
  <c r="BA1275"/>
  <c r="BA1276"/>
  <c r="BA1277"/>
  <c r="BA1278"/>
  <c r="BA1279"/>
  <c r="BA1280"/>
  <c r="BA1281"/>
  <c r="BA1282"/>
  <c r="BA1283"/>
  <c r="BA1284"/>
  <c r="BA1285"/>
  <c r="BA1286"/>
  <c r="BA1287"/>
  <c r="BA1288"/>
  <c r="BA1289"/>
  <c r="BA1290"/>
  <c r="BA1291"/>
  <c r="BA1292"/>
  <c r="BA1293"/>
  <c r="BA1294"/>
  <c r="BA1295"/>
  <c r="BA1296"/>
  <c r="BA1297"/>
  <c r="BA1298"/>
  <c r="BA1299"/>
  <c r="BA1300"/>
  <c r="BA1301"/>
  <c r="BA1302"/>
  <c r="BA1303"/>
  <c r="BA1304"/>
  <c r="BA1305"/>
  <c r="BA1306"/>
  <c r="BA1307"/>
  <c r="BA1308"/>
  <c r="BA1309"/>
  <c r="BA1310"/>
  <c r="BA1311"/>
  <c r="BA1312"/>
  <c r="BA1313"/>
  <c r="BA1314"/>
  <c r="BA1315"/>
  <c r="BA1316"/>
  <c r="BA1317"/>
  <c r="BA1318"/>
  <c r="BA1319"/>
  <c r="BA1320"/>
  <c r="BA1321"/>
  <c r="BA1322"/>
  <c r="BA1323"/>
  <c r="BA1324"/>
  <c r="BA1325"/>
  <c r="BA1326"/>
  <c r="BA1327"/>
  <c r="BA1328"/>
  <c r="BA1329"/>
  <c r="BA1330"/>
  <c r="BA1331"/>
  <c r="BA1332"/>
  <c r="BA1333"/>
  <c r="BA1334"/>
  <c r="BA1335"/>
  <c r="BA1336"/>
  <c r="BA1337"/>
  <c r="BA1338"/>
  <c r="BA1339"/>
  <c r="BA1340"/>
  <c r="BA1341"/>
  <c r="BA1342"/>
  <c r="BA1343"/>
  <c r="BA1344"/>
  <c r="BA1345"/>
  <c r="BA1346"/>
  <c r="BA1347"/>
  <c r="BA1348"/>
  <c r="BA1349"/>
  <c r="BA1350"/>
  <c r="BA1351"/>
  <c r="BA1352"/>
  <c r="BA1353"/>
  <c r="BA1354"/>
  <c r="BA1355"/>
  <c r="BA1356"/>
  <c r="BA1357"/>
  <c r="BA1358"/>
  <c r="BA1359"/>
  <c r="BA1360"/>
  <c r="BA1361"/>
  <c r="BA1362"/>
  <c r="BA1363"/>
  <c r="BA1364"/>
  <c r="BA1365"/>
  <c r="BA1366"/>
  <c r="BA1367"/>
  <c r="BA1368"/>
  <c r="BA1369"/>
  <c r="BA1370"/>
  <c r="BA1371"/>
  <c r="BA1372"/>
  <c r="BA1373"/>
  <c r="BA1374"/>
  <c r="BA1375"/>
  <c r="BA1376"/>
  <c r="BA1377"/>
  <c r="BA1378"/>
  <c r="BA1379"/>
  <c r="BA1380"/>
  <c r="BA1381"/>
  <c r="BA1382"/>
  <c r="BA1383"/>
  <c r="BA1384"/>
  <c r="BA1385"/>
  <c r="BA1386"/>
  <c r="BA1387"/>
  <c r="BA1388"/>
  <c r="BA1389"/>
  <c r="BA1390"/>
  <c r="BA1391"/>
  <c r="BA1392"/>
  <c r="BA1393"/>
  <c r="BA1394"/>
  <c r="BA1395"/>
  <c r="BA1396"/>
  <c r="BA1397"/>
  <c r="BA1398"/>
  <c r="BA1399"/>
  <c r="BA1400"/>
  <c r="BA1401"/>
  <c r="BA1402"/>
  <c r="BA1403"/>
  <c r="BA1404"/>
  <c r="BA1405"/>
  <c r="BA1406"/>
  <c r="BA1407"/>
  <c r="BA1408"/>
  <c r="BA1409"/>
  <c r="BA1410"/>
  <c r="BA1411"/>
  <c r="BA1412"/>
  <c r="BA1413"/>
  <c r="BA1414"/>
  <c r="BA1415"/>
  <c r="BA1416"/>
  <c r="BA1417"/>
  <c r="BA1418"/>
  <c r="BA1419"/>
  <c r="BA1420"/>
  <c r="BA1421"/>
  <c r="BA1422"/>
  <c r="BA1423"/>
  <c r="BA1424"/>
  <c r="BA1425"/>
  <c r="BA1426"/>
  <c r="BA1427"/>
  <c r="BA1428"/>
  <c r="BA1429"/>
  <c r="BA1430"/>
  <c r="BA1431"/>
  <c r="BA1432"/>
  <c r="BA1433"/>
  <c r="BA1434"/>
  <c r="BA1435"/>
  <c r="BA1436"/>
  <c r="BA1437"/>
  <c r="BA1438"/>
  <c r="BA1439"/>
  <c r="BA1440"/>
  <c r="BA1441"/>
  <c r="BA1442"/>
  <c r="BA1443"/>
  <c r="BA1444"/>
  <c r="BA1445"/>
  <c r="BA1446"/>
  <c r="BA1447"/>
  <c r="BA1448"/>
  <c r="BA1449"/>
  <c r="BA1450"/>
  <c r="BA1451"/>
  <c r="BA1452"/>
  <c r="BA1453"/>
  <c r="BA1454"/>
  <c r="BA1455"/>
  <c r="BA1456"/>
  <c r="BA1457"/>
  <c r="BA1458"/>
  <c r="BA1459"/>
  <c r="BA1460"/>
  <c r="BA1461"/>
  <c r="BA1462"/>
  <c r="BA1463"/>
  <c r="BA1464"/>
  <c r="BA1465"/>
  <c r="BA1466"/>
  <c r="BA1467"/>
  <c r="BA1468"/>
  <c r="BA1469"/>
  <c r="BA1470"/>
  <c r="BA1471"/>
  <c r="BA1472"/>
  <c r="BA1473"/>
  <c r="BA1474"/>
  <c r="BA1475"/>
  <c r="BA1476"/>
  <c r="BA1477"/>
  <c r="BA1478"/>
  <c r="BA1479"/>
  <c r="BA1480"/>
  <c r="BA1481"/>
  <c r="BA1482"/>
  <c r="BA1483"/>
  <c r="BA1484"/>
  <c r="BA1485"/>
  <c r="BA1486"/>
  <c r="BA1487"/>
  <c r="BA1488"/>
  <c r="BA1489"/>
  <c r="BA1490"/>
  <c r="BA1491"/>
  <c r="BA1492"/>
  <c r="BA1493"/>
  <c r="BA1494"/>
  <c r="BA1495"/>
  <c r="BA1496"/>
  <c r="BA1497"/>
  <c r="BA1498"/>
  <c r="BA1499"/>
  <c r="BA1500"/>
  <c r="BA1501"/>
  <c r="BA1502"/>
  <c r="BA1503"/>
  <c r="BA1504"/>
  <c r="BA1505"/>
  <c r="BA1506"/>
  <c r="BA1507"/>
  <c r="BA1508"/>
  <c r="BA1509"/>
  <c r="BA1510"/>
  <c r="BA1511"/>
  <c r="BA1512"/>
  <c r="BA1513"/>
  <c r="BA1514"/>
  <c r="BA1515"/>
  <c r="BA1516"/>
  <c r="BA1517"/>
  <c r="BA1518"/>
  <c r="BA1519"/>
  <c r="BA1520"/>
  <c r="BA1521"/>
  <c r="BA1522"/>
  <c r="BA1523"/>
  <c r="BA1524"/>
  <c r="BA1525"/>
  <c r="BA1526"/>
  <c r="BA1527"/>
  <c r="BA1528"/>
  <c r="BA1529"/>
  <c r="BA1530"/>
  <c r="BA1531"/>
  <c r="BA1532"/>
  <c r="BA1533"/>
  <c r="BA1534"/>
  <c r="BA1535"/>
  <c r="BA1536"/>
  <c r="BA1537"/>
  <c r="BA1538"/>
  <c r="BA1539"/>
  <c r="BA1540"/>
  <c r="BA1541"/>
  <c r="BA1542"/>
  <c r="BA1543"/>
  <c r="BA1544"/>
  <c r="BA1545"/>
  <c r="BA1546"/>
  <c r="BA1547"/>
  <c r="BA1548"/>
  <c r="BA1549"/>
  <c r="BA1550"/>
  <c r="BA1551"/>
  <c r="BA1552"/>
  <c r="BA1553"/>
  <c r="BA1554"/>
  <c r="BA1555"/>
  <c r="BA1556"/>
  <c r="BA1557"/>
  <c r="BA1558"/>
  <c r="BA1559"/>
  <c r="BA1560"/>
  <c r="BA1561"/>
  <c r="BA1562"/>
  <c r="BA1563"/>
  <c r="BA1564"/>
  <c r="BA1565"/>
  <c r="BA1566"/>
  <c r="BA1567"/>
  <c r="BA1568"/>
  <c r="BA1569"/>
  <c r="BA1570"/>
  <c r="BA1571"/>
  <c r="BA1572"/>
  <c r="BA1573"/>
  <c r="BA1574"/>
  <c r="BA1575"/>
  <c r="BA1576"/>
  <c r="BA1577"/>
  <c r="BA1578"/>
  <c r="BA1579"/>
  <c r="BA1580"/>
  <c r="BA1581"/>
  <c r="BA1582"/>
  <c r="BA1583"/>
  <c r="BA1584"/>
  <c r="BA1585"/>
  <c r="BA1586"/>
  <c r="BA1587"/>
  <c r="BA1588"/>
  <c r="BA1589"/>
  <c r="BA1590"/>
  <c r="BA1591"/>
  <c r="BA1592"/>
  <c r="BA1593"/>
  <c r="BA1594"/>
  <c r="BA1595"/>
  <c r="BA1596"/>
  <c r="BA1597"/>
  <c r="BA1598"/>
  <c r="BA1599"/>
  <c r="BA1600"/>
  <c r="BA1601"/>
  <c r="BA1602"/>
  <c r="BA1603"/>
  <c r="BA1604"/>
  <c r="BA1605"/>
  <c r="BA1606"/>
  <c r="BA1607"/>
  <c r="BA1608"/>
  <c r="BA1609"/>
  <c r="BA1610"/>
  <c r="BA1611"/>
  <c r="BA1612"/>
  <c r="BA1613"/>
  <c r="BA1614"/>
  <c r="BA1615"/>
  <c r="BA1616"/>
  <c r="BA1617"/>
  <c r="BA1618"/>
  <c r="BA1619"/>
  <c r="BA1620"/>
  <c r="BA1621"/>
  <c r="BA1622"/>
  <c r="BA1623"/>
  <c r="BA1624"/>
  <c r="BA1625"/>
  <c r="BA1626"/>
  <c r="BA1627"/>
  <c r="BA1628"/>
  <c r="BA1629"/>
  <c r="BA1630"/>
  <c r="BA1631"/>
  <c r="BA1632"/>
  <c r="BA1633"/>
  <c r="BA1634"/>
  <c r="BA1635"/>
  <c r="BA1636"/>
  <c r="BA1637"/>
  <c r="BA1638"/>
  <c r="BA1639"/>
  <c r="BA1640"/>
  <c r="BA1641"/>
  <c r="BA1642"/>
  <c r="BA1643"/>
  <c r="BA1644"/>
  <c r="BA1645"/>
  <c r="BA1646"/>
  <c r="BA1647"/>
  <c r="BA1648"/>
  <c r="BA1649"/>
  <c r="BA1650"/>
  <c r="BA1651"/>
  <c r="BA1652"/>
  <c r="BA1653"/>
  <c r="BA1654"/>
  <c r="BA1655"/>
  <c r="BA1656"/>
  <c r="BA1657"/>
  <c r="BA1658"/>
  <c r="BA1659"/>
  <c r="BA1660"/>
  <c r="BA1661"/>
  <c r="BA1662"/>
  <c r="BA1663"/>
  <c r="BA395"/>
  <c r="EE103" i="9"/>
  <c r="EC103"/>
  <c r="EA103"/>
  <c r="DY103"/>
  <c r="DW103"/>
  <c r="DU103"/>
  <c r="DS103"/>
  <c r="DQ103"/>
  <c r="DO103"/>
  <c r="DM103"/>
  <c r="DK103"/>
  <c r="DI103"/>
  <c r="DG103"/>
  <c r="DE103"/>
  <c r="DC103"/>
  <c r="DA103"/>
  <c r="CY103"/>
  <c r="CW103"/>
  <c r="CU103"/>
  <c r="CS103"/>
  <c r="CQ103"/>
  <c r="CO103"/>
  <c r="CM103"/>
  <c r="CK103"/>
  <c r="CI103"/>
  <c r="CG103"/>
  <c r="CE103"/>
  <c r="CC103"/>
  <c r="CA103"/>
  <c r="BY103"/>
  <c r="BW103"/>
  <c r="BU103"/>
  <c r="BS103"/>
  <c r="BQ103"/>
  <c r="BO103"/>
  <c r="BM103"/>
  <c r="BK103"/>
  <c r="BI103"/>
  <c r="BG103"/>
  <c r="BE103"/>
  <c r="BC103"/>
  <c r="BA103"/>
  <c r="AY103"/>
  <c r="AW103"/>
  <c r="AU103"/>
  <c r="AS103"/>
  <c r="AQ103"/>
  <c r="AO103"/>
  <c r="AM103"/>
  <c r="AK103"/>
  <c r="AI103"/>
  <c r="AG103"/>
  <c r="AE103"/>
  <c r="AC103"/>
  <c r="AA103"/>
  <c r="Y103"/>
  <c r="W103"/>
  <c r="U103"/>
  <c r="S103"/>
  <c r="Q103"/>
  <c r="O103"/>
  <c r="M103"/>
  <c r="K103"/>
  <c r="I103"/>
  <c r="EE102"/>
  <c r="EC102"/>
  <c r="EA102"/>
  <c r="DY102"/>
  <c r="DW102"/>
  <c r="DU102"/>
  <c r="DS102"/>
  <c r="DQ102"/>
  <c r="DO102"/>
  <c r="DM102"/>
  <c r="DK102"/>
  <c r="DI102"/>
  <c r="DG102"/>
  <c r="DE102"/>
  <c r="DC102"/>
  <c r="DA102"/>
  <c r="CY102"/>
  <c r="CW102"/>
  <c r="CU102"/>
  <c r="CS102"/>
  <c r="CQ102"/>
  <c r="CO102"/>
  <c r="CM102"/>
  <c r="CK102"/>
  <c r="CI102"/>
  <c r="CG102"/>
  <c r="CE102"/>
  <c r="CC102"/>
  <c r="CA102"/>
  <c r="BY102"/>
  <c r="BW102"/>
  <c r="BU102"/>
  <c r="BS102"/>
  <c r="BQ102"/>
  <c r="BO102"/>
  <c r="BM102"/>
  <c r="BK102"/>
  <c r="BI102"/>
  <c r="BG102"/>
  <c r="BE102"/>
  <c r="BC102"/>
  <c r="BA102"/>
  <c r="AY102"/>
  <c r="AW102"/>
  <c r="AU102"/>
  <c r="AS102"/>
  <c r="AQ102"/>
  <c r="AO102"/>
  <c r="AM102"/>
  <c r="AK102"/>
  <c r="AI102"/>
  <c r="AG102"/>
  <c r="AE102"/>
  <c r="AC102"/>
  <c r="AA102"/>
  <c r="Y102"/>
  <c r="W102"/>
  <c r="U102"/>
  <c r="S102"/>
  <c r="Q102"/>
  <c r="O102"/>
  <c r="M102"/>
  <c r="K102"/>
  <c r="I102"/>
  <c r="EE101"/>
  <c r="EC101"/>
  <c r="EA101"/>
  <c r="DY101"/>
  <c r="DW101"/>
  <c r="DU101"/>
  <c r="DS101"/>
  <c r="DQ101"/>
  <c r="DO101"/>
  <c r="DM101"/>
  <c r="DK101"/>
  <c r="DI101"/>
  <c r="DG101"/>
  <c r="DE101"/>
  <c r="DC101"/>
  <c r="DA101"/>
  <c r="CY101"/>
  <c r="CW101"/>
  <c r="CU101"/>
  <c r="CS101"/>
  <c r="CQ101"/>
  <c r="CO101"/>
  <c r="CM101"/>
  <c r="CK101"/>
  <c r="CI101"/>
  <c r="CG101"/>
  <c r="CE101"/>
  <c r="CC101"/>
  <c r="CA101"/>
  <c r="BY101"/>
  <c r="BW101"/>
  <c r="BU101"/>
  <c r="BS101"/>
  <c r="BQ101"/>
  <c r="BO101"/>
  <c r="BM101"/>
  <c r="BK101"/>
  <c r="BI101"/>
  <c r="BG101"/>
  <c r="BE101"/>
  <c r="BC101"/>
  <c r="BA101"/>
  <c r="AY101"/>
  <c r="AW101"/>
  <c r="AU101"/>
  <c r="AS101"/>
  <c r="AQ101"/>
  <c r="AO101"/>
  <c r="AM101"/>
  <c r="AK101"/>
  <c r="AI101"/>
  <c r="AG101"/>
  <c r="AE101"/>
  <c r="AC101"/>
  <c r="AA101"/>
  <c r="Y101"/>
  <c r="W101"/>
  <c r="U101"/>
  <c r="S101"/>
  <c r="Q101"/>
  <c r="O101"/>
  <c r="M101"/>
  <c r="K101"/>
  <c r="I101"/>
  <c r="EE100"/>
  <c r="EC100"/>
  <c r="EA100"/>
  <c r="DY100"/>
  <c r="DW100"/>
  <c r="DU100"/>
  <c r="DS100"/>
  <c r="DQ100"/>
  <c r="DO100"/>
  <c r="DM100"/>
  <c r="DK100"/>
  <c r="DI100"/>
  <c r="DG100"/>
  <c r="DE100"/>
  <c r="DC100"/>
  <c r="DA100"/>
  <c r="CY100"/>
  <c r="CW100"/>
  <c r="CU100"/>
  <c r="CS100"/>
  <c r="CQ100"/>
  <c r="CO100"/>
  <c r="CM100"/>
  <c r="CK100"/>
  <c r="CI100"/>
  <c r="CG100"/>
  <c r="CE100"/>
  <c r="CC100"/>
  <c r="CA100"/>
  <c r="BY100"/>
  <c r="BW100"/>
  <c r="BU100"/>
  <c r="BS100"/>
  <c r="BQ100"/>
  <c r="BO100"/>
  <c r="BM100"/>
  <c r="BK100"/>
  <c r="BI100"/>
  <c r="BG100"/>
  <c r="BE100"/>
  <c r="BC100"/>
  <c r="BA100"/>
  <c r="AY100"/>
  <c r="AW100"/>
  <c r="AU100"/>
  <c r="AS100"/>
  <c r="AQ100"/>
  <c r="AO100"/>
  <c r="AM100"/>
  <c r="AK100"/>
  <c r="AI100"/>
  <c r="AG100"/>
  <c r="AE100"/>
  <c r="AC100"/>
  <c r="AA100"/>
  <c r="Y100"/>
  <c r="W100"/>
  <c r="U100"/>
  <c r="S100"/>
  <c r="Q100"/>
  <c r="O100"/>
  <c r="M100"/>
  <c r="K100"/>
  <c r="I100"/>
  <c r="EE99"/>
  <c r="EC99"/>
  <c r="EA99"/>
  <c r="DY99"/>
  <c r="DW99"/>
  <c r="DU99"/>
  <c r="DS99"/>
  <c r="DQ99"/>
  <c r="DO99"/>
  <c r="DM99"/>
  <c r="DK99"/>
  <c r="DI99"/>
  <c r="DG99"/>
  <c r="DE99"/>
  <c r="DC99"/>
  <c r="DA99"/>
  <c r="CY99"/>
  <c r="CW99"/>
  <c r="CU99"/>
  <c r="CS99"/>
  <c r="CQ99"/>
  <c r="CO99"/>
  <c r="CM99"/>
  <c r="CK99"/>
  <c r="CI99"/>
  <c r="CG99"/>
  <c r="CE99"/>
  <c r="CC99"/>
  <c r="CA99"/>
  <c r="BY99"/>
  <c r="BW99"/>
  <c r="BU99"/>
  <c r="BS99"/>
  <c r="BQ99"/>
  <c r="BO99"/>
  <c r="BM99"/>
  <c r="BK99"/>
  <c r="BI99"/>
  <c r="BG99"/>
  <c r="BE99"/>
  <c r="BC99"/>
  <c r="BA99"/>
  <c r="AY99"/>
  <c r="AW99"/>
  <c r="AU99"/>
  <c r="AS99"/>
  <c r="AQ99"/>
  <c r="AO99"/>
  <c r="AM99"/>
  <c r="AK99"/>
  <c r="AI99"/>
  <c r="AG99"/>
  <c r="AE99"/>
  <c r="AC99"/>
  <c r="AA99"/>
  <c r="Y99"/>
  <c r="W99"/>
  <c r="U99"/>
  <c r="S99"/>
  <c r="Q99"/>
  <c r="O99"/>
  <c r="M99"/>
  <c r="K99"/>
  <c r="I99"/>
  <c r="EE98"/>
  <c r="EC98"/>
  <c r="EA98"/>
  <c r="DY98"/>
  <c r="DW98"/>
  <c r="DU98"/>
  <c r="DS98"/>
  <c r="DQ98"/>
  <c r="DO98"/>
  <c r="DM98"/>
  <c r="DK98"/>
  <c r="DI98"/>
  <c r="DG98"/>
  <c r="DE98"/>
  <c r="DC98"/>
  <c r="DA98"/>
  <c r="CY98"/>
  <c r="CW98"/>
  <c r="CU98"/>
  <c r="CS98"/>
  <c r="CQ98"/>
  <c r="CO98"/>
  <c r="CM98"/>
  <c r="CK98"/>
  <c r="CI98"/>
  <c r="CG98"/>
  <c r="CE98"/>
  <c r="CC98"/>
  <c r="CA98"/>
  <c r="BY98"/>
  <c r="BW98"/>
  <c r="BU98"/>
  <c r="BS98"/>
  <c r="BQ98"/>
  <c r="BO98"/>
  <c r="BM98"/>
  <c r="BK98"/>
  <c r="BI98"/>
  <c r="BG98"/>
  <c r="BE98"/>
  <c r="BC98"/>
  <c r="BA98"/>
  <c r="AY98"/>
  <c r="AW98"/>
  <c r="AU98"/>
  <c r="AS98"/>
  <c r="AQ98"/>
  <c r="AO98"/>
  <c r="AM98"/>
  <c r="AK98"/>
  <c r="AI98"/>
  <c r="AG98"/>
  <c r="AE98"/>
  <c r="AC98"/>
  <c r="AA98"/>
  <c r="Y98"/>
  <c r="W98"/>
  <c r="U98"/>
  <c r="S98"/>
  <c r="Q98"/>
  <c r="O98"/>
  <c r="M98"/>
  <c r="K98"/>
  <c r="I98"/>
  <c r="EE97"/>
  <c r="EC97"/>
  <c r="EA97"/>
  <c r="DY97"/>
  <c r="DW97"/>
  <c r="DU97"/>
  <c r="DS97"/>
  <c r="DQ97"/>
  <c r="DO97"/>
  <c r="DM97"/>
  <c r="DK97"/>
  <c r="DI97"/>
  <c r="DG97"/>
  <c r="DE97"/>
  <c r="DC97"/>
  <c r="DA97"/>
  <c r="CY97"/>
  <c r="CW97"/>
  <c r="CU97"/>
  <c r="CS97"/>
  <c r="CQ97"/>
  <c r="CO97"/>
  <c r="CM97"/>
  <c r="CK97"/>
  <c r="CI97"/>
  <c r="CG97"/>
  <c r="CE97"/>
  <c r="CC97"/>
  <c r="CA97"/>
  <c r="BY97"/>
  <c r="BW97"/>
  <c r="BU97"/>
  <c r="BS97"/>
  <c r="BQ97"/>
  <c r="BO97"/>
  <c r="BM97"/>
  <c r="BK97"/>
  <c r="BI97"/>
  <c r="BG97"/>
  <c r="BE97"/>
  <c r="BC97"/>
  <c r="BA97"/>
  <c r="AY97"/>
  <c r="AW97"/>
  <c r="AU97"/>
  <c r="AS97"/>
  <c r="AQ97"/>
  <c r="AO97"/>
  <c r="AM97"/>
  <c r="AK97"/>
  <c r="AI97"/>
  <c r="AG97"/>
  <c r="AE97"/>
  <c r="AC97"/>
  <c r="AA97"/>
  <c r="Y97"/>
  <c r="W97"/>
  <c r="U97"/>
  <c r="S97"/>
  <c r="Q97"/>
  <c r="O97"/>
  <c r="M97"/>
  <c r="K97"/>
  <c r="I97"/>
  <c r="EE96"/>
  <c r="EC96"/>
  <c r="EA96"/>
  <c r="DY96"/>
  <c r="DW96"/>
  <c r="DU96"/>
  <c r="DS96"/>
  <c r="DQ96"/>
  <c r="DO96"/>
  <c r="DM96"/>
  <c r="DK96"/>
  <c r="DI96"/>
  <c r="DG96"/>
  <c r="DE96"/>
  <c r="DC96"/>
  <c r="DA96"/>
  <c r="CY96"/>
  <c r="CW96"/>
  <c r="CU96"/>
  <c r="CS96"/>
  <c r="CQ96"/>
  <c r="CO96"/>
  <c r="CM96"/>
  <c r="CK96"/>
  <c r="CI96"/>
  <c r="CG96"/>
  <c r="CE96"/>
  <c r="CC96"/>
  <c r="CA96"/>
  <c r="BY96"/>
  <c r="BW96"/>
  <c r="BU96"/>
  <c r="BS96"/>
  <c r="BQ96"/>
  <c r="BO96"/>
  <c r="BM96"/>
  <c r="BK96"/>
  <c r="BI96"/>
  <c r="BG96"/>
  <c r="BE96"/>
  <c r="BC96"/>
  <c r="BA96"/>
  <c r="AY96"/>
  <c r="AW96"/>
  <c r="AU96"/>
  <c r="AS96"/>
  <c r="AQ96"/>
  <c r="AO96"/>
  <c r="AM96"/>
  <c r="AK96"/>
  <c r="AI96"/>
  <c r="AG96"/>
  <c r="AE96"/>
  <c r="AC96"/>
  <c r="AA96"/>
  <c r="Y96"/>
  <c r="W96"/>
  <c r="U96"/>
  <c r="S96"/>
  <c r="Q96"/>
  <c r="O96"/>
  <c r="M96"/>
  <c r="K96"/>
  <c r="I96"/>
  <c r="EE95"/>
  <c r="EC95"/>
  <c r="EA95"/>
  <c r="DY95"/>
  <c r="DW95"/>
  <c r="DU95"/>
  <c r="DS95"/>
  <c r="DQ95"/>
  <c r="DO95"/>
  <c r="DM95"/>
  <c r="DK95"/>
  <c r="DI95"/>
  <c r="DG95"/>
  <c r="DE95"/>
  <c r="DC95"/>
  <c r="DA95"/>
  <c r="CY95"/>
  <c r="CW95"/>
  <c r="CU95"/>
  <c r="CS95"/>
  <c r="CQ95"/>
  <c r="CO95"/>
  <c r="CM95"/>
  <c r="CK95"/>
  <c r="CI95"/>
  <c r="CG95"/>
  <c r="CE95"/>
  <c r="CC95"/>
  <c r="CA95"/>
  <c r="BY95"/>
  <c r="BW95"/>
  <c r="BU95"/>
  <c r="BS95"/>
  <c r="BQ95"/>
  <c r="BO95"/>
  <c r="BM95"/>
  <c r="BK95"/>
  <c r="BI95"/>
  <c r="BG95"/>
  <c r="BE95"/>
  <c r="BC95"/>
  <c r="BA95"/>
  <c r="AY95"/>
  <c r="AW95"/>
  <c r="AU95"/>
  <c r="AS95"/>
  <c r="AQ95"/>
  <c r="AO95"/>
  <c r="AM95"/>
  <c r="AK95"/>
  <c r="AI95"/>
  <c r="AG95"/>
  <c r="AE95"/>
  <c r="AC95"/>
  <c r="AA95"/>
  <c r="Y95"/>
  <c r="W95"/>
  <c r="U95"/>
  <c r="S95"/>
  <c r="Q95"/>
  <c r="O95"/>
  <c r="M95"/>
  <c r="K95"/>
  <c r="I95"/>
  <c r="EE94"/>
  <c r="EC94"/>
  <c r="EA94"/>
  <c r="DY94"/>
  <c r="DW94"/>
  <c r="DU94"/>
  <c r="DS94"/>
  <c r="DQ94"/>
  <c r="DO94"/>
  <c r="DM94"/>
  <c r="DK94"/>
  <c r="DI94"/>
  <c r="DG94"/>
  <c r="DE94"/>
  <c r="DC94"/>
  <c r="DA94"/>
  <c r="CY94"/>
  <c r="CW94"/>
  <c r="CU94"/>
  <c r="CS94"/>
  <c r="CQ94"/>
  <c r="CO94"/>
  <c r="CM94"/>
  <c r="CK94"/>
  <c r="CI94"/>
  <c r="CG94"/>
  <c r="CE94"/>
  <c r="CC94"/>
  <c r="CA94"/>
  <c r="BY94"/>
  <c r="BW94"/>
  <c r="BU94"/>
  <c r="BS94"/>
  <c r="BQ94"/>
  <c r="BO94"/>
  <c r="BM94"/>
  <c r="BK94"/>
  <c r="BI94"/>
  <c r="BG94"/>
  <c r="BE94"/>
  <c r="BC94"/>
  <c r="BA94"/>
  <c r="AY94"/>
  <c r="AW94"/>
  <c r="AU94"/>
  <c r="AS94"/>
  <c r="AQ94"/>
  <c r="AO94"/>
  <c r="AM94"/>
  <c r="AK94"/>
  <c r="AI94"/>
  <c r="AG94"/>
  <c r="AE94"/>
  <c r="AC94"/>
  <c r="AA94"/>
  <c r="Y94"/>
  <c r="W94"/>
  <c r="U94"/>
  <c r="S94"/>
  <c r="Q94"/>
  <c r="O94"/>
  <c r="M94"/>
  <c r="K94"/>
  <c r="I94"/>
  <c r="EE93"/>
  <c r="EC93"/>
  <c r="EA93"/>
  <c r="DY93"/>
  <c r="DW93"/>
  <c r="DU93"/>
  <c r="DS93"/>
  <c r="DQ93"/>
  <c r="DO93"/>
  <c r="DM93"/>
  <c r="DK93"/>
  <c r="DI93"/>
  <c r="DG93"/>
  <c r="DE93"/>
  <c r="DC93"/>
  <c r="DA93"/>
  <c r="CY93"/>
  <c r="CW93"/>
  <c r="CU93"/>
  <c r="CS93"/>
  <c r="CQ93"/>
  <c r="CO93"/>
  <c r="CM93"/>
  <c r="CK93"/>
  <c r="CI93"/>
  <c r="CG93"/>
  <c r="CE93"/>
  <c r="CC93"/>
  <c r="CA93"/>
  <c r="BY93"/>
  <c r="BW93"/>
  <c r="BU93"/>
  <c r="BS93"/>
  <c r="BQ93"/>
  <c r="BO93"/>
  <c r="BM93"/>
  <c r="BK93"/>
  <c r="BI93"/>
  <c r="BG93"/>
  <c r="BE93"/>
  <c r="BC93"/>
  <c r="BA93"/>
  <c r="AY93"/>
  <c r="AW93"/>
  <c r="AU93"/>
  <c r="AS93"/>
  <c r="AQ93"/>
  <c r="AO93"/>
  <c r="AM93"/>
  <c r="AK93"/>
  <c r="AI93"/>
  <c r="AG93"/>
  <c r="AE93"/>
  <c r="AC93"/>
  <c r="AA93"/>
  <c r="Y93"/>
  <c r="W93"/>
  <c r="U93"/>
  <c r="S93"/>
  <c r="Q93"/>
  <c r="O93"/>
  <c r="M93"/>
  <c r="K93"/>
  <c r="I93"/>
  <c r="EE92"/>
  <c r="EC92"/>
  <c r="EA92"/>
  <c r="DY92"/>
  <c r="DW92"/>
  <c r="DU92"/>
  <c r="DS92"/>
  <c r="DQ92"/>
  <c r="DO92"/>
  <c r="DM92"/>
  <c r="DK92"/>
  <c r="DI92"/>
  <c r="DG92"/>
  <c r="DE92"/>
  <c r="DC92"/>
  <c r="DA92"/>
  <c r="CY92"/>
  <c r="CW92"/>
  <c r="CU92"/>
  <c r="CS92"/>
  <c r="CQ92"/>
  <c r="CO92"/>
  <c r="CM92"/>
  <c r="CK92"/>
  <c r="CI92"/>
  <c r="CG92"/>
  <c r="CE92"/>
  <c r="CC92"/>
  <c r="CA92"/>
  <c r="BY92"/>
  <c r="BW92"/>
  <c r="BU92"/>
  <c r="BS92"/>
  <c r="BQ92"/>
  <c r="BO92"/>
  <c r="BM92"/>
  <c r="BK92"/>
  <c r="BI92"/>
  <c r="BG92"/>
  <c r="BE92"/>
  <c r="BC92"/>
  <c r="BA92"/>
  <c r="AY92"/>
  <c r="AW92"/>
  <c r="AU92"/>
  <c r="AS92"/>
  <c r="AQ92"/>
  <c r="AO92"/>
  <c r="AM92"/>
  <c r="AK92"/>
  <c r="AI92"/>
  <c r="AG92"/>
  <c r="AE92"/>
  <c r="AC92"/>
  <c r="AA92"/>
  <c r="Y92"/>
  <c r="W92"/>
  <c r="U92"/>
  <c r="S92"/>
  <c r="Q92"/>
  <c r="O92"/>
  <c r="M92"/>
  <c r="K92"/>
  <c r="I92"/>
  <c r="EE91"/>
  <c r="EC91"/>
  <c r="EA91"/>
  <c r="DY91"/>
  <c r="DW91"/>
  <c r="DU91"/>
  <c r="DS91"/>
  <c r="DQ91"/>
  <c r="DO91"/>
  <c r="DM91"/>
  <c r="DK91"/>
  <c r="DI91"/>
  <c r="DG91"/>
  <c r="DE91"/>
  <c r="DC91"/>
  <c r="DA91"/>
  <c r="CY91"/>
  <c r="CW91"/>
  <c r="CU91"/>
  <c r="CS91"/>
  <c r="CQ91"/>
  <c r="CO91"/>
  <c r="CM91"/>
  <c r="CK91"/>
  <c r="CI91"/>
  <c r="CG91"/>
  <c r="CE91"/>
  <c r="CC91"/>
  <c r="CA91"/>
  <c r="BY91"/>
  <c r="BW91"/>
  <c r="BU91"/>
  <c r="BS91"/>
  <c r="BQ91"/>
  <c r="BO91"/>
  <c r="BM91"/>
  <c r="BK91"/>
  <c r="BI91"/>
  <c r="BG91"/>
  <c r="BE91"/>
  <c r="BC91"/>
  <c r="BA91"/>
  <c r="AY91"/>
  <c r="AW91"/>
  <c r="AU91"/>
  <c r="AS91"/>
  <c r="AQ91"/>
  <c r="AO91"/>
  <c r="AM91"/>
  <c r="AK91"/>
  <c r="AI91"/>
  <c r="AG91"/>
  <c r="AE91"/>
  <c r="AC91"/>
  <c r="AA91"/>
  <c r="Y91"/>
  <c r="W91"/>
  <c r="U91"/>
  <c r="S91"/>
  <c r="Q91"/>
  <c r="O91"/>
  <c r="M91"/>
  <c r="K91"/>
  <c r="I91"/>
  <c r="EE90"/>
  <c r="EC90"/>
  <c r="EA90"/>
  <c r="DY90"/>
  <c r="DW90"/>
  <c r="DU90"/>
  <c r="DS90"/>
  <c r="DQ90"/>
  <c r="DO90"/>
  <c r="DM90"/>
  <c r="DK90"/>
  <c r="DI90"/>
  <c r="DG90"/>
  <c r="DE90"/>
  <c r="DC90"/>
  <c r="DA90"/>
  <c r="CY90"/>
  <c r="CW90"/>
  <c r="CU90"/>
  <c r="CS90"/>
  <c r="CQ90"/>
  <c r="CO90"/>
  <c r="CM90"/>
  <c r="CK90"/>
  <c r="CI90"/>
  <c r="CG90"/>
  <c r="CE90"/>
  <c r="CC90"/>
  <c r="CA90"/>
  <c r="BY90"/>
  <c r="BW90"/>
  <c r="BU90"/>
  <c r="BS90"/>
  <c r="BQ90"/>
  <c r="BO90"/>
  <c r="BM90"/>
  <c r="BK90"/>
  <c r="BI90"/>
  <c r="BG90"/>
  <c r="BE90"/>
  <c r="BC90"/>
  <c r="BA90"/>
  <c r="AY90"/>
  <c r="AW90"/>
  <c r="AU90"/>
  <c r="AS90"/>
  <c r="AQ90"/>
  <c r="AO90"/>
  <c r="AM90"/>
  <c r="AK90"/>
  <c r="AI90"/>
  <c r="AG90"/>
  <c r="AE90"/>
  <c r="AC90"/>
  <c r="AA90"/>
  <c r="Y90"/>
  <c r="W90"/>
  <c r="U90"/>
  <c r="S90"/>
  <c r="Q90"/>
  <c r="O90"/>
  <c r="M90"/>
  <c r="K90"/>
  <c r="I90"/>
  <c r="EE89"/>
  <c r="EC89"/>
  <c r="EA89"/>
  <c r="DY89"/>
  <c r="DW89"/>
  <c r="DU89"/>
  <c r="DS89"/>
  <c r="DQ89"/>
  <c r="DO89"/>
  <c r="DM89"/>
  <c r="DK89"/>
  <c r="DI89"/>
  <c r="DG89"/>
  <c r="DE89"/>
  <c r="DC89"/>
  <c r="DA89"/>
  <c r="CY89"/>
  <c r="CW89"/>
  <c r="CU89"/>
  <c r="CS89"/>
  <c r="CQ89"/>
  <c r="CO89"/>
  <c r="CM89"/>
  <c r="CK89"/>
  <c r="CI89"/>
  <c r="CG89"/>
  <c r="CE89"/>
  <c r="CC89"/>
  <c r="CA89"/>
  <c r="BY89"/>
  <c r="BW89"/>
  <c r="BU89"/>
  <c r="BS89"/>
  <c r="BQ89"/>
  <c r="BO89"/>
  <c r="BM89"/>
  <c r="BK89"/>
  <c r="BI89"/>
  <c r="BG89"/>
  <c r="BE89"/>
  <c r="BC89"/>
  <c r="BA89"/>
  <c r="AY89"/>
  <c r="AW89"/>
  <c r="AU89"/>
  <c r="AS89"/>
  <c r="AQ89"/>
  <c r="AO89"/>
  <c r="AM89"/>
  <c r="AK89"/>
  <c r="AI89"/>
  <c r="AG89"/>
  <c r="AE89"/>
  <c r="AC89"/>
  <c r="AA89"/>
  <c r="Y89"/>
  <c r="W89"/>
  <c r="U89"/>
  <c r="S89"/>
  <c r="Q89"/>
  <c r="O89"/>
  <c r="M89"/>
  <c r="K89"/>
  <c r="I89"/>
  <c r="EE88"/>
  <c r="EC88"/>
  <c r="EA88"/>
  <c r="DY88"/>
  <c r="DW88"/>
  <c r="DU88"/>
  <c r="DS88"/>
  <c r="DQ88"/>
  <c r="DO88"/>
  <c r="DM88"/>
  <c r="DK88"/>
  <c r="DI88"/>
  <c r="DG88"/>
  <c r="DE88"/>
  <c r="DC88"/>
  <c r="DA88"/>
  <c r="CY88"/>
  <c r="CW88"/>
  <c r="CU88"/>
  <c r="CS88"/>
  <c r="CQ88"/>
  <c r="CO88"/>
  <c r="CM88"/>
  <c r="CK88"/>
  <c r="CI88"/>
  <c r="CG88"/>
  <c r="CE88"/>
  <c r="CC88"/>
  <c r="CA88"/>
  <c r="BY88"/>
  <c r="BW88"/>
  <c r="BU88"/>
  <c r="BS88"/>
  <c r="BQ88"/>
  <c r="BO88"/>
  <c r="BM88"/>
  <c r="BK88"/>
  <c r="BI88"/>
  <c r="BG88"/>
  <c r="BE88"/>
  <c r="BC88"/>
  <c r="BA88"/>
  <c r="AY88"/>
  <c r="AW88"/>
  <c r="AU88"/>
  <c r="AS88"/>
  <c r="AQ88"/>
  <c r="AO88"/>
  <c r="AM88"/>
  <c r="AK88"/>
  <c r="AI88"/>
  <c r="AG88"/>
  <c r="AE88"/>
  <c r="AC88"/>
  <c r="AA88"/>
  <c r="Y88"/>
  <c r="W88"/>
  <c r="U88"/>
  <c r="S88"/>
  <c r="Q88"/>
  <c r="O88"/>
  <c r="M88"/>
  <c r="K88"/>
  <c r="I88"/>
  <c r="EE87"/>
  <c r="EC87"/>
  <c r="EA87"/>
  <c r="DY87"/>
  <c r="DW87"/>
  <c r="DU87"/>
  <c r="DS87"/>
  <c r="DQ87"/>
  <c r="DO87"/>
  <c r="DM87"/>
  <c r="DK87"/>
  <c r="DI87"/>
  <c r="DG87"/>
  <c r="DE87"/>
  <c r="DC87"/>
  <c r="DA87"/>
  <c r="CY87"/>
  <c r="CW87"/>
  <c r="CU87"/>
  <c r="CS87"/>
  <c r="CQ87"/>
  <c r="CO87"/>
  <c r="CM87"/>
  <c r="CK87"/>
  <c r="CI87"/>
  <c r="CG87"/>
  <c r="CE87"/>
  <c r="CC87"/>
  <c r="CA87"/>
  <c r="BY87"/>
  <c r="BW87"/>
  <c r="BU87"/>
  <c r="BS87"/>
  <c r="BQ87"/>
  <c r="BO87"/>
  <c r="BM87"/>
  <c r="BK87"/>
  <c r="BI87"/>
  <c r="BG87"/>
  <c r="BE87"/>
  <c r="BC87"/>
  <c r="BA87"/>
  <c r="AY87"/>
  <c r="AW87"/>
  <c r="AU87"/>
  <c r="AS87"/>
  <c r="AQ87"/>
  <c r="AO87"/>
  <c r="AM87"/>
  <c r="AK87"/>
  <c r="AI87"/>
  <c r="AG87"/>
  <c r="AE87"/>
  <c r="AC87"/>
  <c r="AA87"/>
  <c r="Y87"/>
  <c r="W87"/>
  <c r="U87"/>
  <c r="S87"/>
  <c r="Q87"/>
  <c r="O87"/>
  <c r="M87"/>
  <c r="K87"/>
  <c r="I87"/>
  <c r="EE86"/>
  <c r="EC86"/>
  <c r="EA86"/>
  <c r="DY86"/>
  <c r="DW86"/>
  <c r="DU86"/>
  <c r="DS86"/>
  <c r="DQ86"/>
  <c r="DO86"/>
  <c r="DM86"/>
  <c r="DK86"/>
  <c r="DI86"/>
  <c r="DG86"/>
  <c r="DE86"/>
  <c r="DC86"/>
  <c r="DA86"/>
  <c r="CY86"/>
  <c r="CW86"/>
  <c r="CU86"/>
  <c r="CS86"/>
  <c r="CQ86"/>
  <c r="CO86"/>
  <c r="CM86"/>
  <c r="CK86"/>
  <c r="CI86"/>
  <c r="CG86"/>
  <c r="CE86"/>
  <c r="CC86"/>
  <c r="CA86"/>
  <c r="BY86"/>
  <c r="BW86"/>
  <c r="BU86"/>
  <c r="BS86"/>
  <c r="BQ86"/>
  <c r="BO86"/>
  <c r="BM86"/>
  <c r="BK86"/>
  <c r="BI86"/>
  <c r="BG86"/>
  <c r="BE86"/>
  <c r="BC86"/>
  <c r="BA86"/>
  <c r="AY86"/>
  <c r="AW86"/>
  <c r="AU86"/>
  <c r="AS86"/>
  <c r="AQ86"/>
  <c r="AO86"/>
  <c r="AM86"/>
  <c r="AK86"/>
  <c r="AI86"/>
  <c r="AG86"/>
  <c r="AE86"/>
  <c r="AC86"/>
  <c r="AA86"/>
  <c r="Y86"/>
  <c r="W86"/>
  <c r="U86"/>
  <c r="S86"/>
  <c r="Q86"/>
  <c r="O86"/>
  <c r="M86"/>
  <c r="K86"/>
  <c r="I86"/>
  <c r="EE85"/>
  <c r="EC85"/>
  <c r="EA85"/>
  <c r="DY85"/>
  <c r="DW85"/>
  <c r="DU85"/>
  <c r="DS85"/>
  <c r="DQ85"/>
  <c r="DO85"/>
  <c r="DM85"/>
  <c r="DK85"/>
  <c r="DI85"/>
  <c r="DG85"/>
  <c r="DE85"/>
  <c r="DC85"/>
  <c r="DA85"/>
  <c r="CY85"/>
  <c r="CW85"/>
  <c r="CU85"/>
  <c r="CS85"/>
  <c r="CQ85"/>
  <c r="CO85"/>
  <c r="CM85"/>
  <c r="CK85"/>
  <c r="CI85"/>
  <c r="CG85"/>
  <c r="CE85"/>
  <c r="CC85"/>
  <c r="CA85"/>
  <c r="BY85"/>
  <c r="BW85"/>
  <c r="BU85"/>
  <c r="BS85"/>
  <c r="BQ85"/>
  <c r="BO85"/>
  <c r="BM85"/>
  <c r="BK85"/>
  <c r="BI85"/>
  <c r="BG85"/>
  <c r="BE85"/>
  <c r="BC85"/>
  <c r="BA85"/>
  <c r="AY85"/>
  <c r="AW85"/>
  <c r="AU85"/>
  <c r="AS85"/>
  <c r="AQ85"/>
  <c r="AO85"/>
  <c r="AM85"/>
  <c r="AK85"/>
  <c r="AI85"/>
  <c r="AG85"/>
  <c r="AE85"/>
  <c r="AC85"/>
  <c r="AA85"/>
  <c r="Y85"/>
  <c r="W85"/>
  <c r="U85"/>
  <c r="S85"/>
  <c r="Q85"/>
  <c r="O85"/>
  <c r="M85"/>
  <c r="K85"/>
  <c r="I85"/>
  <c r="EE84"/>
  <c r="EC84"/>
  <c r="EA84"/>
  <c r="DY84"/>
  <c r="DW84"/>
  <c r="DU84"/>
  <c r="DS84"/>
  <c r="DQ84"/>
  <c r="DO84"/>
  <c r="DM84"/>
  <c r="DK84"/>
  <c r="DI84"/>
  <c r="DG84"/>
  <c r="DE84"/>
  <c r="DC84"/>
  <c r="DA84"/>
  <c r="CY84"/>
  <c r="CW84"/>
  <c r="CU84"/>
  <c r="CS84"/>
  <c r="CQ84"/>
  <c r="CO84"/>
  <c r="CM84"/>
  <c r="CK84"/>
  <c r="CI84"/>
  <c r="CG84"/>
  <c r="CE84"/>
  <c r="CC84"/>
  <c r="CA84"/>
  <c r="BY84"/>
  <c r="BW84"/>
  <c r="BU84"/>
  <c r="BS84"/>
  <c r="BQ84"/>
  <c r="BO84"/>
  <c r="BM84"/>
  <c r="BK84"/>
  <c r="BI84"/>
  <c r="BG84"/>
  <c r="BE84"/>
  <c r="BC84"/>
  <c r="BA84"/>
  <c r="AY84"/>
  <c r="AW84"/>
  <c r="AU84"/>
  <c r="AS84"/>
  <c r="AQ84"/>
  <c r="AO84"/>
  <c r="AM84"/>
  <c r="AK84"/>
  <c r="AI84"/>
  <c r="AG84"/>
  <c r="AE84"/>
  <c r="AC84"/>
  <c r="AA84"/>
  <c r="Y84"/>
  <c r="W84"/>
  <c r="U84"/>
  <c r="S84"/>
  <c r="Q84"/>
  <c r="O84"/>
  <c r="M84"/>
  <c r="K84"/>
  <c r="I84"/>
  <c r="EE83"/>
  <c r="EC83"/>
  <c r="EA83"/>
  <c r="DY83"/>
  <c r="DW83"/>
  <c r="DU83"/>
  <c r="DS83"/>
  <c r="DQ83"/>
  <c r="DO83"/>
  <c r="DM83"/>
  <c r="DK83"/>
  <c r="DI83"/>
  <c r="DG83"/>
  <c r="DE83"/>
  <c r="DC83"/>
  <c r="DA83"/>
  <c r="CY83"/>
  <c r="CW83"/>
  <c r="CU83"/>
  <c r="CS83"/>
  <c r="CQ83"/>
  <c r="CO83"/>
  <c r="CM83"/>
  <c r="CK83"/>
  <c r="CI83"/>
  <c r="CG83"/>
  <c r="CE83"/>
  <c r="CC83"/>
  <c r="CA83"/>
  <c r="BY83"/>
  <c r="BW83"/>
  <c r="BU83"/>
  <c r="BS83"/>
  <c r="BQ83"/>
  <c r="BO83"/>
  <c r="BM83"/>
  <c r="BK83"/>
  <c r="BI83"/>
  <c r="BG83"/>
  <c r="BE83"/>
  <c r="BC83"/>
  <c r="BA83"/>
  <c r="AY83"/>
  <c r="AW83"/>
  <c r="AU83"/>
  <c r="AS83"/>
  <c r="AQ83"/>
  <c r="AO83"/>
  <c r="AM83"/>
  <c r="AK83"/>
  <c r="AI83"/>
  <c r="AG83"/>
  <c r="AE83"/>
  <c r="AC83"/>
  <c r="AA83"/>
  <c r="Y83"/>
  <c r="W83"/>
  <c r="U83"/>
  <c r="S83"/>
  <c r="Q83"/>
  <c r="O83"/>
  <c r="M83"/>
  <c r="K83"/>
  <c r="I83"/>
  <c r="EE82"/>
  <c r="EC82"/>
  <c r="EA82"/>
  <c r="DY82"/>
  <c r="DW82"/>
  <c r="DU82"/>
  <c r="DS82"/>
  <c r="DQ82"/>
  <c r="DO82"/>
  <c r="DM82"/>
  <c r="DK82"/>
  <c r="DI82"/>
  <c r="DG82"/>
  <c r="DE82"/>
  <c r="DC82"/>
  <c r="DA82"/>
  <c r="CY82"/>
  <c r="CW82"/>
  <c r="CU82"/>
  <c r="CS82"/>
  <c r="CQ82"/>
  <c r="CO82"/>
  <c r="CM82"/>
  <c r="CK82"/>
  <c r="CI82"/>
  <c r="CG82"/>
  <c r="CE82"/>
  <c r="CC82"/>
  <c r="CA82"/>
  <c r="BY82"/>
  <c r="BW82"/>
  <c r="BU82"/>
  <c r="BS82"/>
  <c r="BQ82"/>
  <c r="BO82"/>
  <c r="BM82"/>
  <c r="BK82"/>
  <c r="BI82"/>
  <c r="BG82"/>
  <c r="BE82"/>
  <c r="BC82"/>
  <c r="BA82"/>
  <c r="AY82"/>
  <c r="AW82"/>
  <c r="AU82"/>
  <c r="AS82"/>
  <c r="AQ82"/>
  <c r="AO82"/>
  <c r="AM82"/>
  <c r="AK82"/>
  <c r="AI82"/>
  <c r="AG82"/>
  <c r="AE82"/>
  <c r="AC82"/>
  <c r="AA82"/>
  <c r="Y82"/>
  <c r="W82"/>
  <c r="U82"/>
  <c r="S82"/>
  <c r="Q82"/>
  <c r="O82"/>
  <c r="M82"/>
  <c r="K82"/>
  <c r="I82"/>
  <c r="EE81"/>
  <c r="EC81"/>
  <c r="EA81"/>
  <c r="DY81"/>
  <c r="DW81"/>
  <c r="DU81"/>
  <c r="DS81"/>
  <c r="DQ81"/>
  <c r="DO81"/>
  <c r="DM81"/>
  <c r="DK81"/>
  <c r="DI81"/>
  <c r="DG81"/>
  <c r="DE81"/>
  <c r="DC81"/>
  <c r="DA81"/>
  <c r="CY81"/>
  <c r="CW81"/>
  <c r="CU81"/>
  <c r="CS81"/>
  <c r="CQ81"/>
  <c r="CO81"/>
  <c r="CM81"/>
  <c r="CK81"/>
  <c r="CI81"/>
  <c r="CG81"/>
  <c r="CE81"/>
  <c r="CC81"/>
  <c r="CA81"/>
  <c r="BY81"/>
  <c r="BW81"/>
  <c r="BU81"/>
  <c r="BS81"/>
  <c r="BQ81"/>
  <c r="BO81"/>
  <c r="BM81"/>
  <c r="BK81"/>
  <c r="BI81"/>
  <c r="BG81"/>
  <c r="BE81"/>
  <c r="BC81"/>
  <c r="BA81"/>
  <c r="AY81"/>
  <c r="AW81"/>
  <c r="AU81"/>
  <c r="AS81"/>
  <c r="AQ81"/>
  <c r="AO81"/>
  <c r="AM81"/>
  <c r="AK81"/>
  <c r="AI81"/>
  <c r="AG81"/>
  <c r="AE81"/>
  <c r="AC81"/>
  <c r="AA81"/>
  <c r="Y81"/>
  <c r="W81"/>
  <c r="U81"/>
  <c r="S81"/>
  <c r="Q81"/>
  <c r="O81"/>
  <c r="M81"/>
  <c r="K81"/>
  <c r="I81"/>
  <c r="EE80"/>
  <c r="EC80"/>
  <c r="EA80"/>
  <c r="DY80"/>
  <c r="DW80"/>
  <c r="DU80"/>
  <c r="DS80"/>
  <c r="DQ80"/>
  <c r="DO80"/>
  <c r="DM80"/>
  <c r="DK80"/>
  <c r="DI80"/>
  <c r="DG80"/>
  <c r="DE80"/>
  <c r="DC80"/>
  <c r="DA80"/>
  <c r="CY80"/>
  <c r="CW80"/>
  <c r="CU80"/>
  <c r="CS80"/>
  <c r="CQ80"/>
  <c r="CO80"/>
  <c r="CM80"/>
  <c r="CK80"/>
  <c r="CI80"/>
  <c r="CG80"/>
  <c r="CE80"/>
  <c r="CC80"/>
  <c r="CA80"/>
  <c r="BY80"/>
  <c r="BW80"/>
  <c r="BU80"/>
  <c r="BS80"/>
  <c r="BQ80"/>
  <c r="BO80"/>
  <c r="BM80"/>
  <c r="BK80"/>
  <c r="BI80"/>
  <c r="BG80"/>
  <c r="BE80"/>
  <c r="BC80"/>
  <c r="BA80"/>
  <c r="AY80"/>
  <c r="AW80"/>
  <c r="AU80"/>
  <c r="AS80"/>
  <c r="AQ80"/>
  <c r="AO80"/>
  <c r="AM80"/>
  <c r="AK80"/>
  <c r="AI80"/>
  <c r="AG80"/>
  <c r="AE80"/>
  <c r="AC80"/>
  <c r="AA80"/>
  <c r="Y80"/>
  <c r="W80"/>
  <c r="U80"/>
  <c r="S80"/>
  <c r="Q80"/>
  <c r="O80"/>
  <c r="M80"/>
  <c r="K80"/>
  <c r="I80"/>
  <c r="EE79"/>
  <c r="EC79"/>
  <c r="EA79"/>
  <c r="DY79"/>
  <c r="DW79"/>
  <c r="DU79"/>
  <c r="DS79"/>
  <c r="DQ79"/>
  <c r="DO79"/>
  <c r="DM79"/>
  <c r="DK79"/>
  <c r="DI79"/>
  <c r="DG79"/>
  <c r="DE79"/>
  <c r="DC79"/>
  <c r="DA79"/>
  <c r="CY79"/>
  <c r="CW79"/>
  <c r="CU79"/>
  <c r="CS79"/>
  <c r="CQ79"/>
  <c r="CO79"/>
  <c r="CM79"/>
  <c r="CK79"/>
  <c r="CI79"/>
  <c r="CG79"/>
  <c r="CE79"/>
  <c r="CC79"/>
  <c r="CA79"/>
  <c r="BY79"/>
  <c r="BW79"/>
  <c r="BU79"/>
  <c r="BS79"/>
  <c r="BQ79"/>
  <c r="BO79"/>
  <c r="BM79"/>
  <c r="BK79"/>
  <c r="BI79"/>
  <c r="BG79"/>
  <c r="BE79"/>
  <c r="BC79"/>
  <c r="BA79"/>
  <c r="AY79"/>
  <c r="AW79"/>
  <c r="AU79"/>
  <c r="AS79"/>
  <c r="AQ79"/>
  <c r="AO79"/>
  <c r="AM79"/>
  <c r="AK79"/>
  <c r="AI79"/>
  <c r="AG79"/>
  <c r="AE79"/>
  <c r="AC79"/>
  <c r="AA79"/>
  <c r="Y79"/>
  <c r="W79"/>
  <c r="U79"/>
  <c r="S79"/>
  <c r="Q79"/>
  <c r="O79"/>
  <c r="M79"/>
  <c r="K79"/>
  <c r="I79"/>
  <c r="EE78"/>
  <c r="EC78"/>
  <c r="EA78"/>
  <c r="DY78"/>
  <c r="DW78"/>
  <c r="DU78"/>
  <c r="DS78"/>
  <c r="DQ78"/>
  <c r="DO78"/>
  <c r="DM78"/>
  <c r="DK78"/>
  <c r="DI78"/>
  <c r="DG78"/>
  <c r="DE78"/>
  <c r="DC78"/>
  <c r="DA78"/>
  <c r="CY78"/>
  <c r="CW78"/>
  <c r="CU78"/>
  <c r="CS78"/>
  <c r="CQ78"/>
  <c r="CO78"/>
  <c r="CM78"/>
  <c r="CK78"/>
  <c r="CI78"/>
  <c r="CG78"/>
  <c r="CE78"/>
  <c r="CC78"/>
  <c r="CA78"/>
  <c r="BY78"/>
  <c r="BW78"/>
  <c r="BU78"/>
  <c r="BS78"/>
  <c r="BQ78"/>
  <c r="BO78"/>
  <c r="BM78"/>
  <c r="BK78"/>
  <c r="BI78"/>
  <c r="BG78"/>
  <c r="BE78"/>
  <c r="BC78"/>
  <c r="BA78"/>
  <c r="AY78"/>
  <c r="AW78"/>
  <c r="AU78"/>
  <c r="AS78"/>
  <c r="AQ78"/>
  <c r="AO78"/>
  <c r="AM78"/>
  <c r="AK78"/>
  <c r="AI78"/>
  <c r="AG78"/>
  <c r="AE78"/>
  <c r="AC78"/>
  <c r="AA78"/>
  <c r="Y78"/>
  <c r="W78"/>
  <c r="U78"/>
  <c r="S78"/>
  <c r="Q78"/>
  <c r="O78"/>
  <c r="M78"/>
  <c r="K78"/>
  <c r="I78"/>
  <c r="EE77"/>
  <c r="EC77"/>
  <c r="EA77"/>
  <c r="DY77"/>
  <c r="DW77"/>
  <c r="DU77"/>
  <c r="DS77"/>
  <c r="DQ77"/>
  <c r="DO77"/>
  <c r="DM77"/>
  <c r="DK77"/>
  <c r="DI77"/>
  <c r="DG77"/>
  <c r="DE77"/>
  <c r="DC77"/>
  <c r="DA77"/>
  <c r="CY77"/>
  <c r="CW77"/>
  <c r="CU77"/>
  <c r="CS77"/>
  <c r="CQ77"/>
  <c r="CO77"/>
  <c r="CM77"/>
  <c r="CK77"/>
  <c r="CI77"/>
  <c r="CG77"/>
  <c r="CE77"/>
  <c r="CC77"/>
  <c r="CA77"/>
  <c r="BY77"/>
  <c r="BW77"/>
  <c r="BU77"/>
  <c r="BS77"/>
  <c r="BQ77"/>
  <c r="BO77"/>
  <c r="BM77"/>
  <c r="BK77"/>
  <c r="BI77"/>
  <c r="BG77"/>
  <c r="BE77"/>
  <c r="BC77"/>
  <c r="BA77"/>
  <c r="AY77"/>
  <c r="AW77"/>
  <c r="AU77"/>
  <c r="AS77"/>
  <c r="AQ77"/>
  <c r="AO77"/>
  <c r="AM77"/>
  <c r="AK77"/>
  <c r="AI77"/>
  <c r="AG77"/>
  <c r="AE77"/>
  <c r="AC77"/>
  <c r="AA77"/>
  <c r="Y77"/>
  <c r="W77"/>
  <c r="U77"/>
  <c r="S77"/>
  <c r="Q77"/>
  <c r="O77"/>
  <c r="M77"/>
  <c r="K77"/>
  <c r="I77"/>
  <c r="EE76"/>
  <c r="EC76"/>
  <c r="EA76"/>
  <c r="DY76"/>
  <c r="DW76"/>
  <c r="DU76"/>
  <c r="DS76"/>
  <c r="DQ76"/>
  <c r="DO76"/>
  <c r="DM76"/>
  <c r="DK76"/>
  <c r="DI76"/>
  <c r="DG76"/>
  <c r="DE76"/>
  <c r="DC76"/>
  <c r="DA76"/>
  <c r="CY76"/>
  <c r="CW76"/>
  <c r="CU76"/>
  <c r="CS76"/>
  <c r="CQ76"/>
  <c r="CO76"/>
  <c r="CM76"/>
  <c r="CK76"/>
  <c r="CI76"/>
  <c r="CG76"/>
  <c r="CE76"/>
  <c r="CC76"/>
  <c r="CA76"/>
  <c r="BY76"/>
  <c r="BW76"/>
  <c r="BU76"/>
  <c r="BS76"/>
  <c r="BQ76"/>
  <c r="BO76"/>
  <c r="BM76"/>
  <c r="BK76"/>
  <c r="BI76"/>
  <c r="BG76"/>
  <c r="BE76"/>
  <c r="BC76"/>
  <c r="BA76"/>
  <c r="AY76"/>
  <c r="AW76"/>
  <c r="AU76"/>
  <c r="AS76"/>
  <c r="AQ76"/>
  <c r="AO76"/>
  <c r="AM76"/>
  <c r="AK76"/>
  <c r="AI76"/>
  <c r="AG76"/>
  <c r="AE76"/>
  <c r="AC76"/>
  <c r="AA76"/>
  <c r="Y76"/>
  <c r="W76"/>
  <c r="U76"/>
  <c r="S76"/>
  <c r="Q76"/>
  <c r="O76"/>
  <c r="M76"/>
  <c r="K76"/>
  <c r="I76"/>
  <c r="EE75"/>
  <c r="EC75"/>
  <c r="EA75"/>
  <c r="DY75"/>
  <c r="DW75"/>
  <c r="DU75"/>
  <c r="DS75"/>
  <c r="DQ75"/>
  <c r="DO75"/>
  <c r="DM75"/>
  <c r="DK75"/>
  <c r="DI75"/>
  <c r="DG75"/>
  <c r="DE75"/>
  <c r="DC75"/>
  <c r="DA75"/>
  <c r="CY75"/>
  <c r="CW75"/>
  <c r="CU75"/>
  <c r="CS75"/>
  <c r="CQ75"/>
  <c r="CO75"/>
  <c r="CM75"/>
  <c r="CK75"/>
  <c r="CI75"/>
  <c r="CG75"/>
  <c r="CE75"/>
  <c r="CC75"/>
  <c r="CA75"/>
  <c r="BY75"/>
  <c r="BW75"/>
  <c r="BU75"/>
  <c r="BS75"/>
  <c r="BQ75"/>
  <c r="BO75"/>
  <c r="BM75"/>
  <c r="BK75"/>
  <c r="BI75"/>
  <c r="BG75"/>
  <c r="BE75"/>
  <c r="BC75"/>
  <c r="BA75"/>
  <c r="AY75"/>
  <c r="AW75"/>
  <c r="AU75"/>
  <c r="AS75"/>
  <c r="AQ75"/>
  <c r="AO75"/>
  <c r="AM75"/>
  <c r="AK75"/>
  <c r="AI75"/>
  <c r="AG75"/>
  <c r="AE75"/>
  <c r="AC75"/>
  <c r="AA75"/>
  <c r="Y75"/>
  <c r="W75"/>
  <c r="U75"/>
  <c r="S75"/>
  <c r="Q75"/>
  <c r="O75"/>
  <c r="M75"/>
  <c r="K75"/>
  <c r="I75"/>
  <c r="EE74"/>
  <c r="EC74"/>
  <c r="EA74"/>
  <c r="DY74"/>
  <c r="DW74"/>
  <c r="DU74"/>
  <c r="DS74"/>
  <c r="DQ74"/>
  <c r="DO74"/>
  <c r="DM74"/>
  <c r="DK74"/>
  <c r="DI74"/>
  <c r="DG74"/>
  <c r="DE74"/>
  <c r="DC74"/>
  <c r="DA74"/>
  <c r="CY74"/>
  <c r="CW74"/>
  <c r="CU74"/>
  <c r="CS74"/>
  <c r="CQ74"/>
  <c r="CO74"/>
  <c r="CM74"/>
  <c r="CK74"/>
  <c r="CI74"/>
  <c r="CG74"/>
  <c r="CE74"/>
  <c r="CC74"/>
  <c r="CA74"/>
  <c r="BY74"/>
  <c r="BW74"/>
  <c r="BU74"/>
  <c r="BS74"/>
  <c r="BQ74"/>
  <c r="BO74"/>
  <c r="BM74"/>
  <c r="BK74"/>
  <c r="BI74"/>
  <c r="BG74"/>
  <c r="BE74"/>
  <c r="BC74"/>
  <c r="BA74"/>
  <c r="AY74"/>
  <c r="AW74"/>
  <c r="AU74"/>
  <c r="AS74"/>
  <c r="AQ74"/>
  <c r="AO74"/>
  <c r="AM74"/>
  <c r="AK74"/>
  <c r="AI74"/>
  <c r="AG74"/>
  <c r="AE74"/>
  <c r="AC74"/>
  <c r="AA74"/>
  <c r="Y74"/>
  <c r="W74"/>
  <c r="U74"/>
  <c r="S74"/>
  <c r="Q74"/>
  <c r="O74"/>
  <c r="M74"/>
  <c r="K74"/>
  <c r="I74"/>
  <c r="EE73"/>
  <c r="EC73"/>
  <c r="EA73"/>
  <c r="DY73"/>
  <c r="DW73"/>
  <c r="DU73"/>
  <c r="DS73"/>
  <c r="DQ73"/>
  <c r="DO73"/>
  <c r="DM73"/>
  <c r="DK73"/>
  <c r="DI73"/>
  <c r="DG73"/>
  <c r="DE73"/>
  <c r="DC73"/>
  <c r="DA73"/>
  <c r="CY73"/>
  <c r="CW73"/>
  <c r="CU73"/>
  <c r="CS73"/>
  <c r="CQ73"/>
  <c r="CO73"/>
  <c r="CM73"/>
  <c r="CK73"/>
  <c r="CI73"/>
  <c r="CG73"/>
  <c r="CE73"/>
  <c r="CC73"/>
  <c r="CA73"/>
  <c r="BY73"/>
  <c r="BW73"/>
  <c r="BU73"/>
  <c r="BS73"/>
  <c r="BQ73"/>
  <c r="BO73"/>
  <c r="BM73"/>
  <c r="BK73"/>
  <c r="BI73"/>
  <c r="BG73"/>
  <c r="BE73"/>
  <c r="BC73"/>
  <c r="BA73"/>
  <c r="AY73"/>
  <c r="AW73"/>
  <c r="AU73"/>
  <c r="AS73"/>
  <c r="AQ73"/>
  <c r="AO73"/>
  <c r="AM73"/>
  <c r="AK73"/>
  <c r="AI73"/>
  <c r="AG73"/>
  <c r="AE73"/>
  <c r="AC73"/>
  <c r="AA73"/>
  <c r="Y73"/>
  <c r="W73"/>
  <c r="U73"/>
  <c r="S73"/>
  <c r="Q73"/>
  <c r="O73"/>
  <c r="M73"/>
  <c r="K73"/>
  <c r="I73"/>
  <c r="EE72"/>
  <c r="EC72"/>
  <c r="EA72"/>
  <c r="DY72"/>
  <c r="DW72"/>
  <c r="DU72"/>
  <c r="DS72"/>
  <c r="DQ72"/>
  <c r="DO72"/>
  <c r="DM72"/>
  <c r="DK72"/>
  <c r="DI72"/>
  <c r="DG72"/>
  <c r="DE72"/>
  <c r="DC72"/>
  <c r="DA72"/>
  <c r="CY72"/>
  <c r="CW72"/>
  <c r="CU72"/>
  <c r="CS72"/>
  <c r="CQ72"/>
  <c r="CO72"/>
  <c r="CM72"/>
  <c r="CK72"/>
  <c r="CI72"/>
  <c r="CG72"/>
  <c r="CE72"/>
  <c r="CC72"/>
  <c r="CA72"/>
  <c r="BY72"/>
  <c r="BW72"/>
  <c r="BU72"/>
  <c r="BS72"/>
  <c r="BQ72"/>
  <c r="BO72"/>
  <c r="BM72"/>
  <c r="BK72"/>
  <c r="BI72"/>
  <c r="BG72"/>
  <c r="BE72"/>
  <c r="BC72"/>
  <c r="BA72"/>
  <c r="AY72"/>
  <c r="AW72"/>
  <c r="AU72"/>
  <c r="AS72"/>
  <c r="AQ72"/>
  <c r="AO72"/>
  <c r="AM72"/>
  <c r="AK72"/>
  <c r="AI72"/>
  <c r="AG72"/>
  <c r="AE72"/>
  <c r="AC72"/>
  <c r="AA72"/>
  <c r="Y72"/>
  <c r="W72"/>
  <c r="U72"/>
  <c r="S72"/>
  <c r="Q72"/>
  <c r="O72"/>
  <c r="M72"/>
  <c r="K72"/>
  <c r="I72"/>
  <c r="EE71"/>
  <c r="EC71"/>
  <c r="EA71"/>
  <c r="DY71"/>
  <c r="DW71"/>
  <c r="DU71"/>
  <c r="DS71"/>
  <c r="DQ71"/>
  <c r="DO71"/>
  <c r="DM71"/>
  <c r="DK71"/>
  <c r="DI71"/>
  <c r="DG71"/>
  <c r="DE71"/>
  <c r="DC71"/>
  <c r="DA71"/>
  <c r="CY71"/>
  <c r="CW71"/>
  <c r="CU71"/>
  <c r="CS71"/>
  <c r="CQ71"/>
  <c r="CO71"/>
  <c r="CM71"/>
  <c r="CK71"/>
  <c r="CI71"/>
  <c r="CG71"/>
  <c r="CE71"/>
  <c r="CC71"/>
  <c r="CA71"/>
  <c r="BY71"/>
  <c r="BW71"/>
  <c r="BU71"/>
  <c r="BS71"/>
  <c r="BQ71"/>
  <c r="BO71"/>
  <c r="BM71"/>
  <c r="BK71"/>
  <c r="BI71"/>
  <c r="BG71"/>
  <c r="BE71"/>
  <c r="BC71"/>
  <c r="BA71"/>
  <c r="AY71"/>
  <c r="AW71"/>
  <c r="AU71"/>
  <c r="AS71"/>
  <c r="AQ71"/>
  <c r="AO71"/>
  <c r="AM71"/>
  <c r="AK71"/>
  <c r="AI71"/>
  <c r="AG71"/>
  <c r="AE71"/>
  <c r="AC71"/>
  <c r="AA71"/>
  <c r="Y71"/>
  <c r="W71"/>
  <c r="U71"/>
  <c r="S71"/>
  <c r="Q71"/>
  <c r="O71"/>
  <c r="M71"/>
  <c r="K71"/>
  <c r="I71"/>
  <c r="EE70"/>
  <c r="EC70"/>
  <c r="EA70"/>
  <c r="DY70"/>
  <c r="DW70"/>
  <c r="DU70"/>
  <c r="DS70"/>
  <c r="DQ70"/>
  <c r="DO70"/>
  <c r="DM70"/>
  <c r="DK70"/>
  <c r="DI70"/>
  <c r="DG70"/>
  <c r="DE70"/>
  <c r="DC70"/>
  <c r="DA70"/>
  <c r="CY70"/>
  <c r="CW70"/>
  <c r="CU70"/>
  <c r="CS70"/>
  <c r="CQ70"/>
  <c r="CO70"/>
  <c r="CM70"/>
  <c r="CK70"/>
  <c r="CI70"/>
  <c r="CG70"/>
  <c r="CE70"/>
  <c r="CC70"/>
  <c r="CA70"/>
  <c r="BY70"/>
  <c r="BW70"/>
  <c r="BU70"/>
  <c r="BS70"/>
  <c r="BQ70"/>
  <c r="BO70"/>
  <c r="BM70"/>
  <c r="BK70"/>
  <c r="BI70"/>
  <c r="BG70"/>
  <c r="BE70"/>
  <c r="BC70"/>
  <c r="BA70"/>
  <c r="AY70"/>
  <c r="AW70"/>
  <c r="AU70"/>
  <c r="AS70"/>
  <c r="AQ70"/>
  <c r="AO70"/>
  <c r="AM70"/>
  <c r="AK70"/>
  <c r="AI70"/>
  <c r="AG70"/>
  <c r="AE70"/>
  <c r="AC70"/>
  <c r="AA70"/>
  <c r="Y70"/>
  <c r="W70"/>
  <c r="U70"/>
  <c r="S70"/>
  <c r="Q70"/>
  <c r="O70"/>
  <c r="M70"/>
  <c r="K70"/>
  <c r="I70"/>
  <c r="EE69"/>
  <c r="EC69"/>
  <c r="EA69"/>
  <c r="DY69"/>
  <c r="DW69"/>
  <c r="DU69"/>
  <c r="DS69"/>
  <c r="DQ69"/>
  <c r="DO69"/>
  <c r="DM69"/>
  <c r="DK69"/>
  <c r="DI69"/>
  <c r="DG69"/>
  <c r="DE69"/>
  <c r="DC69"/>
  <c r="DA69"/>
  <c r="CY69"/>
  <c r="CW69"/>
  <c r="CU69"/>
  <c r="CS69"/>
  <c r="CQ69"/>
  <c r="CO69"/>
  <c r="CM69"/>
  <c r="CK69"/>
  <c r="CI69"/>
  <c r="CG69"/>
  <c r="CE69"/>
  <c r="CC69"/>
  <c r="CA69"/>
  <c r="BY69"/>
  <c r="BW69"/>
  <c r="BU69"/>
  <c r="BS69"/>
  <c r="BQ69"/>
  <c r="BO69"/>
  <c r="BM69"/>
  <c r="BK69"/>
  <c r="BI69"/>
  <c r="BG69"/>
  <c r="BE69"/>
  <c r="BC69"/>
  <c r="BA69"/>
  <c r="AY69"/>
  <c r="AW69"/>
  <c r="AU69"/>
  <c r="AS69"/>
  <c r="AQ69"/>
  <c r="AO69"/>
  <c r="AM69"/>
  <c r="AK69"/>
  <c r="AI69"/>
  <c r="AG69"/>
  <c r="AE69"/>
  <c r="AC69"/>
  <c r="AA69"/>
  <c r="Y69"/>
  <c r="W69"/>
  <c r="U69"/>
  <c r="S69"/>
  <c r="Q69"/>
  <c r="O69"/>
  <c r="M69"/>
  <c r="K69"/>
  <c r="I69"/>
  <c r="EE68"/>
  <c r="EC68"/>
  <c r="EA68"/>
  <c r="DY68"/>
  <c r="DW68"/>
  <c r="DU68"/>
  <c r="DS68"/>
  <c r="DQ68"/>
  <c r="DO68"/>
  <c r="DM68"/>
  <c r="DK68"/>
  <c r="DI68"/>
  <c r="DG68"/>
  <c r="DE68"/>
  <c r="DC68"/>
  <c r="DA68"/>
  <c r="CY68"/>
  <c r="CW68"/>
  <c r="CU68"/>
  <c r="CS68"/>
  <c r="CQ68"/>
  <c r="CO68"/>
  <c r="CM68"/>
  <c r="CK68"/>
  <c r="CI68"/>
  <c r="CG68"/>
  <c r="CE68"/>
  <c r="CC68"/>
  <c r="CA68"/>
  <c r="BY68"/>
  <c r="BW68"/>
  <c r="BU68"/>
  <c r="BS68"/>
  <c r="BQ68"/>
  <c r="BO68"/>
  <c r="BM68"/>
  <c r="BK68"/>
  <c r="BI68"/>
  <c r="BG68"/>
  <c r="BE68"/>
  <c r="BC68"/>
  <c r="BA68"/>
  <c r="AY68"/>
  <c r="AW68"/>
  <c r="AU68"/>
  <c r="AS68"/>
  <c r="AQ68"/>
  <c r="AO68"/>
  <c r="AM68"/>
  <c r="AK68"/>
  <c r="AI68"/>
  <c r="AG68"/>
  <c r="AE68"/>
  <c r="AC68"/>
  <c r="AA68"/>
  <c r="Y68"/>
  <c r="W68"/>
  <c r="U68"/>
  <c r="S68"/>
  <c r="Q68"/>
  <c r="O68"/>
  <c r="M68"/>
  <c r="K68"/>
  <c r="I68"/>
  <c r="EE67"/>
  <c r="EC67"/>
  <c r="EA67"/>
  <c r="DY67"/>
  <c r="DW67"/>
  <c r="DU67"/>
  <c r="DS67"/>
  <c r="DQ67"/>
  <c r="DO67"/>
  <c r="DM67"/>
  <c r="DK67"/>
  <c r="DI67"/>
  <c r="DG67"/>
  <c r="DE67"/>
  <c r="DC67"/>
  <c r="DA67"/>
  <c r="CY67"/>
  <c r="CW67"/>
  <c r="CU67"/>
  <c r="CS67"/>
  <c r="CQ67"/>
  <c r="CO67"/>
  <c r="CM67"/>
  <c r="CK67"/>
  <c r="CI67"/>
  <c r="CG67"/>
  <c r="CE67"/>
  <c r="CC67"/>
  <c r="CA67"/>
  <c r="BY67"/>
  <c r="BW67"/>
  <c r="BU67"/>
  <c r="BS67"/>
  <c r="BQ67"/>
  <c r="BO67"/>
  <c r="BM67"/>
  <c r="BK67"/>
  <c r="BI67"/>
  <c r="BG67"/>
  <c r="BE67"/>
  <c r="BC67"/>
  <c r="BA67"/>
  <c r="AY67"/>
  <c r="AW67"/>
  <c r="AU67"/>
  <c r="AS67"/>
  <c r="AQ67"/>
  <c r="AO67"/>
  <c r="AM67"/>
  <c r="AK67"/>
  <c r="AI67"/>
  <c r="AG67"/>
  <c r="AE67"/>
  <c r="AC67"/>
  <c r="AA67"/>
  <c r="Y67"/>
  <c r="W67"/>
  <c r="U67"/>
  <c r="S67"/>
  <c r="Q67"/>
  <c r="O67"/>
  <c r="M67"/>
  <c r="K67"/>
  <c r="I67"/>
  <c r="EE66"/>
  <c r="EC66"/>
  <c r="EA66"/>
  <c r="DY66"/>
  <c r="DW66"/>
  <c r="DU66"/>
  <c r="DS66"/>
  <c r="DQ66"/>
  <c r="DO66"/>
  <c r="DM66"/>
  <c r="DK66"/>
  <c r="DI66"/>
  <c r="DG66"/>
  <c r="DE66"/>
  <c r="DC66"/>
  <c r="DA66"/>
  <c r="CY66"/>
  <c r="CW66"/>
  <c r="CU66"/>
  <c r="CS66"/>
  <c r="CQ66"/>
  <c r="CO66"/>
  <c r="CM66"/>
  <c r="CK66"/>
  <c r="CI66"/>
  <c r="CG66"/>
  <c r="CE66"/>
  <c r="CC66"/>
  <c r="CA66"/>
  <c r="BY66"/>
  <c r="BW66"/>
  <c r="BU66"/>
  <c r="BS66"/>
  <c r="BQ66"/>
  <c r="BO66"/>
  <c r="BM66"/>
  <c r="BK66"/>
  <c r="BI66"/>
  <c r="BG66"/>
  <c r="BE66"/>
  <c r="BC66"/>
  <c r="BA66"/>
  <c r="AY66"/>
  <c r="AW66"/>
  <c r="AU66"/>
  <c r="AS66"/>
  <c r="AQ66"/>
  <c r="AO66"/>
  <c r="AM66"/>
  <c r="AK66"/>
  <c r="AI66"/>
  <c r="AG66"/>
  <c r="AE66"/>
  <c r="AC66"/>
  <c r="AA66"/>
  <c r="Y66"/>
  <c r="W66"/>
  <c r="U66"/>
  <c r="S66"/>
  <c r="Q66"/>
  <c r="O66"/>
  <c r="M66"/>
  <c r="K66"/>
  <c r="I66"/>
  <c r="EE65"/>
  <c r="EC65"/>
  <c r="EA65"/>
  <c r="DY65"/>
  <c r="DW65"/>
  <c r="DU65"/>
  <c r="DS65"/>
  <c r="DQ65"/>
  <c r="DO65"/>
  <c r="DM65"/>
  <c r="DK65"/>
  <c r="DI65"/>
  <c r="DG65"/>
  <c r="DE65"/>
  <c r="DC65"/>
  <c r="DA65"/>
  <c r="CY65"/>
  <c r="CW65"/>
  <c r="CU65"/>
  <c r="CS65"/>
  <c r="CQ65"/>
  <c r="CO65"/>
  <c r="CM65"/>
  <c r="CK65"/>
  <c r="CI65"/>
  <c r="CG65"/>
  <c r="CE65"/>
  <c r="CC65"/>
  <c r="CA65"/>
  <c r="BY65"/>
  <c r="BW65"/>
  <c r="BU65"/>
  <c r="BS65"/>
  <c r="BQ65"/>
  <c r="BO65"/>
  <c r="BM65"/>
  <c r="BK65"/>
  <c r="BI65"/>
  <c r="BG65"/>
  <c r="BE65"/>
  <c r="BC65"/>
  <c r="BA65"/>
  <c r="AY65"/>
  <c r="AW65"/>
  <c r="AU65"/>
  <c r="AS65"/>
  <c r="AQ65"/>
  <c r="AO65"/>
  <c r="AM65"/>
  <c r="AK65"/>
  <c r="AI65"/>
  <c r="AG65"/>
  <c r="AE65"/>
  <c r="AC65"/>
  <c r="AA65"/>
  <c r="Y65"/>
  <c r="W65"/>
  <c r="U65"/>
  <c r="S65"/>
  <c r="Q65"/>
  <c r="O65"/>
  <c r="M65"/>
  <c r="K65"/>
  <c r="I65"/>
  <c r="EE64"/>
  <c r="EC64"/>
  <c r="EA64"/>
  <c r="DY64"/>
  <c r="DW64"/>
  <c r="DU64"/>
  <c r="DS64"/>
  <c r="DQ64"/>
  <c r="DO64"/>
  <c r="DM64"/>
  <c r="DK64"/>
  <c r="DI64"/>
  <c r="DG64"/>
  <c r="DE64"/>
  <c r="DC64"/>
  <c r="DA64"/>
  <c r="CY64"/>
  <c r="CW64"/>
  <c r="CU64"/>
  <c r="CS64"/>
  <c r="CQ64"/>
  <c r="CO64"/>
  <c r="CM64"/>
  <c r="CK64"/>
  <c r="CI64"/>
  <c r="CG64"/>
  <c r="CE64"/>
  <c r="CC64"/>
  <c r="CA64"/>
  <c r="BY64"/>
  <c r="BW64"/>
  <c r="BU64"/>
  <c r="BS64"/>
  <c r="BQ64"/>
  <c r="BO64"/>
  <c r="BM64"/>
  <c r="BK64"/>
  <c r="BI64"/>
  <c r="BG64"/>
  <c r="BE64"/>
  <c r="BC64"/>
  <c r="BA64"/>
  <c r="AY64"/>
  <c r="AW64"/>
  <c r="AU64"/>
  <c r="AS64"/>
  <c r="AQ64"/>
  <c r="AO64"/>
  <c r="AM64"/>
  <c r="AK64"/>
  <c r="AI64"/>
  <c r="AG64"/>
  <c r="AE64"/>
  <c r="AC64"/>
  <c r="AA64"/>
  <c r="Y64"/>
  <c r="W64"/>
  <c r="U64"/>
  <c r="S64"/>
  <c r="Q64"/>
  <c r="O64"/>
  <c r="M64"/>
  <c r="K64"/>
  <c r="I64"/>
  <c r="EE63"/>
  <c r="EC63"/>
  <c r="EA63"/>
  <c r="DY63"/>
  <c r="DW63"/>
  <c r="DU63"/>
  <c r="DS63"/>
  <c r="DQ63"/>
  <c r="DO63"/>
  <c r="DM63"/>
  <c r="DK63"/>
  <c r="DI63"/>
  <c r="DG63"/>
  <c r="DE63"/>
  <c r="DC63"/>
  <c r="DA63"/>
  <c r="CY63"/>
  <c r="CW63"/>
  <c r="CU63"/>
  <c r="CS63"/>
  <c r="CQ63"/>
  <c r="CO63"/>
  <c r="CM63"/>
  <c r="CK63"/>
  <c r="CI63"/>
  <c r="CG63"/>
  <c r="CE63"/>
  <c r="CC63"/>
  <c r="CA63"/>
  <c r="BY63"/>
  <c r="BW63"/>
  <c r="BU63"/>
  <c r="BS63"/>
  <c r="BQ63"/>
  <c r="BO63"/>
  <c r="BM63"/>
  <c r="BK63"/>
  <c r="BI63"/>
  <c r="BG63"/>
  <c r="BE63"/>
  <c r="BC63"/>
  <c r="BA63"/>
  <c r="AY63"/>
  <c r="AW63"/>
  <c r="AU63"/>
  <c r="AS63"/>
  <c r="AQ63"/>
  <c r="AO63"/>
  <c r="AM63"/>
  <c r="AK63"/>
  <c r="AI63"/>
  <c r="AG63"/>
  <c r="AE63"/>
  <c r="AC63"/>
  <c r="AA63"/>
  <c r="Y63"/>
  <c r="W63"/>
  <c r="U63"/>
  <c r="S63"/>
  <c r="Q63"/>
  <c r="O63"/>
  <c r="M63"/>
  <c r="K63"/>
  <c r="I63"/>
  <c r="EE62"/>
  <c r="EC62"/>
  <c r="EA62"/>
  <c r="DY62"/>
  <c r="DW62"/>
  <c r="DU62"/>
  <c r="DS62"/>
  <c r="DQ62"/>
  <c r="DO62"/>
  <c r="DM62"/>
  <c r="DK62"/>
  <c r="DI62"/>
  <c r="DG62"/>
  <c r="DE62"/>
  <c r="DC62"/>
  <c r="DA62"/>
  <c r="CY62"/>
  <c r="CW62"/>
  <c r="CU62"/>
  <c r="CS62"/>
  <c r="CQ62"/>
  <c r="CO62"/>
  <c r="CM62"/>
  <c r="CK62"/>
  <c r="CI62"/>
  <c r="CG62"/>
  <c r="CE62"/>
  <c r="CC62"/>
  <c r="CA62"/>
  <c r="BY62"/>
  <c r="BW62"/>
  <c r="BU62"/>
  <c r="BS62"/>
  <c r="BQ62"/>
  <c r="BO62"/>
  <c r="BM62"/>
  <c r="BK62"/>
  <c r="BI62"/>
  <c r="BG62"/>
  <c r="BE62"/>
  <c r="BC62"/>
  <c r="BA62"/>
  <c r="AY62"/>
  <c r="AW62"/>
  <c r="AU62"/>
  <c r="AS62"/>
  <c r="AQ62"/>
  <c r="AO62"/>
  <c r="AM62"/>
  <c r="AK62"/>
  <c r="AI62"/>
  <c r="AG62"/>
  <c r="AE62"/>
  <c r="AC62"/>
  <c r="AA62"/>
  <c r="Y62"/>
  <c r="W62"/>
  <c r="U62"/>
  <c r="S62"/>
  <c r="Q62"/>
  <c r="O62"/>
  <c r="M62"/>
  <c r="K62"/>
  <c r="I62"/>
  <c r="EE61"/>
  <c r="EC61"/>
  <c r="EA61"/>
  <c r="DY61"/>
  <c r="DW61"/>
  <c r="DU61"/>
  <c r="DS61"/>
  <c r="DQ61"/>
  <c r="DO61"/>
  <c r="DM61"/>
  <c r="DK61"/>
  <c r="DI61"/>
  <c r="DG61"/>
  <c r="DE61"/>
  <c r="DC61"/>
  <c r="DA61"/>
  <c r="CY61"/>
  <c r="CW61"/>
  <c r="CU61"/>
  <c r="CS61"/>
  <c r="CQ61"/>
  <c r="CO61"/>
  <c r="CM61"/>
  <c r="CK61"/>
  <c r="CI61"/>
  <c r="CG61"/>
  <c r="CE61"/>
  <c r="CC61"/>
  <c r="CA61"/>
  <c r="BY61"/>
  <c r="BW61"/>
  <c r="BU61"/>
  <c r="BS61"/>
  <c r="BQ61"/>
  <c r="BO61"/>
  <c r="BM61"/>
  <c r="BK61"/>
  <c r="BI61"/>
  <c r="BG61"/>
  <c r="BE61"/>
  <c r="BC61"/>
  <c r="BA61"/>
  <c r="AY61"/>
  <c r="AW61"/>
  <c r="AU61"/>
  <c r="AS61"/>
  <c r="AQ61"/>
  <c r="AO61"/>
  <c r="AM61"/>
  <c r="AK61"/>
  <c r="AI61"/>
  <c r="AG61"/>
  <c r="AE61"/>
  <c r="AC61"/>
  <c r="AA61"/>
  <c r="Y61"/>
  <c r="W61"/>
  <c r="U61"/>
  <c r="S61"/>
  <c r="Q61"/>
  <c r="O61"/>
  <c r="M61"/>
  <c r="K61"/>
  <c r="I61"/>
  <c r="EE60"/>
  <c r="EC60"/>
  <c r="EA60"/>
  <c r="DY60"/>
  <c r="DW60"/>
  <c r="DU60"/>
  <c r="DS60"/>
  <c r="DQ60"/>
  <c r="DO60"/>
  <c r="DM60"/>
  <c r="DK60"/>
  <c r="DI60"/>
  <c r="DG60"/>
  <c r="DE60"/>
  <c r="DC60"/>
  <c r="DA60"/>
  <c r="CY60"/>
  <c r="CW60"/>
  <c r="CU60"/>
  <c r="CS60"/>
  <c r="CQ60"/>
  <c r="CO60"/>
  <c r="CM60"/>
  <c r="CK60"/>
  <c r="CI60"/>
  <c r="CG60"/>
  <c r="CE60"/>
  <c r="CC60"/>
  <c r="CA60"/>
  <c r="BY60"/>
  <c r="BW60"/>
  <c r="BU60"/>
  <c r="BS60"/>
  <c r="BQ60"/>
  <c r="BO60"/>
  <c r="BM60"/>
  <c r="BK60"/>
  <c r="BI60"/>
  <c r="BG60"/>
  <c r="BE60"/>
  <c r="BC60"/>
  <c r="BA60"/>
  <c r="AY60"/>
  <c r="AW60"/>
  <c r="AU60"/>
  <c r="AS60"/>
  <c r="AQ60"/>
  <c r="AO60"/>
  <c r="AM60"/>
  <c r="AK60"/>
  <c r="AI60"/>
  <c r="AG60"/>
  <c r="AE60"/>
  <c r="AC60"/>
  <c r="AA60"/>
  <c r="Y60"/>
  <c r="W60"/>
  <c r="U60"/>
  <c r="S60"/>
  <c r="Q60"/>
  <c r="O60"/>
  <c r="M60"/>
  <c r="K60"/>
  <c r="I60"/>
  <c r="EE59"/>
  <c r="EC59"/>
  <c r="EA59"/>
  <c r="DY59"/>
  <c r="DW59"/>
  <c r="DU59"/>
  <c r="DS59"/>
  <c r="DQ59"/>
  <c r="DO59"/>
  <c r="DM59"/>
  <c r="DK59"/>
  <c r="DI59"/>
  <c r="DG59"/>
  <c r="DE59"/>
  <c r="DC59"/>
  <c r="DA59"/>
  <c r="CY59"/>
  <c r="CW59"/>
  <c r="CU59"/>
  <c r="CS59"/>
  <c r="CQ59"/>
  <c r="CO59"/>
  <c r="CM59"/>
  <c r="CK59"/>
  <c r="CI59"/>
  <c r="CG59"/>
  <c r="CE59"/>
  <c r="CC59"/>
  <c r="CA59"/>
  <c r="BY59"/>
  <c r="BW59"/>
  <c r="BU59"/>
  <c r="BS59"/>
  <c r="BQ59"/>
  <c r="BO59"/>
  <c r="BM59"/>
  <c r="BK59"/>
  <c r="BI59"/>
  <c r="BG59"/>
  <c r="BE59"/>
  <c r="BC59"/>
  <c r="BA59"/>
  <c r="AY59"/>
  <c r="AW59"/>
  <c r="AU59"/>
  <c r="AS59"/>
  <c r="AQ59"/>
  <c r="AO59"/>
  <c r="AM59"/>
  <c r="AK59"/>
  <c r="AI59"/>
  <c r="AG59"/>
  <c r="AE59"/>
  <c r="AC59"/>
  <c r="AA59"/>
  <c r="Y59"/>
  <c r="W59"/>
  <c r="U59"/>
  <c r="S59"/>
  <c r="Q59"/>
  <c r="O59"/>
  <c r="M59"/>
  <c r="K59"/>
  <c r="I59"/>
  <c r="EE58"/>
  <c r="EC58"/>
  <c r="EA58"/>
  <c r="DY58"/>
  <c r="DW58"/>
  <c r="DU58"/>
  <c r="DS58"/>
  <c r="DQ58"/>
  <c r="DO58"/>
  <c r="DM58"/>
  <c r="DK58"/>
  <c r="DI58"/>
  <c r="DG58"/>
  <c r="DE58"/>
  <c r="DC58"/>
  <c r="DA58"/>
  <c r="CY58"/>
  <c r="CW58"/>
  <c r="CU58"/>
  <c r="CS58"/>
  <c r="CQ58"/>
  <c r="CO58"/>
  <c r="CM58"/>
  <c r="CK58"/>
  <c r="CI58"/>
  <c r="CG58"/>
  <c r="CE58"/>
  <c r="CC58"/>
  <c r="CA58"/>
  <c r="BY58"/>
  <c r="BW58"/>
  <c r="BU58"/>
  <c r="BS58"/>
  <c r="BQ58"/>
  <c r="BO58"/>
  <c r="BM58"/>
  <c r="BK58"/>
  <c r="BI58"/>
  <c r="BG58"/>
  <c r="BE58"/>
  <c r="BC58"/>
  <c r="BA58"/>
  <c r="AY58"/>
  <c r="AW58"/>
  <c r="AU58"/>
  <c r="AS58"/>
  <c r="AQ58"/>
  <c r="AO58"/>
  <c r="AM58"/>
  <c r="AK58"/>
  <c r="AI58"/>
  <c r="AG58"/>
  <c r="AE58"/>
  <c r="AC58"/>
  <c r="AA58"/>
  <c r="Y58"/>
  <c r="W58"/>
  <c r="U58"/>
  <c r="S58"/>
  <c r="Q58"/>
  <c r="O58"/>
  <c r="M58"/>
  <c r="K58"/>
  <c r="I58"/>
  <c r="EE57"/>
  <c r="EC57"/>
  <c r="EA57"/>
  <c r="DY57"/>
  <c r="DW57"/>
  <c r="DU57"/>
  <c r="DS57"/>
  <c r="DQ57"/>
  <c r="DO57"/>
  <c r="DM57"/>
  <c r="DK57"/>
  <c r="DI57"/>
  <c r="DG57"/>
  <c r="DE57"/>
  <c r="DC57"/>
  <c r="DA57"/>
  <c r="CY57"/>
  <c r="CW57"/>
  <c r="CU57"/>
  <c r="CS57"/>
  <c r="CQ57"/>
  <c r="CO57"/>
  <c r="CM57"/>
  <c r="CK57"/>
  <c r="CI57"/>
  <c r="CG57"/>
  <c r="CE57"/>
  <c r="CC57"/>
  <c r="CA57"/>
  <c r="BY57"/>
  <c r="BW57"/>
  <c r="BU57"/>
  <c r="BS57"/>
  <c r="BQ57"/>
  <c r="BO57"/>
  <c r="BM57"/>
  <c r="BK57"/>
  <c r="BI57"/>
  <c r="BG57"/>
  <c r="BE57"/>
  <c r="BC57"/>
  <c r="BA57"/>
  <c r="AY57"/>
  <c r="AW57"/>
  <c r="AU57"/>
  <c r="AS57"/>
  <c r="AQ57"/>
  <c r="AO57"/>
  <c r="AM57"/>
  <c r="AK57"/>
  <c r="AI57"/>
  <c r="AG57"/>
  <c r="AE57"/>
  <c r="AC57"/>
  <c r="AA57"/>
  <c r="Y57"/>
  <c r="W57"/>
  <c r="U57"/>
  <c r="S57"/>
  <c r="Q57"/>
  <c r="O57"/>
  <c r="M57"/>
  <c r="K57"/>
  <c r="I57"/>
  <c r="EE56"/>
  <c r="EC56"/>
  <c r="EA56"/>
  <c r="DY56"/>
  <c r="DW56"/>
  <c r="DU56"/>
  <c r="DS56"/>
  <c r="DQ56"/>
  <c r="DO56"/>
  <c r="DM56"/>
  <c r="DK56"/>
  <c r="DI56"/>
  <c r="DG56"/>
  <c r="DE56"/>
  <c r="DC56"/>
  <c r="DA56"/>
  <c r="CY56"/>
  <c r="CW56"/>
  <c r="CU56"/>
  <c r="CS56"/>
  <c r="CQ56"/>
  <c r="CO56"/>
  <c r="CM56"/>
  <c r="CK56"/>
  <c r="CI56"/>
  <c r="CG56"/>
  <c r="CE56"/>
  <c r="CC56"/>
  <c r="CA56"/>
  <c r="BY56"/>
  <c r="BW56"/>
  <c r="BU56"/>
  <c r="BS56"/>
  <c r="BQ56"/>
  <c r="BO56"/>
  <c r="BM56"/>
  <c r="BK56"/>
  <c r="BI56"/>
  <c r="BG56"/>
  <c r="BE56"/>
  <c r="BC56"/>
  <c r="BA56"/>
  <c r="AY56"/>
  <c r="AW56"/>
  <c r="AU56"/>
  <c r="AS56"/>
  <c r="AQ56"/>
  <c r="AO56"/>
  <c r="AM56"/>
  <c r="AK56"/>
  <c r="AI56"/>
  <c r="AG56"/>
  <c r="AE56"/>
  <c r="AC56"/>
  <c r="AA56"/>
  <c r="Y56"/>
  <c r="W56"/>
  <c r="U56"/>
  <c r="S56"/>
  <c r="Q56"/>
  <c r="O56"/>
  <c r="M56"/>
  <c r="K56"/>
  <c r="I56"/>
  <c r="EE55"/>
  <c r="EC55"/>
  <c r="EA55"/>
  <c r="DY55"/>
  <c r="DW55"/>
  <c r="DU55"/>
  <c r="DS55"/>
  <c r="DQ55"/>
  <c r="DO55"/>
  <c r="DM55"/>
  <c r="DK55"/>
  <c r="DI55"/>
  <c r="DG55"/>
  <c r="DE55"/>
  <c r="DC55"/>
  <c r="DA55"/>
  <c r="CY55"/>
  <c r="CW55"/>
  <c r="CU55"/>
  <c r="CS55"/>
  <c r="CQ55"/>
  <c r="CO55"/>
  <c r="CM55"/>
  <c r="CK55"/>
  <c r="CI55"/>
  <c r="CG55"/>
  <c r="CE55"/>
  <c r="CC55"/>
  <c r="CA55"/>
  <c r="BY55"/>
  <c r="BW55"/>
  <c r="BU55"/>
  <c r="BS55"/>
  <c r="BQ55"/>
  <c r="BO55"/>
  <c r="BM55"/>
  <c r="BK55"/>
  <c r="BI55"/>
  <c r="BG55"/>
  <c r="BE55"/>
  <c r="BC55"/>
  <c r="BA55"/>
  <c r="AY55"/>
  <c r="AW55"/>
  <c r="AU55"/>
  <c r="AS55"/>
  <c r="AQ55"/>
  <c r="AO55"/>
  <c r="AM55"/>
  <c r="AK55"/>
  <c r="AI55"/>
  <c r="AG55"/>
  <c r="AE55"/>
  <c r="AC55"/>
  <c r="AA55"/>
  <c r="Y55"/>
  <c r="W55"/>
  <c r="U55"/>
  <c r="S55"/>
  <c r="Q55"/>
  <c r="O55"/>
  <c r="M55"/>
  <c r="K55"/>
  <c r="I55"/>
  <c r="EE54"/>
  <c r="EC54"/>
  <c r="EA54"/>
  <c r="DY54"/>
  <c r="DW54"/>
  <c r="DU54"/>
  <c r="DS54"/>
  <c r="DQ54"/>
  <c r="DO54"/>
  <c r="DM54"/>
  <c r="DK54"/>
  <c r="DI54"/>
  <c r="DG54"/>
  <c r="DE54"/>
  <c r="DC54"/>
  <c r="DA54"/>
  <c r="CY54"/>
  <c r="CW54"/>
  <c r="CU54"/>
  <c r="CS54"/>
  <c r="CQ54"/>
  <c r="CO54"/>
  <c r="CM54"/>
  <c r="CK54"/>
  <c r="CI54"/>
  <c r="CG54"/>
  <c r="CE54"/>
  <c r="CC54"/>
  <c r="CA54"/>
  <c r="BY54"/>
  <c r="BW54"/>
  <c r="BU54"/>
  <c r="BS54"/>
  <c r="BQ54"/>
  <c r="BO54"/>
  <c r="BM54"/>
  <c r="BK54"/>
  <c r="BI54"/>
  <c r="BG54"/>
  <c r="BE54"/>
  <c r="BC54"/>
  <c r="BA54"/>
  <c r="AY54"/>
  <c r="AW54"/>
  <c r="AU54"/>
  <c r="AS54"/>
  <c r="AQ54"/>
  <c r="AO54"/>
  <c r="AM54"/>
  <c r="AK54"/>
  <c r="AI54"/>
  <c r="AG54"/>
  <c r="AE54"/>
  <c r="AC54"/>
  <c r="AA54"/>
  <c r="Y54"/>
  <c r="W54"/>
  <c r="U54"/>
  <c r="S54"/>
  <c r="Q54"/>
  <c r="O54"/>
  <c r="M54"/>
  <c r="K54"/>
  <c r="I54"/>
  <c r="EE53"/>
  <c r="EC53"/>
  <c r="EA53"/>
  <c r="DY53"/>
  <c r="DW53"/>
  <c r="DU53"/>
  <c r="DS53"/>
  <c r="DQ53"/>
  <c r="DO53"/>
  <c r="DM53"/>
  <c r="DK53"/>
  <c r="DI53"/>
  <c r="DG53"/>
  <c r="DE53"/>
  <c r="DC53"/>
  <c r="DA53"/>
  <c r="CY53"/>
  <c r="CW53"/>
  <c r="CU53"/>
  <c r="CS53"/>
  <c r="CQ53"/>
  <c r="CO53"/>
  <c r="CM53"/>
  <c r="CK53"/>
  <c r="CI53"/>
  <c r="CG53"/>
  <c r="CE53"/>
  <c r="CC53"/>
  <c r="CA53"/>
  <c r="BY53"/>
  <c r="BW53"/>
  <c r="BU53"/>
  <c r="BS53"/>
  <c r="BQ53"/>
  <c r="BO53"/>
  <c r="BM53"/>
  <c r="BK53"/>
  <c r="BI53"/>
  <c r="BG53"/>
  <c r="BE53"/>
  <c r="BC53"/>
  <c r="BA53"/>
  <c r="AY53"/>
  <c r="AW53"/>
  <c r="AU53"/>
  <c r="AS53"/>
  <c r="AQ53"/>
  <c r="AO53"/>
  <c r="AM53"/>
  <c r="AK53"/>
  <c r="AI53"/>
  <c r="AG53"/>
  <c r="AE53"/>
  <c r="AC53"/>
  <c r="AA53"/>
  <c r="Y53"/>
  <c r="W53"/>
  <c r="U53"/>
  <c r="S53"/>
  <c r="Q53"/>
  <c r="O53"/>
  <c r="M53"/>
  <c r="K53"/>
  <c r="I53"/>
  <c r="EE52"/>
  <c r="EC52"/>
  <c r="EA52"/>
  <c r="DY52"/>
  <c r="DW52"/>
  <c r="DU52"/>
  <c r="DS52"/>
  <c r="DQ52"/>
  <c r="DO52"/>
  <c r="DM52"/>
  <c r="DK52"/>
  <c r="DI52"/>
  <c r="DG52"/>
  <c r="DE52"/>
  <c r="DC52"/>
  <c r="DA52"/>
  <c r="CY52"/>
  <c r="CW52"/>
  <c r="CU52"/>
  <c r="CS52"/>
  <c r="CQ52"/>
  <c r="CO52"/>
  <c r="CM52"/>
  <c r="CK52"/>
  <c r="CI52"/>
  <c r="CG52"/>
  <c r="CE52"/>
  <c r="CC52"/>
  <c r="CA52"/>
  <c r="BY52"/>
  <c r="BW52"/>
  <c r="BU52"/>
  <c r="BS52"/>
  <c r="BQ52"/>
  <c r="BO52"/>
  <c r="BM52"/>
  <c r="BK52"/>
  <c r="BI52"/>
  <c r="BG52"/>
  <c r="BE52"/>
  <c r="BC52"/>
  <c r="BA52"/>
  <c r="AY52"/>
  <c r="AW52"/>
  <c r="AU52"/>
  <c r="AS52"/>
  <c r="AQ52"/>
  <c r="AO52"/>
  <c r="AM52"/>
  <c r="AK52"/>
  <c r="AI52"/>
  <c r="AG52"/>
  <c r="AE52"/>
  <c r="AC52"/>
  <c r="AA52"/>
  <c r="Y52"/>
  <c r="W52"/>
  <c r="U52"/>
  <c r="S52"/>
  <c r="Q52"/>
  <c r="O52"/>
  <c r="M52"/>
  <c r="K52"/>
  <c r="I52"/>
  <c r="EE51"/>
  <c r="EC51"/>
  <c r="EA51"/>
  <c r="DY51"/>
  <c r="DW51"/>
  <c r="DU51"/>
  <c r="DS51"/>
  <c r="DQ51"/>
  <c r="DO51"/>
  <c r="DM51"/>
  <c r="DK51"/>
  <c r="DI51"/>
  <c r="DG51"/>
  <c r="DE51"/>
  <c r="DC51"/>
  <c r="DA51"/>
  <c r="CY51"/>
  <c r="CW51"/>
  <c r="CU51"/>
  <c r="CS51"/>
  <c r="CQ51"/>
  <c r="CO51"/>
  <c r="CM51"/>
  <c r="CK51"/>
  <c r="CI51"/>
  <c r="CG51"/>
  <c r="CE51"/>
  <c r="CC51"/>
  <c r="CA51"/>
  <c r="BY51"/>
  <c r="BW51"/>
  <c r="BU51"/>
  <c r="BS51"/>
  <c r="BQ51"/>
  <c r="BO51"/>
  <c r="BM51"/>
  <c r="BK51"/>
  <c r="BI51"/>
  <c r="BG51"/>
  <c r="BE51"/>
  <c r="BC51"/>
  <c r="BA51"/>
  <c r="AY51"/>
  <c r="AW51"/>
  <c r="AU51"/>
  <c r="AS51"/>
  <c r="AQ51"/>
  <c r="AO51"/>
  <c r="AM51"/>
  <c r="AK51"/>
  <c r="AI51"/>
  <c r="AG51"/>
  <c r="AE51"/>
  <c r="AC51"/>
  <c r="AA51"/>
  <c r="Y51"/>
  <c r="W51"/>
  <c r="U51"/>
  <c r="S51"/>
  <c r="Q51"/>
  <c r="O51"/>
  <c r="M51"/>
  <c r="K51"/>
  <c r="I51"/>
  <c r="EE50"/>
  <c r="EC50"/>
  <c r="EA50"/>
  <c r="DY50"/>
  <c r="DW50"/>
  <c r="DU50"/>
  <c r="DS50"/>
  <c r="DQ50"/>
  <c r="DO50"/>
  <c r="DM50"/>
  <c r="DK50"/>
  <c r="DI50"/>
  <c r="DG50"/>
  <c r="DE50"/>
  <c r="DC50"/>
  <c r="DA50"/>
  <c r="CY50"/>
  <c r="CW50"/>
  <c r="CU50"/>
  <c r="CS50"/>
  <c r="CQ50"/>
  <c r="CO50"/>
  <c r="CM50"/>
  <c r="CK50"/>
  <c r="CI50"/>
  <c r="CG50"/>
  <c r="CE50"/>
  <c r="CC50"/>
  <c r="CA50"/>
  <c r="BY50"/>
  <c r="BW50"/>
  <c r="BU50"/>
  <c r="BS50"/>
  <c r="BQ50"/>
  <c r="BO50"/>
  <c r="BM50"/>
  <c r="BK50"/>
  <c r="BI50"/>
  <c r="BG50"/>
  <c r="BE50"/>
  <c r="BC50"/>
  <c r="BA50"/>
  <c r="AY50"/>
  <c r="AW50"/>
  <c r="AU50"/>
  <c r="AS50"/>
  <c r="AQ50"/>
  <c r="AO50"/>
  <c r="AM50"/>
  <c r="AK50"/>
  <c r="AI50"/>
  <c r="AG50"/>
  <c r="AE50"/>
  <c r="AC50"/>
  <c r="AA50"/>
  <c r="Y50"/>
  <c r="W50"/>
  <c r="U50"/>
  <c r="S50"/>
  <c r="Q50"/>
  <c r="O50"/>
  <c r="M50"/>
  <c r="K50"/>
  <c r="I50"/>
  <c r="EE49"/>
  <c r="EC49"/>
  <c r="EA49"/>
  <c r="DY49"/>
  <c r="DW49"/>
  <c r="DU49"/>
  <c r="DS49"/>
  <c r="DQ49"/>
  <c r="DO49"/>
  <c r="DM49"/>
  <c r="DK49"/>
  <c r="DI49"/>
  <c r="DG49"/>
  <c r="DE49"/>
  <c r="DC49"/>
  <c r="DA49"/>
  <c r="CY49"/>
  <c r="CW49"/>
  <c r="CU49"/>
  <c r="CS49"/>
  <c r="CQ49"/>
  <c r="CO49"/>
  <c r="CM49"/>
  <c r="CK49"/>
  <c r="CI49"/>
  <c r="CG49"/>
  <c r="CE49"/>
  <c r="CC49"/>
  <c r="CA49"/>
  <c r="BY49"/>
  <c r="BW49"/>
  <c r="BU49"/>
  <c r="BS49"/>
  <c r="BQ49"/>
  <c r="BO49"/>
  <c r="BM49"/>
  <c r="BK49"/>
  <c r="BI49"/>
  <c r="BG49"/>
  <c r="BE49"/>
  <c r="BC49"/>
  <c r="BA49"/>
  <c r="AY49"/>
  <c r="AW49"/>
  <c r="AU49"/>
  <c r="AS49"/>
  <c r="AQ49"/>
  <c r="AO49"/>
  <c r="AM49"/>
  <c r="AK49"/>
  <c r="AI49"/>
  <c r="AG49"/>
  <c r="AE49"/>
  <c r="AC49"/>
  <c r="AA49"/>
  <c r="Y49"/>
  <c r="W49"/>
  <c r="U49"/>
  <c r="S49"/>
  <c r="Q49"/>
  <c r="O49"/>
  <c r="M49"/>
  <c r="K49"/>
  <c r="I49"/>
  <c r="EE48"/>
  <c r="EC48"/>
  <c r="EA48"/>
  <c r="DY48"/>
  <c r="DW48"/>
  <c r="DU48"/>
  <c r="DS48"/>
  <c r="DQ48"/>
  <c r="DO48"/>
  <c r="DM48"/>
  <c r="DK48"/>
  <c r="DI48"/>
  <c r="DG48"/>
  <c r="DE48"/>
  <c r="DC48"/>
  <c r="DA48"/>
  <c r="CY48"/>
  <c r="CW48"/>
  <c r="CU48"/>
  <c r="CS48"/>
  <c r="CQ48"/>
  <c r="CO48"/>
  <c r="CM48"/>
  <c r="CK48"/>
  <c r="CI48"/>
  <c r="CG48"/>
  <c r="CE48"/>
  <c r="CC48"/>
  <c r="CA48"/>
  <c r="BY48"/>
  <c r="BW48"/>
  <c r="BU48"/>
  <c r="BS48"/>
  <c r="BQ48"/>
  <c r="BO48"/>
  <c r="BM48"/>
  <c r="BK48"/>
  <c r="BI48"/>
  <c r="BG48"/>
  <c r="BE48"/>
  <c r="BC48"/>
  <c r="BA48"/>
  <c r="AY48"/>
  <c r="AW48"/>
  <c r="AU48"/>
  <c r="AS48"/>
  <c r="AQ48"/>
  <c r="AO48"/>
  <c r="AM48"/>
  <c r="AK48"/>
  <c r="AI48"/>
  <c r="AG48"/>
  <c r="AE48"/>
  <c r="AC48"/>
  <c r="AA48"/>
  <c r="Y48"/>
  <c r="W48"/>
  <c r="U48"/>
  <c r="S48"/>
  <c r="Q48"/>
  <c r="O48"/>
  <c r="M48"/>
  <c r="K48"/>
  <c r="I48"/>
  <c r="EE47"/>
  <c r="EC47"/>
  <c r="EA47"/>
  <c r="DY47"/>
  <c r="DW47"/>
  <c r="DU47"/>
  <c r="DS47"/>
  <c r="DQ47"/>
  <c r="DO47"/>
  <c r="DM47"/>
  <c r="DK47"/>
  <c r="DI47"/>
  <c r="DG47"/>
  <c r="DE47"/>
  <c r="DC47"/>
  <c r="DA47"/>
  <c r="CY47"/>
  <c r="CW47"/>
  <c r="CU47"/>
  <c r="CS47"/>
  <c r="CQ47"/>
  <c r="CO47"/>
  <c r="CM47"/>
  <c r="CK47"/>
  <c r="CI47"/>
  <c r="CG47"/>
  <c r="CE47"/>
  <c r="CC47"/>
  <c r="CA47"/>
  <c r="BY47"/>
  <c r="BW47"/>
  <c r="BU47"/>
  <c r="BS47"/>
  <c r="BQ47"/>
  <c r="BO47"/>
  <c r="BM47"/>
  <c r="BK47"/>
  <c r="BI47"/>
  <c r="BG47"/>
  <c r="BE47"/>
  <c r="BC47"/>
  <c r="BA47"/>
  <c r="AY47"/>
  <c r="AW47"/>
  <c r="AU47"/>
  <c r="AS47"/>
  <c r="AQ47"/>
  <c r="AO47"/>
  <c r="AM47"/>
  <c r="AK47"/>
  <c r="AI47"/>
  <c r="AG47"/>
  <c r="AE47"/>
  <c r="AC47"/>
  <c r="AA47"/>
  <c r="Y47"/>
  <c r="W47"/>
  <c r="U47"/>
  <c r="S47"/>
  <c r="Q47"/>
  <c r="O47"/>
  <c r="M47"/>
  <c r="K47"/>
  <c r="I47"/>
  <c r="EE46"/>
  <c r="EC46"/>
  <c r="EA46"/>
  <c r="DY46"/>
  <c r="DW46"/>
  <c r="DU46"/>
  <c r="DS46"/>
  <c r="DQ46"/>
  <c r="DO46"/>
  <c r="DM46"/>
  <c r="DK46"/>
  <c r="DI46"/>
  <c r="DG46"/>
  <c r="DE46"/>
  <c r="DC46"/>
  <c r="DA46"/>
  <c r="CY46"/>
  <c r="CW46"/>
  <c r="CU46"/>
  <c r="CS46"/>
  <c r="CQ46"/>
  <c r="CO46"/>
  <c r="CM46"/>
  <c r="CK46"/>
  <c r="CI46"/>
  <c r="CG46"/>
  <c r="CE46"/>
  <c r="CC46"/>
  <c r="CA46"/>
  <c r="BY46"/>
  <c r="BW46"/>
  <c r="BU46"/>
  <c r="BS46"/>
  <c r="BQ46"/>
  <c r="BO46"/>
  <c r="BM46"/>
  <c r="BK46"/>
  <c r="BI46"/>
  <c r="BG46"/>
  <c r="BE46"/>
  <c r="BC46"/>
  <c r="BA46"/>
  <c r="AY46"/>
  <c r="AW46"/>
  <c r="AU46"/>
  <c r="AS46"/>
  <c r="AQ46"/>
  <c r="AO46"/>
  <c r="AM46"/>
  <c r="AK46"/>
  <c r="AI46"/>
  <c r="AG46"/>
  <c r="AE46"/>
  <c r="AC46"/>
  <c r="AA46"/>
  <c r="Y46"/>
  <c r="W46"/>
  <c r="U46"/>
  <c r="S46"/>
  <c r="Q46"/>
  <c r="O46"/>
  <c r="M46"/>
  <c r="K46"/>
  <c r="I46"/>
  <c r="EE45"/>
  <c r="EC45"/>
  <c r="EA45"/>
  <c r="DY45"/>
  <c r="DW45"/>
  <c r="DU45"/>
  <c r="DS45"/>
  <c r="DQ45"/>
  <c r="DO45"/>
  <c r="DM45"/>
  <c r="DK45"/>
  <c r="DI45"/>
  <c r="DG45"/>
  <c r="DE45"/>
  <c r="DC45"/>
  <c r="DA45"/>
  <c r="CY45"/>
  <c r="CW45"/>
  <c r="CU45"/>
  <c r="CS45"/>
  <c r="CQ45"/>
  <c r="CO45"/>
  <c r="CM45"/>
  <c r="CK45"/>
  <c r="CI45"/>
  <c r="CG45"/>
  <c r="CE45"/>
  <c r="CC45"/>
  <c r="CA45"/>
  <c r="BY45"/>
  <c r="BW45"/>
  <c r="BU45"/>
  <c r="BS45"/>
  <c r="BQ45"/>
  <c r="BO45"/>
  <c r="BM45"/>
  <c r="BK45"/>
  <c r="BI45"/>
  <c r="BG45"/>
  <c r="BE45"/>
  <c r="BC45"/>
  <c r="BA45"/>
  <c r="AY45"/>
  <c r="AW45"/>
  <c r="AU45"/>
  <c r="AS45"/>
  <c r="AQ45"/>
  <c r="AO45"/>
  <c r="AM45"/>
  <c r="AK45"/>
  <c r="AI45"/>
  <c r="AG45"/>
  <c r="AE45"/>
  <c r="AC45"/>
  <c r="AA45"/>
  <c r="Y45"/>
  <c r="W45"/>
  <c r="U45"/>
  <c r="S45"/>
  <c r="Q45"/>
  <c r="O45"/>
  <c r="M45"/>
  <c r="K45"/>
  <c r="I45"/>
  <c r="EE44"/>
  <c r="EC44"/>
  <c r="EA44"/>
  <c r="DY44"/>
  <c r="DW44"/>
  <c r="DU44"/>
  <c r="DS44"/>
  <c r="DQ44"/>
  <c r="DO44"/>
  <c r="DM44"/>
  <c r="DK44"/>
  <c r="DI44"/>
  <c r="DG44"/>
  <c r="DE44"/>
  <c r="DC44"/>
  <c r="DA44"/>
  <c r="CY44"/>
  <c r="CW44"/>
  <c r="CU44"/>
  <c r="CS44"/>
  <c r="CQ44"/>
  <c r="CO44"/>
  <c r="CM44"/>
  <c r="CK44"/>
  <c r="CI44"/>
  <c r="CG44"/>
  <c r="CE44"/>
  <c r="CC44"/>
  <c r="CA44"/>
  <c r="BY44"/>
  <c r="BW44"/>
  <c r="BU44"/>
  <c r="BS44"/>
  <c r="BQ44"/>
  <c r="BO44"/>
  <c r="BM44"/>
  <c r="BK44"/>
  <c r="BI44"/>
  <c r="BG44"/>
  <c r="BE44"/>
  <c r="BC44"/>
  <c r="BA44"/>
  <c r="AY44"/>
  <c r="AW44"/>
  <c r="AU44"/>
  <c r="AS44"/>
  <c r="AQ44"/>
  <c r="AO44"/>
  <c r="AM44"/>
  <c r="AK44"/>
  <c r="AI44"/>
  <c r="AG44"/>
  <c r="AE44"/>
  <c r="AC44"/>
  <c r="AA44"/>
  <c r="Y44"/>
  <c r="W44"/>
  <c r="U44"/>
  <c r="S44"/>
  <c r="Q44"/>
  <c r="O44"/>
  <c r="M44"/>
  <c r="K44"/>
  <c r="I44"/>
  <c r="EE43"/>
  <c r="EC43"/>
  <c r="EA43"/>
  <c r="DY43"/>
  <c r="DW43"/>
  <c r="DU43"/>
  <c r="DS43"/>
  <c r="DQ43"/>
  <c r="DO43"/>
  <c r="DM43"/>
  <c r="DK43"/>
  <c r="DI43"/>
  <c r="DG43"/>
  <c r="DE43"/>
  <c r="DC43"/>
  <c r="DA43"/>
  <c r="CY43"/>
  <c r="CW43"/>
  <c r="CU43"/>
  <c r="CS43"/>
  <c r="CQ43"/>
  <c r="CO43"/>
  <c r="CM43"/>
  <c r="CK43"/>
  <c r="CI43"/>
  <c r="CG43"/>
  <c r="CE43"/>
  <c r="CC43"/>
  <c r="CA43"/>
  <c r="BY43"/>
  <c r="BW43"/>
  <c r="BU43"/>
  <c r="BS43"/>
  <c r="BQ43"/>
  <c r="BO43"/>
  <c r="BM43"/>
  <c r="BK43"/>
  <c r="BI43"/>
  <c r="BG43"/>
  <c r="BE43"/>
  <c r="BC43"/>
  <c r="BA43"/>
  <c r="AY43"/>
  <c r="AW43"/>
  <c r="AU43"/>
  <c r="AS43"/>
  <c r="AQ43"/>
  <c r="AO43"/>
  <c r="AM43"/>
  <c r="AK43"/>
  <c r="AI43"/>
  <c r="AG43"/>
  <c r="AE43"/>
  <c r="AC43"/>
  <c r="AA43"/>
  <c r="Y43"/>
  <c r="W43"/>
  <c r="U43"/>
  <c r="S43"/>
  <c r="Q43"/>
  <c r="O43"/>
  <c r="M43"/>
  <c r="K43"/>
  <c r="I43"/>
  <c r="EE42"/>
  <c r="EC42"/>
  <c r="EA42"/>
  <c r="DY42"/>
  <c r="DW42"/>
  <c r="DU42"/>
  <c r="DS42"/>
  <c r="DQ42"/>
  <c r="DO42"/>
  <c r="DM42"/>
  <c r="DK42"/>
  <c r="DI42"/>
  <c r="DG42"/>
  <c r="DE42"/>
  <c r="DC42"/>
  <c r="DA42"/>
  <c r="CY42"/>
  <c r="CW42"/>
  <c r="CU42"/>
  <c r="CS42"/>
  <c r="CQ42"/>
  <c r="CO42"/>
  <c r="CM42"/>
  <c r="CK42"/>
  <c r="CI42"/>
  <c r="CG42"/>
  <c r="CE42"/>
  <c r="CC42"/>
  <c r="CA42"/>
  <c r="BY42"/>
  <c r="BW42"/>
  <c r="BU42"/>
  <c r="BS42"/>
  <c r="BQ42"/>
  <c r="BO42"/>
  <c r="BM42"/>
  <c r="BK42"/>
  <c r="BI42"/>
  <c r="BG42"/>
  <c r="BE42"/>
  <c r="BC42"/>
  <c r="BA42"/>
  <c r="AY42"/>
  <c r="AW42"/>
  <c r="AU42"/>
  <c r="AS42"/>
  <c r="AQ42"/>
  <c r="AO42"/>
  <c r="AM42"/>
  <c r="AK42"/>
  <c r="AI42"/>
  <c r="AG42"/>
  <c r="AE42"/>
  <c r="AC42"/>
  <c r="AA42"/>
  <c r="Y42"/>
  <c r="W42"/>
  <c r="U42"/>
  <c r="S42"/>
  <c r="Q42"/>
  <c r="O42"/>
  <c r="M42"/>
  <c r="K42"/>
  <c r="I42"/>
  <c r="EE41"/>
  <c r="EC41"/>
  <c r="EA41"/>
  <c r="DY41"/>
  <c r="DW41"/>
  <c r="DU41"/>
  <c r="DS41"/>
  <c r="DQ41"/>
  <c r="DO41"/>
  <c r="DM41"/>
  <c r="DK41"/>
  <c r="DI41"/>
  <c r="DG41"/>
  <c r="DE41"/>
  <c r="DC41"/>
  <c r="DA41"/>
  <c r="CY41"/>
  <c r="CW41"/>
  <c r="CU41"/>
  <c r="CS41"/>
  <c r="CQ41"/>
  <c r="CO41"/>
  <c r="CM41"/>
  <c r="CK41"/>
  <c r="CI41"/>
  <c r="CG41"/>
  <c r="CE41"/>
  <c r="CC41"/>
  <c r="CA41"/>
  <c r="BY41"/>
  <c r="BW41"/>
  <c r="BU41"/>
  <c r="BS41"/>
  <c r="BQ41"/>
  <c r="BO41"/>
  <c r="BM41"/>
  <c r="BK41"/>
  <c r="BI41"/>
  <c r="BG41"/>
  <c r="BE41"/>
  <c r="BC41"/>
  <c r="BA41"/>
  <c r="AY41"/>
  <c r="AW41"/>
  <c r="AU41"/>
  <c r="AS41"/>
  <c r="AQ41"/>
  <c r="AO41"/>
  <c r="AM41"/>
  <c r="AK41"/>
  <c r="AI41"/>
  <c r="AG41"/>
  <c r="AE41"/>
  <c r="AC41"/>
  <c r="AA41"/>
  <c r="Y41"/>
  <c r="W41"/>
  <c r="U41"/>
  <c r="S41"/>
  <c r="Q41"/>
  <c r="O41"/>
  <c r="M41"/>
  <c r="K41"/>
  <c r="I41"/>
  <c r="EE40"/>
  <c r="EC40"/>
  <c r="EA40"/>
  <c r="DY40"/>
  <c r="DW40"/>
  <c r="DU40"/>
  <c r="DS40"/>
  <c r="DQ40"/>
  <c r="DO40"/>
  <c r="DM40"/>
  <c r="DK40"/>
  <c r="DI40"/>
  <c r="DG40"/>
  <c r="DE40"/>
  <c r="DC40"/>
  <c r="DA40"/>
  <c r="CY40"/>
  <c r="CW40"/>
  <c r="CU40"/>
  <c r="CS40"/>
  <c r="CQ40"/>
  <c r="CO40"/>
  <c r="CM40"/>
  <c r="CK40"/>
  <c r="CI40"/>
  <c r="CG40"/>
  <c r="CE40"/>
  <c r="CC40"/>
  <c r="CA40"/>
  <c r="BY40"/>
  <c r="BW40"/>
  <c r="BU40"/>
  <c r="BS40"/>
  <c r="BQ40"/>
  <c r="BO40"/>
  <c r="BM40"/>
  <c r="BK40"/>
  <c r="BI40"/>
  <c r="BG40"/>
  <c r="BE40"/>
  <c r="BC40"/>
  <c r="BA40"/>
  <c r="AY40"/>
  <c r="AW40"/>
  <c r="AU40"/>
  <c r="AS40"/>
  <c r="AQ40"/>
  <c r="AO40"/>
  <c r="AM40"/>
  <c r="AK40"/>
  <c r="AI40"/>
  <c r="AG40"/>
  <c r="AE40"/>
  <c r="AC40"/>
  <c r="AA40"/>
  <c r="Y40"/>
  <c r="W40"/>
  <c r="U40"/>
  <c r="S40"/>
  <c r="Q40"/>
  <c r="O40"/>
  <c r="M40"/>
  <c r="K40"/>
  <c r="I40"/>
  <c r="EE39"/>
  <c r="EC39"/>
  <c r="EA39"/>
  <c r="DY39"/>
  <c r="DW39"/>
  <c r="DU39"/>
  <c r="DS39"/>
  <c r="DQ39"/>
  <c r="DO39"/>
  <c r="DM39"/>
  <c r="DK39"/>
  <c r="DI39"/>
  <c r="DG39"/>
  <c r="DE39"/>
  <c r="DC39"/>
  <c r="DA39"/>
  <c r="CY39"/>
  <c r="CW39"/>
  <c r="CU39"/>
  <c r="CS39"/>
  <c r="CQ39"/>
  <c r="CO39"/>
  <c r="CM39"/>
  <c r="CK39"/>
  <c r="CI39"/>
  <c r="CG39"/>
  <c r="CE39"/>
  <c r="CC39"/>
  <c r="CA39"/>
  <c r="BY39"/>
  <c r="BW39"/>
  <c r="BU39"/>
  <c r="BS39"/>
  <c r="BQ39"/>
  <c r="BO39"/>
  <c r="BM39"/>
  <c r="BK39"/>
  <c r="BI39"/>
  <c r="BG39"/>
  <c r="BE39"/>
  <c r="BC39"/>
  <c r="BA39"/>
  <c r="AY39"/>
  <c r="AW39"/>
  <c r="AU39"/>
  <c r="AS39"/>
  <c r="AQ39"/>
  <c r="AO39"/>
  <c r="AM39"/>
  <c r="AK39"/>
  <c r="AI39"/>
  <c r="AG39"/>
  <c r="AE39"/>
  <c r="AC39"/>
  <c r="AA39"/>
  <c r="Y39"/>
  <c r="W39"/>
  <c r="U39"/>
  <c r="S39"/>
  <c r="Q39"/>
  <c r="O39"/>
  <c r="M39"/>
  <c r="K39"/>
  <c r="I39"/>
  <c r="EE38"/>
  <c r="EC38"/>
  <c r="EA38"/>
  <c r="DY38"/>
  <c r="DW38"/>
  <c r="DU38"/>
  <c r="DS38"/>
  <c r="DQ38"/>
  <c r="DO38"/>
  <c r="DM38"/>
  <c r="DK38"/>
  <c r="DI38"/>
  <c r="DG38"/>
  <c r="DE38"/>
  <c r="DC38"/>
  <c r="DA38"/>
  <c r="CY38"/>
  <c r="CW38"/>
  <c r="CU38"/>
  <c r="CS38"/>
  <c r="CQ38"/>
  <c r="CO38"/>
  <c r="CM38"/>
  <c r="CK38"/>
  <c r="CI38"/>
  <c r="CG38"/>
  <c r="CE38"/>
  <c r="CC38"/>
  <c r="CA38"/>
  <c r="BY38"/>
  <c r="BW38"/>
  <c r="BU38"/>
  <c r="BS38"/>
  <c r="BQ38"/>
  <c r="BO38"/>
  <c r="BM38"/>
  <c r="BK38"/>
  <c r="BI38"/>
  <c r="BG38"/>
  <c r="BE38"/>
  <c r="BC38"/>
  <c r="BA38"/>
  <c r="AY38"/>
  <c r="AW38"/>
  <c r="AU38"/>
  <c r="AS38"/>
  <c r="AQ38"/>
  <c r="AO38"/>
  <c r="AM38"/>
  <c r="AK38"/>
  <c r="AI38"/>
  <c r="AG38"/>
  <c r="AE38"/>
  <c r="AC38"/>
  <c r="AA38"/>
  <c r="Y38"/>
  <c r="W38"/>
  <c r="U38"/>
  <c r="S38"/>
  <c r="Q38"/>
  <c r="O38"/>
  <c r="M38"/>
  <c r="K38"/>
  <c r="I38"/>
  <c r="EE37"/>
  <c r="EC37"/>
  <c r="EA37"/>
  <c r="DY37"/>
  <c r="DW37"/>
  <c r="DU37"/>
  <c r="DS37"/>
  <c r="DQ37"/>
  <c r="DO37"/>
  <c r="DM37"/>
  <c r="DK37"/>
  <c r="DI37"/>
  <c r="DG37"/>
  <c r="DE37"/>
  <c r="DC37"/>
  <c r="DA37"/>
  <c r="CY37"/>
  <c r="CW37"/>
  <c r="CU37"/>
  <c r="CS37"/>
  <c r="CQ37"/>
  <c r="CO37"/>
  <c r="CM37"/>
  <c r="CK37"/>
  <c r="CI37"/>
  <c r="CG37"/>
  <c r="CE37"/>
  <c r="CC37"/>
  <c r="CA37"/>
  <c r="BY37"/>
  <c r="BW37"/>
  <c r="BU37"/>
  <c r="BS37"/>
  <c r="BQ37"/>
  <c r="BO37"/>
  <c r="BM37"/>
  <c r="BK37"/>
  <c r="BI37"/>
  <c r="BG37"/>
  <c r="BE37"/>
  <c r="BC37"/>
  <c r="BA37"/>
  <c r="AY37"/>
  <c r="AW37"/>
  <c r="AU37"/>
  <c r="AS37"/>
  <c r="AQ37"/>
  <c r="AO37"/>
  <c r="AM37"/>
  <c r="AK37"/>
  <c r="AI37"/>
  <c r="AG37"/>
  <c r="AE37"/>
  <c r="AC37"/>
  <c r="AA37"/>
  <c r="Y37"/>
  <c r="W37"/>
  <c r="U37"/>
  <c r="S37"/>
  <c r="Q37"/>
  <c r="O37"/>
  <c r="M37"/>
  <c r="K37"/>
  <c r="I37"/>
  <c r="EE36"/>
  <c r="EC36"/>
  <c r="EA36"/>
  <c r="DY36"/>
  <c r="DW36"/>
  <c r="DU36"/>
  <c r="DS36"/>
  <c r="DQ36"/>
  <c r="DO36"/>
  <c r="DM36"/>
  <c r="DK36"/>
  <c r="DI36"/>
  <c r="DG36"/>
  <c r="DE36"/>
  <c r="DC36"/>
  <c r="DA36"/>
  <c r="CY36"/>
  <c r="CW36"/>
  <c r="CU36"/>
  <c r="CS36"/>
  <c r="CQ36"/>
  <c r="CO36"/>
  <c r="CM36"/>
  <c r="CK36"/>
  <c r="CI36"/>
  <c r="CG36"/>
  <c r="CE36"/>
  <c r="CC36"/>
  <c r="CA36"/>
  <c r="BY36"/>
  <c r="BW36"/>
  <c r="BU36"/>
  <c r="BS36"/>
  <c r="BQ36"/>
  <c r="BO36"/>
  <c r="BM36"/>
  <c r="BK36"/>
  <c r="BI36"/>
  <c r="BG36"/>
  <c r="BE36"/>
  <c r="BC36"/>
  <c r="BA36"/>
  <c r="AY36"/>
  <c r="AW36"/>
  <c r="AU36"/>
  <c r="AS36"/>
  <c r="AQ36"/>
  <c r="AO36"/>
  <c r="AM36"/>
  <c r="AK36"/>
  <c r="AI36"/>
  <c r="AG36"/>
  <c r="AE36"/>
  <c r="AC36"/>
  <c r="AA36"/>
  <c r="Y36"/>
  <c r="W36"/>
  <c r="U36"/>
  <c r="S36"/>
  <c r="Q36"/>
  <c r="O36"/>
  <c r="M36"/>
  <c r="K36"/>
  <c r="I36"/>
  <c r="EE35"/>
  <c r="EC35"/>
  <c r="EA35"/>
  <c r="DY35"/>
  <c r="DW35"/>
  <c r="DU35"/>
  <c r="DS35"/>
  <c r="DQ35"/>
  <c r="DO35"/>
  <c r="DM35"/>
  <c r="DK35"/>
  <c r="DI35"/>
  <c r="DG35"/>
  <c r="DE35"/>
  <c r="DC35"/>
  <c r="DA35"/>
  <c r="CY35"/>
  <c r="CW35"/>
  <c r="CU35"/>
  <c r="CS35"/>
  <c r="CQ35"/>
  <c r="CO35"/>
  <c r="CM35"/>
  <c r="CK35"/>
  <c r="CI35"/>
  <c r="CG35"/>
  <c r="CE35"/>
  <c r="CC35"/>
  <c r="CA35"/>
  <c r="BY35"/>
  <c r="BW35"/>
  <c r="BU35"/>
  <c r="BS35"/>
  <c r="BQ35"/>
  <c r="BO35"/>
  <c r="BM35"/>
  <c r="BK35"/>
  <c r="BI35"/>
  <c r="BG35"/>
  <c r="BE35"/>
  <c r="BC35"/>
  <c r="BA35"/>
  <c r="AY35"/>
  <c r="AW35"/>
  <c r="AU35"/>
  <c r="AS35"/>
  <c r="AQ35"/>
  <c r="AO35"/>
  <c r="AM35"/>
  <c r="AK35"/>
  <c r="AI35"/>
  <c r="AG35"/>
  <c r="AE35"/>
  <c r="AC35"/>
  <c r="AA35"/>
  <c r="Y35"/>
  <c r="W35"/>
  <c r="U35"/>
  <c r="S35"/>
  <c r="Q35"/>
  <c r="O35"/>
  <c r="M35"/>
  <c r="K35"/>
  <c r="I35"/>
  <c r="EE34"/>
  <c r="EC34"/>
  <c r="EA34"/>
  <c r="DY34"/>
  <c r="DW34"/>
  <c r="DU34"/>
  <c r="DS34"/>
  <c r="DQ34"/>
  <c r="DO34"/>
  <c r="DM34"/>
  <c r="DK34"/>
  <c r="DI34"/>
  <c r="DG34"/>
  <c r="DE34"/>
  <c r="DC34"/>
  <c r="DA34"/>
  <c r="CY34"/>
  <c r="CW34"/>
  <c r="CU34"/>
  <c r="CS34"/>
  <c r="CQ34"/>
  <c r="CO34"/>
  <c r="CM34"/>
  <c r="CK34"/>
  <c r="CI34"/>
  <c r="CG34"/>
  <c r="CE34"/>
  <c r="CC34"/>
  <c r="CA34"/>
  <c r="BY34"/>
  <c r="BW34"/>
  <c r="BU34"/>
  <c r="BS34"/>
  <c r="BQ34"/>
  <c r="BO34"/>
  <c r="BM34"/>
  <c r="BK34"/>
  <c r="BI34"/>
  <c r="BG34"/>
  <c r="BE34"/>
  <c r="BC34"/>
  <c r="BA34"/>
  <c r="AY34"/>
  <c r="AW34"/>
  <c r="AU34"/>
  <c r="AS34"/>
  <c r="AQ34"/>
  <c r="AO34"/>
  <c r="AM34"/>
  <c r="AK34"/>
  <c r="AI34"/>
  <c r="AG34"/>
  <c r="AE34"/>
  <c r="AC34"/>
  <c r="AA34"/>
  <c r="Y34"/>
  <c r="W34"/>
  <c r="U34"/>
  <c r="S34"/>
  <c r="Q34"/>
  <c r="O34"/>
  <c r="M34"/>
  <c r="K34"/>
  <c r="I34"/>
  <c r="EE33"/>
  <c r="EC33"/>
  <c r="EA33"/>
  <c r="DY33"/>
  <c r="DW33"/>
  <c r="DU33"/>
  <c r="DS33"/>
  <c r="DQ33"/>
  <c r="DO33"/>
  <c r="DM33"/>
  <c r="DK33"/>
  <c r="DI33"/>
  <c r="DG33"/>
  <c r="DE33"/>
  <c r="DC33"/>
  <c r="DA33"/>
  <c r="CY33"/>
  <c r="CW33"/>
  <c r="CU33"/>
  <c r="CS33"/>
  <c r="CQ33"/>
  <c r="CO33"/>
  <c r="CM33"/>
  <c r="CK33"/>
  <c r="CI33"/>
  <c r="CG33"/>
  <c r="CE33"/>
  <c r="CC33"/>
  <c r="CA33"/>
  <c r="BY33"/>
  <c r="BW33"/>
  <c r="BU33"/>
  <c r="BS33"/>
  <c r="BQ33"/>
  <c r="BO33"/>
  <c r="BM33"/>
  <c r="BK33"/>
  <c r="BI33"/>
  <c r="BG33"/>
  <c r="BE33"/>
  <c r="BC33"/>
  <c r="BA33"/>
  <c r="AY33"/>
  <c r="AW33"/>
  <c r="AU33"/>
  <c r="AS33"/>
  <c r="AQ33"/>
  <c r="AO33"/>
  <c r="AM33"/>
  <c r="AK33"/>
  <c r="AI33"/>
  <c r="AG33"/>
  <c r="AE33"/>
  <c r="AC33"/>
  <c r="AA33"/>
  <c r="Y33"/>
  <c r="W33"/>
  <c r="U33"/>
  <c r="S33"/>
  <c r="Q33"/>
  <c r="O33"/>
  <c r="M33"/>
  <c r="K33"/>
  <c r="I33"/>
  <c r="EE32"/>
  <c r="EC32"/>
  <c r="EA32"/>
  <c r="DY32"/>
  <c r="DW32"/>
  <c r="DU32"/>
  <c r="DS32"/>
  <c r="DQ32"/>
  <c r="DO32"/>
  <c r="DM32"/>
  <c r="DK32"/>
  <c r="DI32"/>
  <c r="DG32"/>
  <c r="DE32"/>
  <c r="DC32"/>
  <c r="DA32"/>
  <c r="CY32"/>
  <c r="CW32"/>
  <c r="CU32"/>
  <c r="CS32"/>
  <c r="CQ32"/>
  <c r="CO32"/>
  <c r="CM32"/>
  <c r="CK32"/>
  <c r="CI32"/>
  <c r="CG32"/>
  <c r="CE32"/>
  <c r="CC32"/>
  <c r="CA32"/>
  <c r="BY32"/>
  <c r="BW32"/>
  <c r="BU32"/>
  <c r="BS32"/>
  <c r="BQ32"/>
  <c r="BO32"/>
  <c r="BM32"/>
  <c r="BK32"/>
  <c r="BI32"/>
  <c r="BG32"/>
  <c r="BE32"/>
  <c r="BC32"/>
  <c r="BA32"/>
  <c r="AY32"/>
  <c r="AW32"/>
  <c r="AU32"/>
  <c r="AS32"/>
  <c r="AQ32"/>
  <c r="AO32"/>
  <c r="AM32"/>
  <c r="AK32"/>
  <c r="AI32"/>
  <c r="AG32"/>
  <c r="AE32"/>
  <c r="AC32"/>
  <c r="AA32"/>
  <c r="Y32"/>
  <c r="W32"/>
  <c r="U32"/>
  <c r="S32"/>
  <c r="Q32"/>
  <c r="O32"/>
  <c r="M32"/>
  <c r="K32"/>
  <c r="I32"/>
  <c r="EE31"/>
  <c r="EC31"/>
  <c r="EA31"/>
  <c r="DY31"/>
  <c r="DW31"/>
  <c r="DU31"/>
  <c r="DS31"/>
  <c r="DQ31"/>
  <c r="DO31"/>
  <c r="DM31"/>
  <c r="DK31"/>
  <c r="DI31"/>
  <c r="DG31"/>
  <c r="DE31"/>
  <c r="DC31"/>
  <c r="DA31"/>
  <c r="CY31"/>
  <c r="CW31"/>
  <c r="CU31"/>
  <c r="CS31"/>
  <c r="CQ31"/>
  <c r="CO31"/>
  <c r="CM31"/>
  <c r="CK31"/>
  <c r="CI31"/>
  <c r="CG31"/>
  <c r="CE31"/>
  <c r="CC31"/>
  <c r="CA31"/>
  <c r="BY31"/>
  <c r="BW31"/>
  <c r="BU31"/>
  <c r="BS31"/>
  <c r="BQ31"/>
  <c r="BO31"/>
  <c r="BM31"/>
  <c r="BK31"/>
  <c r="BI31"/>
  <c r="BG31"/>
  <c r="BE31"/>
  <c r="BC31"/>
  <c r="BA31"/>
  <c r="AY31"/>
  <c r="AW31"/>
  <c r="AU31"/>
  <c r="AS31"/>
  <c r="AQ31"/>
  <c r="AO31"/>
  <c r="AM31"/>
  <c r="AK31"/>
  <c r="AI31"/>
  <c r="AG31"/>
  <c r="AE31"/>
  <c r="AC31"/>
  <c r="AA31"/>
  <c r="Y31"/>
  <c r="W31"/>
  <c r="U31"/>
  <c r="S31"/>
  <c r="Q31"/>
  <c r="O31"/>
  <c r="M31"/>
  <c r="K31"/>
  <c r="I31"/>
  <c r="EE30"/>
  <c r="EC30"/>
  <c r="EA30"/>
  <c r="DY30"/>
  <c r="DW30"/>
  <c r="DU30"/>
  <c r="DS30"/>
  <c r="DQ30"/>
  <c r="DO30"/>
  <c r="DM30"/>
  <c r="DK30"/>
  <c r="DI30"/>
  <c r="DG30"/>
  <c r="DE30"/>
  <c r="DC30"/>
  <c r="DA30"/>
  <c r="CY30"/>
  <c r="CW30"/>
  <c r="CU30"/>
  <c r="CS30"/>
  <c r="CQ30"/>
  <c r="CO30"/>
  <c r="CM30"/>
  <c r="CK30"/>
  <c r="CI30"/>
  <c r="CG30"/>
  <c r="CE30"/>
  <c r="CC30"/>
  <c r="CA30"/>
  <c r="BY30"/>
  <c r="BW30"/>
  <c r="BU30"/>
  <c r="BS30"/>
  <c r="BQ30"/>
  <c r="BO30"/>
  <c r="BM30"/>
  <c r="BK30"/>
  <c r="BI30"/>
  <c r="BG30"/>
  <c r="BE30"/>
  <c r="BC30"/>
  <c r="BA30"/>
  <c r="AY30"/>
  <c r="AW30"/>
  <c r="AU30"/>
  <c r="AS30"/>
  <c r="AQ30"/>
  <c r="AO30"/>
  <c r="AM30"/>
  <c r="AK30"/>
  <c r="AI30"/>
  <c r="AG30"/>
  <c r="AE30"/>
  <c r="AC30"/>
  <c r="AA30"/>
  <c r="Y30"/>
  <c r="W30"/>
  <c r="U30"/>
  <c r="S30"/>
  <c r="Q30"/>
  <c r="O30"/>
  <c r="M30"/>
  <c r="K30"/>
  <c r="I30"/>
  <c r="EE29"/>
  <c r="EC29"/>
  <c r="EA29"/>
  <c r="DY29"/>
  <c r="DW29"/>
  <c r="DU29"/>
  <c r="DS29"/>
  <c r="DQ29"/>
  <c r="DO29"/>
  <c r="DM29"/>
  <c r="DK29"/>
  <c r="DI29"/>
  <c r="DG29"/>
  <c r="DE29"/>
  <c r="DC29"/>
  <c r="DA29"/>
  <c r="CY29"/>
  <c r="CW29"/>
  <c r="CU29"/>
  <c r="CS29"/>
  <c r="CQ29"/>
  <c r="CO29"/>
  <c r="CM29"/>
  <c r="CK29"/>
  <c r="CI29"/>
  <c r="CG29"/>
  <c r="CE29"/>
  <c r="CC29"/>
  <c r="CA29"/>
  <c r="BY29"/>
  <c r="BW29"/>
  <c r="BU29"/>
  <c r="BS29"/>
  <c r="BQ29"/>
  <c r="BO29"/>
  <c r="BM29"/>
  <c r="BK29"/>
  <c r="BI29"/>
  <c r="BG29"/>
  <c r="BE29"/>
  <c r="BC29"/>
  <c r="BA29"/>
  <c r="AY29"/>
  <c r="AW29"/>
  <c r="AU29"/>
  <c r="AS29"/>
  <c r="AQ29"/>
  <c r="AO29"/>
  <c r="AM29"/>
  <c r="AK29"/>
  <c r="AI29"/>
  <c r="AG29"/>
  <c r="AE29"/>
  <c r="AC29"/>
  <c r="AA29"/>
  <c r="Y29"/>
  <c r="W29"/>
  <c r="U29"/>
  <c r="S29"/>
  <c r="Q29"/>
  <c r="O29"/>
  <c r="M29"/>
  <c r="K29"/>
  <c r="I29"/>
  <c r="EE28"/>
  <c r="EC28"/>
  <c r="EA28"/>
  <c r="DY28"/>
  <c r="DW28"/>
  <c r="DU28"/>
  <c r="DS28"/>
  <c r="DQ28"/>
  <c r="DO28"/>
  <c r="DM28"/>
  <c r="DK28"/>
  <c r="DI28"/>
  <c r="DG28"/>
  <c r="DE28"/>
  <c r="DC28"/>
  <c r="DA28"/>
  <c r="CY28"/>
  <c r="CW28"/>
  <c r="CU28"/>
  <c r="CS28"/>
  <c r="CQ28"/>
  <c r="CO28"/>
  <c r="CM28"/>
  <c r="CK28"/>
  <c r="CI28"/>
  <c r="CG28"/>
  <c r="CE28"/>
  <c r="CC28"/>
  <c r="CA28"/>
  <c r="BY28"/>
  <c r="BW28"/>
  <c r="BU28"/>
  <c r="BS28"/>
  <c r="BQ28"/>
  <c r="BO28"/>
  <c r="BM28"/>
  <c r="BK28"/>
  <c r="BI28"/>
  <c r="BG28"/>
  <c r="BE28"/>
  <c r="BC28"/>
  <c r="BA28"/>
  <c r="AY28"/>
  <c r="AW28"/>
  <c r="AU28"/>
  <c r="AS28"/>
  <c r="AQ28"/>
  <c r="AO28"/>
  <c r="AM28"/>
  <c r="AK28"/>
  <c r="AI28"/>
  <c r="AG28"/>
  <c r="AE28"/>
  <c r="AC28"/>
  <c r="AA28"/>
  <c r="Y28"/>
  <c r="W28"/>
  <c r="U28"/>
  <c r="S28"/>
  <c r="Q28"/>
  <c r="O28"/>
  <c r="M28"/>
  <c r="K28"/>
  <c r="I28"/>
  <c r="EE27"/>
  <c r="EC27"/>
  <c r="EA27"/>
  <c r="DY27"/>
  <c r="DW27"/>
  <c r="DU27"/>
  <c r="DS27"/>
  <c r="DQ27"/>
  <c r="DO27"/>
  <c r="DM27"/>
  <c r="DK27"/>
  <c r="DI27"/>
  <c r="DG27"/>
  <c r="DE27"/>
  <c r="DC27"/>
  <c r="DA27"/>
  <c r="CY27"/>
  <c r="CW27"/>
  <c r="CU27"/>
  <c r="CS27"/>
  <c r="CQ27"/>
  <c r="CO27"/>
  <c r="CM27"/>
  <c r="CK27"/>
  <c r="CI27"/>
  <c r="CG27"/>
  <c r="CE27"/>
  <c r="CC27"/>
  <c r="CA27"/>
  <c r="BY27"/>
  <c r="BW27"/>
  <c r="BU27"/>
  <c r="BS27"/>
  <c r="BQ27"/>
  <c r="BO27"/>
  <c r="BM27"/>
  <c r="BK27"/>
  <c r="BI27"/>
  <c r="BG27"/>
  <c r="BE27"/>
  <c r="BC27"/>
  <c r="BA27"/>
  <c r="AY27"/>
  <c r="AW27"/>
  <c r="AU27"/>
  <c r="AS27"/>
  <c r="AQ27"/>
  <c r="AO27"/>
  <c r="AM27"/>
  <c r="AK27"/>
  <c r="AI27"/>
  <c r="AG27"/>
  <c r="AE27"/>
  <c r="AC27"/>
  <c r="AA27"/>
  <c r="Y27"/>
  <c r="W27"/>
  <c r="U27"/>
  <c r="S27"/>
  <c r="Q27"/>
  <c r="O27"/>
  <c r="M27"/>
  <c r="K27"/>
  <c r="I27"/>
  <c r="EE26"/>
  <c r="EC26"/>
  <c r="EA26"/>
  <c r="DY26"/>
  <c r="DW26"/>
  <c r="DU26"/>
  <c r="DS26"/>
  <c r="DQ26"/>
  <c r="DO26"/>
  <c r="DM26"/>
  <c r="DK26"/>
  <c r="DI26"/>
  <c r="DG26"/>
  <c r="DE26"/>
  <c r="DC26"/>
  <c r="DA26"/>
  <c r="CY26"/>
  <c r="CW26"/>
  <c r="CU26"/>
  <c r="CS26"/>
  <c r="CQ26"/>
  <c r="CO26"/>
  <c r="CM26"/>
  <c r="CK26"/>
  <c r="CI26"/>
  <c r="CG26"/>
  <c r="CE26"/>
  <c r="CC26"/>
  <c r="CA26"/>
  <c r="BY26"/>
  <c r="BW26"/>
  <c r="BU26"/>
  <c r="BS26"/>
  <c r="BQ26"/>
  <c r="BO26"/>
  <c r="BM26"/>
  <c r="BK26"/>
  <c r="BI26"/>
  <c r="BG26"/>
  <c r="BE26"/>
  <c r="BC26"/>
  <c r="BA26"/>
  <c r="AY26"/>
  <c r="AW26"/>
  <c r="AU26"/>
  <c r="AS26"/>
  <c r="AQ26"/>
  <c r="AO26"/>
  <c r="AM26"/>
  <c r="AK26"/>
  <c r="AI26"/>
  <c r="AG26"/>
  <c r="AE26"/>
  <c r="AC26"/>
  <c r="AA26"/>
  <c r="Y26"/>
  <c r="W26"/>
  <c r="U26"/>
  <c r="S26"/>
  <c r="Q26"/>
  <c r="O26"/>
  <c r="M26"/>
  <c r="K26"/>
  <c r="I26"/>
  <c r="EE25"/>
  <c r="EC25"/>
  <c r="EA25"/>
  <c r="DY25"/>
  <c r="DW25"/>
  <c r="DU25"/>
  <c r="DS25"/>
  <c r="DQ25"/>
  <c r="DO25"/>
  <c r="DM25"/>
  <c r="DK25"/>
  <c r="DI25"/>
  <c r="DG25"/>
  <c r="DE25"/>
  <c r="DC25"/>
  <c r="DA25"/>
  <c r="CY25"/>
  <c r="CW25"/>
  <c r="CU25"/>
  <c r="CS25"/>
  <c r="CQ25"/>
  <c r="CO25"/>
  <c r="CM25"/>
  <c r="CK25"/>
  <c r="CI25"/>
  <c r="CG25"/>
  <c r="CE25"/>
  <c r="CC25"/>
  <c r="CA25"/>
  <c r="BY25"/>
  <c r="BW25"/>
  <c r="BU25"/>
  <c r="BS25"/>
  <c r="BQ25"/>
  <c r="BO25"/>
  <c r="BM25"/>
  <c r="BK25"/>
  <c r="BI25"/>
  <c r="BG25"/>
  <c r="BE25"/>
  <c r="BC25"/>
  <c r="BA25"/>
  <c r="AY25"/>
  <c r="AW25"/>
  <c r="AU25"/>
  <c r="AS25"/>
  <c r="AQ25"/>
  <c r="AO25"/>
  <c r="AM25"/>
  <c r="AK25"/>
  <c r="AI25"/>
  <c r="AG25"/>
  <c r="AE25"/>
  <c r="AC25"/>
  <c r="AA25"/>
  <c r="Y25"/>
  <c r="W25"/>
  <c r="U25"/>
  <c r="S25"/>
  <c r="Q25"/>
  <c r="O25"/>
  <c r="M25"/>
  <c r="K25"/>
  <c r="I25"/>
  <c r="EE24"/>
  <c r="EC24"/>
  <c r="EA24"/>
  <c r="DY24"/>
  <c r="DW24"/>
  <c r="DU24"/>
  <c r="DS24"/>
  <c r="DQ24"/>
  <c r="DO24"/>
  <c r="DM24"/>
  <c r="DK24"/>
  <c r="DI24"/>
  <c r="DG24"/>
  <c r="DE24"/>
  <c r="DC24"/>
  <c r="DA24"/>
  <c r="CY24"/>
  <c r="CW24"/>
  <c r="CU24"/>
  <c r="CS24"/>
  <c r="CQ24"/>
  <c r="CO24"/>
  <c r="CM24"/>
  <c r="CK24"/>
  <c r="CI24"/>
  <c r="CG24"/>
  <c r="CE24"/>
  <c r="CC24"/>
  <c r="CA24"/>
  <c r="BY24"/>
  <c r="BW24"/>
  <c r="BU24"/>
  <c r="BS24"/>
  <c r="BQ24"/>
  <c r="BO24"/>
  <c r="BM24"/>
  <c r="BK24"/>
  <c r="BI24"/>
  <c r="BG24"/>
  <c r="BE24"/>
  <c r="BC24"/>
  <c r="BA24"/>
  <c r="AY24"/>
  <c r="AW24"/>
  <c r="AU24"/>
  <c r="AS24"/>
  <c r="AQ24"/>
  <c r="AO24"/>
  <c r="AM24"/>
  <c r="AK24"/>
  <c r="AI24"/>
  <c r="AG24"/>
  <c r="AE24"/>
  <c r="AC24"/>
  <c r="AA24"/>
  <c r="Y24"/>
  <c r="W24"/>
  <c r="U24"/>
  <c r="S24"/>
  <c r="Q24"/>
  <c r="O24"/>
  <c r="M24"/>
  <c r="K24"/>
  <c r="I24"/>
  <c r="EE23"/>
  <c r="EC23"/>
  <c r="EA23"/>
  <c r="DY23"/>
  <c r="DW23"/>
  <c r="DU23"/>
  <c r="DS23"/>
  <c r="DQ23"/>
  <c r="DO23"/>
  <c r="DM23"/>
  <c r="DK23"/>
  <c r="DI23"/>
  <c r="DG23"/>
  <c r="DE23"/>
  <c r="DC23"/>
  <c r="DA23"/>
  <c r="CY23"/>
  <c r="CW23"/>
  <c r="CU23"/>
  <c r="CS23"/>
  <c r="CQ23"/>
  <c r="CO23"/>
  <c r="CM23"/>
  <c r="CK23"/>
  <c r="CI23"/>
  <c r="CG23"/>
  <c r="CE23"/>
  <c r="CC23"/>
  <c r="CA23"/>
  <c r="BY23"/>
  <c r="BW23"/>
  <c r="BU23"/>
  <c r="BS23"/>
  <c r="BQ23"/>
  <c r="BO23"/>
  <c r="BM23"/>
  <c r="BK23"/>
  <c r="BI23"/>
  <c r="BG23"/>
  <c r="BE23"/>
  <c r="BC23"/>
  <c r="BA23"/>
  <c r="AY23"/>
  <c r="AW23"/>
  <c r="AU23"/>
  <c r="AS23"/>
  <c r="AQ23"/>
  <c r="AO23"/>
  <c r="AM23"/>
  <c r="AK23"/>
  <c r="AI23"/>
  <c r="AG23"/>
  <c r="AE23"/>
  <c r="AC23"/>
  <c r="AA23"/>
  <c r="Y23"/>
  <c r="W23"/>
  <c r="U23"/>
  <c r="S23"/>
  <c r="Q23"/>
  <c r="O23"/>
  <c r="M23"/>
  <c r="K23"/>
  <c r="I23"/>
  <c r="EE22"/>
  <c r="EC22"/>
  <c r="EA22"/>
  <c r="DY22"/>
  <c r="DW22"/>
  <c r="DU22"/>
  <c r="DS22"/>
  <c r="DQ22"/>
  <c r="DO22"/>
  <c r="DM22"/>
  <c r="DK22"/>
  <c r="DI22"/>
  <c r="DG22"/>
  <c r="DE22"/>
  <c r="DC22"/>
  <c r="DA22"/>
  <c r="CY22"/>
  <c r="CW22"/>
  <c r="CU22"/>
  <c r="CS22"/>
  <c r="CQ22"/>
  <c r="CO22"/>
  <c r="CM22"/>
  <c r="CK22"/>
  <c r="CI22"/>
  <c r="CG22"/>
  <c r="CE22"/>
  <c r="CC22"/>
  <c r="CA22"/>
  <c r="BY22"/>
  <c r="BW22"/>
  <c r="BU22"/>
  <c r="BS22"/>
  <c r="BQ22"/>
  <c r="BO22"/>
  <c r="BM22"/>
  <c r="BK22"/>
  <c r="BI22"/>
  <c r="BG22"/>
  <c r="BE22"/>
  <c r="BC22"/>
  <c r="BA22"/>
  <c r="AY22"/>
  <c r="AW22"/>
  <c r="AU22"/>
  <c r="AS22"/>
  <c r="AQ22"/>
  <c r="AO22"/>
  <c r="AM22"/>
  <c r="AK22"/>
  <c r="AI22"/>
  <c r="AG22"/>
  <c r="AE22"/>
  <c r="AC22"/>
  <c r="AA22"/>
  <c r="Y22"/>
  <c r="W22"/>
  <c r="U22"/>
  <c r="S22"/>
  <c r="Q22"/>
  <c r="O22"/>
  <c r="M22"/>
  <c r="K22"/>
  <c r="I22"/>
  <c r="EE21"/>
  <c r="EC21"/>
  <c r="EA21"/>
  <c r="DY21"/>
  <c r="DW21"/>
  <c r="DU21"/>
  <c r="DS21"/>
  <c r="DQ21"/>
  <c r="DO21"/>
  <c r="DM21"/>
  <c r="DK21"/>
  <c r="DI21"/>
  <c r="DG21"/>
  <c r="DE21"/>
  <c r="DC21"/>
  <c r="DA21"/>
  <c r="CY21"/>
  <c r="CW21"/>
  <c r="CU21"/>
  <c r="CS21"/>
  <c r="CQ21"/>
  <c r="CO21"/>
  <c r="CM21"/>
  <c r="CK21"/>
  <c r="CI21"/>
  <c r="CG21"/>
  <c r="CE21"/>
  <c r="CC21"/>
  <c r="CA21"/>
  <c r="BY21"/>
  <c r="BW21"/>
  <c r="BU21"/>
  <c r="BS21"/>
  <c r="BQ21"/>
  <c r="BO21"/>
  <c r="BM21"/>
  <c r="BK21"/>
  <c r="BI21"/>
  <c r="BG21"/>
  <c r="BE21"/>
  <c r="BC21"/>
  <c r="BA21"/>
  <c r="AY21"/>
  <c r="AW21"/>
  <c r="AU21"/>
  <c r="AS21"/>
  <c r="AQ21"/>
  <c r="AO21"/>
  <c r="AM21"/>
  <c r="AK21"/>
  <c r="AI21"/>
  <c r="AG21"/>
  <c r="AE21"/>
  <c r="AC21"/>
  <c r="AA21"/>
  <c r="Y21"/>
  <c r="W21"/>
  <c r="U21"/>
  <c r="S21"/>
  <c r="Q21"/>
  <c r="O21"/>
  <c r="M21"/>
  <c r="K21"/>
  <c r="I21"/>
  <c r="EE20"/>
  <c r="EC20"/>
  <c r="EA20"/>
  <c r="DY20"/>
  <c r="DW20"/>
  <c r="DU20"/>
  <c r="DS20"/>
  <c r="DQ20"/>
  <c r="DO20"/>
  <c r="DM20"/>
  <c r="DK20"/>
  <c r="DI20"/>
  <c r="DG20"/>
  <c r="DE20"/>
  <c r="DC20"/>
  <c r="DA20"/>
  <c r="CY20"/>
  <c r="CW20"/>
  <c r="CU20"/>
  <c r="CS20"/>
  <c r="CQ20"/>
  <c r="CO20"/>
  <c r="CM20"/>
  <c r="CK20"/>
  <c r="CI20"/>
  <c r="CG20"/>
  <c r="CE20"/>
  <c r="CC20"/>
  <c r="CA20"/>
  <c r="BY20"/>
  <c r="BW20"/>
  <c r="BU20"/>
  <c r="BS20"/>
  <c r="BQ20"/>
  <c r="BO20"/>
  <c r="BM20"/>
  <c r="BK20"/>
  <c r="BI20"/>
  <c r="BG20"/>
  <c r="BE20"/>
  <c r="BC20"/>
  <c r="BA20"/>
  <c r="AY20"/>
  <c r="AW20"/>
  <c r="AU20"/>
  <c r="AS20"/>
  <c r="AQ20"/>
  <c r="AO20"/>
  <c r="AM20"/>
  <c r="AK20"/>
  <c r="AI20"/>
  <c r="AG20"/>
  <c r="AE20"/>
  <c r="AC20"/>
  <c r="AA20"/>
  <c r="Y20"/>
  <c r="W20"/>
  <c r="U20"/>
  <c r="S20"/>
  <c r="Q20"/>
  <c r="O20"/>
  <c r="M20"/>
  <c r="K20"/>
  <c r="I20"/>
  <c r="EE19"/>
  <c r="EC19"/>
  <c r="EA19"/>
  <c r="DY19"/>
  <c r="DW19"/>
  <c r="DU19"/>
  <c r="DS19"/>
  <c r="DQ19"/>
  <c r="DO19"/>
  <c r="DM19"/>
  <c r="DK19"/>
  <c r="DI19"/>
  <c r="DG19"/>
  <c r="DE19"/>
  <c r="DC19"/>
  <c r="DA19"/>
  <c r="CY19"/>
  <c r="CW19"/>
  <c r="CU19"/>
  <c r="CS19"/>
  <c r="CQ19"/>
  <c r="CO19"/>
  <c r="CM19"/>
  <c r="CK19"/>
  <c r="CI19"/>
  <c r="CG19"/>
  <c r="CE19"/>
  <c r="CC19"/>
  <c r="CA19"/>
  <c r="BY19"/>
  <c r="BW19"/>
  <c r="BU19"/>
  <c r="BS19"/>
  <c r="BQ19"/>
  <c r="BO19"/>
  <c r="BM19"/>
  <c r="BK19"/>
  <c r="BI19"/>
  <c r="BG19"/>
  <c r="BE19"/>
  <c r="BC19"/>
  <c r="BA19"/>
  <c r="AY19"/>
  <c r="AW19"/>
  <c r="AU19"/>
  <c r="AS19"/>
  <c r="AQ19"/>
  <c r="AO19"/>
  <c r="AM19"/>
  <c r="AK19"/>
  <c r="AI19"/>
  <c r="AG19"/>
  <c r="AE19"/>
  <c r="AC19"/>
  <c r="AA19"/>
  <c r="Y19"/>
  <c r="W19"/>
  <c r="U19"/>
  <c r="S19"/>
  <c r="Q19"/>
  <c r="O19"/>
  <c r="M19"/>
  <c r="K19"/>
  <c r="I19"/>
  <c r="EE18"/>
  <c r="EC18"/>
  <c r="EA18"/>
  <c r="DY18"/>
  <c r="DW18"/>
  <c r="DU18"/>
  <c r="DS18"/>
  <c r="DQ18"/>
  <c r="DO18"/>
  <c r="DM18"/>
  <c r="DK18"/>
  <c r="DI18"/>
  <c r="DG18"/>
  <c r="DE18"/>
  <c r="DC18"/>
  <c r="DA18"/>
  <c r="CY18"/>
  <c r="CW18"/>
  <c r="CU18"/>
  <c r="CS18"/>
  <c r="CQ18"/>
  <c r="CO18"/>
  <c r="CM18"/>
  <c r="CK18"/>
  <c r="CI18"/>
  <c r="CG18"/>
  <c r="CE18"/>
  <c r="CC18"/>
  <c r="CA18"/>
  <c r="BY18"/>
  <c r="BW18"/>
  <c r="BU18"/>
  <c r="BS18"/>
  <c r="BQ18"/>
  <c r="BO18"/>
  <c r="BM18"/>
  <c r="BK18"/>
  <c r="BI18"/>
  <c r="BG18"/>
  <c r="BE18"/>
  <c r="BC18"/>
  <c r="BA18"/>
  <c r="AY18"/>
  <c r="AW18"/>
  <c r="AU18"/>
  <c r="AS18"/>
  <c r="AQ18"/>
  <c r="AO18"/>
  <c r="AM18"/>
  <c r="AK18"/>
  <c r="AI18"/>
  <c r="AG18"/>
  <c r="AE18"/>
  <c r="AC18"/>
  <c r="AA18"/>
  <c r="Y18"/>
  <c r="W18"/>
  <c r="U18"/>
  <c r="S18"/>
  <c r="Q18"/>
  <c r="O18"/>
  <c r="M18"/>
  <c r="K18"/>
  <c r="I18"/>
  <c r="EE17"/>
  <c r="EC17"/>
  <c r="EA17"/>
  <c r="DY17"/>
  <c r="DW17"/>
  <c r="DU17"/>
  <c r="DS17"/>
  <c r="DQ17"/>
  <c r="DO17"/>
  <c r="DM17"/>
  <c r="DK17"/>
  <c r="DI17"/>
  <c r="DG17"/>
  <c r="DE17"/>
  <c r="DC17"/>
  <c r="DA17"/>
  <c r="CY17"/>
  <c r="CW17"/>
  <c r="CU17"/>
  <c r="CS17"/>
  <c r="CQ17"/>
  <c r="CO17"/>
  <c r="CM17"/>
  <c r="CK17"/>
  <c r="CI17"/>
  <c r="CG17"/>
  <c r="CE17"/>
  <c r="CC17"/>
  <c r="CA17"/>
  <c r="BY17"/>
  <c r="BW17"/>
  <c r="BU17"/>
  <c r="BS17"/>
  <c r="BQ17"/>
  <c r="BO17"/>
  <c r="BM17"/>
  <c r="BK17"/>
  <c r="BI17"/>
  <c r="BG17"/>
  <c r="BE17"/>
  <c r="BC17"/>
  <c r="BA17"/>
  <c r="AY17"/>
  <c r="AW17"/>
  <c r="AU17"/>
  <c r="AS17"/>
  <c r="AQ17"/>
  <c r="AO17"/>
  <c r="AM17"/>
  <c r="AK17"/>
  <c r="AI17"/>
  <c r="AG17"/>
  <c r="AE17"/>
  <c r="AC17"/>
  <c r="AA17"/>
  <c r="Y17"/>
  <c r="W17"/>
  <c r="U17"/>
  <c r="S17"/>
  <c r="Q17"/>
  <c r="O17"/>
  <c r="M17"/>
  <c r="K17"/>
  <c r="I17"/>
  <c r="EE16"/>
  <c r="EC16"/>
  <c r="EA16"/>
  <c r="DY16"/>
  <c r="DW16"/>
  <c r="DU16"/>
  <c r="DS16"/>
  <c r="DQ16"/>
  <c r="DO16"/>
  <c r="DM16"/>
  <c r="DK16"/>
  <c r="DI16"/>
  <c r="DG16"/>
  <c r="DE16"/>
  <c r="DC16"/>
  <c r="DA16"/>
  <c r="CY16"/>
  <c r="CW16"/>
  <c r="CU16"/>
  <c r="CS16"/>
  <c r="CQ16"/>
  <c r="CO16"/>
  <c r="CM16"/>
  <c r="CK16"/>
  <c r="CI16"/>
  <c r="CG16"/>
  <c r="CE16"/>
  <c r="CC16"/>
  <c r="CA16"/>
  <c r="BY16"/>
  <c r="BW16"/>
  <c r="BU16"/>
  <c r="BS16"/>
  <c r="BQ16"/>
  <c r="BO16"/>
  <c r="BM16"/>
  <c r="BK16"/>
  <c r="BI16"/>
  <c r="BG16"/>
  <c r="BE16"/>
  <c r="BC16"/>
  <c r="BA16"/>
  <c r="AY16"/>
  <c r="AW16"/>
  <c r="AU16"/>
  <c r="AS16"/>
  <c r="AQ16"/>
  <c r="AO16"/>
  <c r="AM16"/>
  <c r="AK16"/>
  <c r="AI16"/>
  <c r="AG16"/>
  <c r="AE16"/>
  <c r="AC16"/>
  <c r="AA16"/>
  <c r="Y16"/>
  <c r="W16"/>
  <c r="U16"/>
  <c r="S16"/>
  <c r="Q16"/>
  <c r="O16"/>
  <c r="M16"/>
  <c r="K16"/>
  <c r="I16"/>
  <c r="EE15"/>
  <c r="EC15"/>
  <c r="EA15"/>
  <c r="DY15"/>
  <c r="DW15"/>
  <c r="DU15"/>
  <c r="DS15"/>
  <c r="DQ15"/>
  <c r="DO15"/>
  <c r="DM15"/>
  <c r="DK15"/>
  <c r="DI15"/>
  <c r="DG15"/>
  <c r="DE15"/>
  <c r="DC15"/>
  <c r="DA15"/>
  <c r="CY15"/>
  <c r="CW15"/>
  <c r="CU15"/>
  <c r="CS15"/>
  <c r="CQ15"/>
  <c r="CO15"/>
  <c r="CM15"/>
  <c r="CK15"/>
  <c r="CI15"/>
  <c r="CG15"/>
  <c r="CE15"/>
  <c r="CC15"/>
  <c r="CA15"/>
  <c r="BY15"/>
  <c r="BW15"/>
  <c r="BU15"/>
  <c r="BS15"/>
  <c r="BQ15"/>
  <c r="BO15"/>
  <c r="BM15"/>
  <c r="BK15"/>
  <c r="BI15"/>
  <c r="BG15"/>
  <c r="BE15"/>
  <c r="BC15"/>
  <c r="BA15"/>
  <c r="AY15"/>
  <c r="AW15"/>
  <c r="AU15"/>
  <c r="AS15"/>
  <c r="AQ15"/>
  <c r="AO15"/>
  <c r="AM15"/>
  <c r="AK15"/>
  <c r="AI15"/>
  <c r="AG15"/>
  <c r="AE15"/>
  <c r="AC15"/>
  <c r="AA15"/>
  <c r="Y15"/>
  <c r="W15"/>
  <c r="U15"/>
  <c r="S15"/>
  <c r="Q15"/>
  <c r="O15"/>
  <c r="M15"/>
  <c r="K15"/>
  <c r="I15"/>
  <c r="EE14"/>
  <c r="EC14"/>
  <c r="EA14"/>
  <c r="DY14"/>
  <c r="DW14"/>
  <c r="DU14"/>
  <c r="DS14"/>
  <c r="DQ14"/>
  <c r="DO14"/>
  <c r="DM14"/>
  <c r="DK14"/>
  <c r="DI14"/>
  <c r="DG14"/>
  <c r="DE14"/>
  <c r="DC14"/>
  <c r="DA14"/>
  <c r="CY14"/>
  <c r="CW14"/>
  <c r="CU14"/>
  <c r="CS14"/>
  <c r="CQ14"/>
  <c r="CO14"/>
  <c r="CM14"/>
  <c r="CK14"/>
  <c r="CI14"/>
  <c r="CG14"/>
  <c r="CE14"/>
  <c r="CC14"/>
  <c r="CA14"/>
  <c r="BY14"/>
  <c r="BW14"/>
  <c r="BU14"/>
  <c r="BS14"/>
  <c r="BQ14"/>
  <c r="BO14"/>
  <c r="BM14"/>
  <c r="BK14"/>
  <c r="BI14"/>
  <c r="BG14"/>
  <c r="BE14"/>
  <c r="BC14"/>
  <c r="BA14"/>
  <c r="AY14"/>
  <c r="AW14"/>
  <c r="AU14"/>
  <c r="AS14"/>
  <c r="AQ14"/>
  <c r="AO14"/>
  <c r="AM14"/>
  <c r="AK14"/>
  <c r="AI14"/>
  <c r="AG14"/>
  <c r="AE14"/>
  <c r="AC14"/>
  <c r="AA14"/>
  <c r="Y14"/>
  <c r="W14"/>
  <c r="U14"/>
  <c r="S14"/>
  <c r="Q14"/>
  <c r="O14"/>
  <c r="M14"/>
  <c r="K14"/>
  <c r="I14"/>
  <c r="EE13"/>
  <c r="EC13"/>
  <c r="EA13"/>
  <c r="DY13"/>
  <c r="DW13"/>
  <c r="DU13"/>
  <c r="DS13"/>
  <c r="DQ13"/>
  <c r="DO13"/>
  <c r="DM13"/>
  <c r="DK13"/>
  <c r="DI13"/>
  <c r="DG13"/>
  <c r="DE13"/>
  <c r="DC13"/>
  <c r="DA13"/>
  <c r="CY13"/>
  <c r="CW13"/>
  <c r="CU13"/>
  <c r="CS13"/>
  <c r="CQ13"/>
  <c r="CO13"/>
  <c r="CM13"/>
  <c r="CK13"/>
  <c r="CI13"/>
  <c r="CG13"/>
  <c r="CE13"/>
  <c r="CC13"/>
  <c r="CA13"/>
  <c r="BY13"/>
  <c r="BW13"/>
  <c r="BU13"/>
  <c r="BS13"/>
  <c r="BQ13"/>
  <c r="BO13"/>
  <c r="BM13"/>
  <c r="BK13"/>
  <c r="BI13"/>
  <c r="BG13"/>
  <c r="BE13"/>
  <c r="BC13"/>
  <c r="BA13"/>
  <c r="AY13"/>
  <c r="AW13"/>
  <c r="AU13"/>
  <c r="AS13"/>
  <c r="AQ13"/>
  <c r="AO13"/>
  <c r="AM13"/>
  <c r="AK13"/>
  <c r="AI13"/>
  <c r="AG13"/>
  <c r="AE13"/>
  <c r="AC13"/>
  <c r="AA13"/>
  <c r="Y13"/>
  <c r="W13"/>
  <c r="U13"/>
  <c r="S13"/>
  <c r="Q13"/>
  <c r="O13"/>
  <c r="M13"/>
  <c r="K13"/>
  <c r="I13"/>
  <c r="EE12"/>
  <c r="EC12"/>
  <c r="EA12"/>
  <c r="DY12"/>
  <c r="DW12"/>
  <c r="DU12"/>
  <c r="DS12"/>
  <c r="DQ12"/>
  <c r="DO12"/>
  <c r="DM12"/>
  <c r="DK12"/>
  <c r="DI12"/>
  <c r="DG12"/>
  <c r="DE12"/>
  <c r="DC12"/>
  <c r="DA12"/>
  <c r="CY12"/>
  <c r="CW12"/>
  <c r="CU12"/>
  <c r="CS12"/>
  <c r="CQ12"/>
  <c r="CO12"/>
  <c r="CM12"/>
  <c r="CK12"/>
  <c r="CI12"/>
  <c r="CG12"/>
  <c r="CE12"/>
  <c r="CC12"/>
  <c r="CA12"/>
  <c r="BY12"/>
  <c r="BW12"/>
  <c r="BU12"/>
  <c r="BS12"/>
  <c r="BQ12"/>
  <c r="BO12"/>
  <c r="BM12"/>
  <c r="BK12"/>
  <c r="BI12"/>
  <c r="BG12"/>
  <c r="BE12"/>
  <c r="BC12"/>
  <c r="BA12"/>
  <c r="AY12"/>
  <c r="AW12"/>
  <c r="AU12"/>
  <c r="AS12"/>
  <c r="AQ12"/>
  <c r="AO12"/>
  <c r="AM12"/>
  <c r="AK12"/>
  <c r="AI12"/>
  <c r="AG12"/>
  <c r="AE12"/>
  <c r="AC12"/>
  <c r="AA12"/>
  <c r="Y12"/>
  <c r="W12"/>
  <c r="U12"/>
  <c r="S12"/>
  <c r="Q12"/>
  <c r="O12"/>
  <c r="M12"/>
  <c r="K12"/>
  <c r="I12"/>
  <c r="EE11"/>
  <c r="EC11"/>
  <c r="EA11"/>
  <c r="DY11"/>
  <c r="DW11"/>
  <c r="DU11"/>
  <c r="DS11"/>
  <c r="DQ11"/>
  <c r="DO11"/>
  <c r="DM11"/>
  <c r="DK11"/>
  <c r="DI11"/>
  <c r="DG11"/>
  <c r="DE11"/>
  <c r="DC11"/>
  <c r="DA11"/>
  <c r="CY11"/>
  <c r="CW11"/>
  <c r="CU11"/>
  <c r="CS11"/>
  <c r="CQ11"/>
  <c r="CO11"/>
  <c r="CM11"/>
  <c r="CK11"/>
  <c r="CI11"/>
  <c r="CG11"/>
  <c r="CE11"/>
  <c r="CC11"/>
  <c r="CA11"/>
  <c r="BY11"/>
  <c r="BW11"/>
  <c r="BU11"/>
  <c r="BS11"/>
  <c r="BQ11"/>
  <c r="BO11"/>
  <c r="BM11"/>
  <c r="BK11"/>
  <c r="BI11"/>
  <c r="BG11"/>
  <c r="BE11"/>
  <c r="BC11"/>
  <c r="BA11"/>
  <c r="AY11"/>
  <c r="AW11"/>
  <c r="AU11"/>
  <c r="AS11"/>
  <c r="AQ11"/>
  <c r="AO11"/>
  <c r="AM11"/>
  <c r="AK11"/>
  <c r="AI11"/>
  <c r="AG11"/>
  <c r="AE11"/>
  <c r="AC11"/>
  <c r="AA11"/>
  <c r="Y11"/>
  <c r="W11"/>
  <c r="U11"/>
  <c r="S11"/>
  <c r="Q11"/>
  <c r="O11"/>
  <c r="M11"/>
  <c r="K11"/>
  <c r="I11"/>
  <c r="EE10"/>
  <c r="EC10"/>
  <c r="EA10"/>
  <c r="DY10"/>
  <c r="DW10"/>
  <c r="DU10"/>
  <c r="DS10"/>
  <c r="DQ10"/>
  <c r="DO10"/>
  <c r="DM10"/>
  <c r="DK10"/>
  <c r="DI10"/>
  <c r="DG10"/>
  <c r="DE10"/>
  <c r="DC10"/>
  <c r="DA10"/>
  <c r="CY10"/>
  <c r="CW10"/>
  <c r="CU10"/>
  <c r="CS10"/>
  <c r="CQ10"/>
  <c r="CO10"/>
  <c r="CM10"/>
  <c r="CK10"/>
  <c r="CI10"/>
  <c r="CG10"/>
  <c r="CE10"/>
  <c r="CC10"/>
  <c r="CA10"/>
  <c r="BY10"/>
  <c r="BW10"/>
  <c r="BU10"/>
  <c r="BS10"/>
  <c r="BQ10"/>
  <c r="BO10"/>
  <c r="BM10"/>
  <c r="BK10"/>
  <c r="BI10"/>
  <c r="BG10"/>
  <c r="BE10"/>
  <c r="BC10"/>
  <c r="BA10"/>
  <c r="AY10"/>
  <c r="AW10"/>
  <c r="AU10"/>
  <c r="AS10"/>
  <c r="AQ10"/>
  <c r="AO10"/>
  <c r="AM10"/>
  <c r="AK10"/>
  <c r="AI10"/>
  <c r="AG10"/>
  <c r="AE10"/>
  <c r="AC10"/>
  <c r="AA10"/>
  <c r="Y10"/>
  <c r="W10"/>
  <c r="U10"/>
  <c r="S10"/>
  <c r="Q10"/>
  <c r="O10"/>
  <c r="M10"/>
  <c r="K10"/>
  <c r="I10"/>
  <c r="EE9"/>
  <c r="EC9"/>
  <c r="EA9"/>
  <c r="DY9"/>
  <c r="DW9"/>
  <c r="DU9"/>
  <c r="DS9"/>
  <c r="DQ9"/>
  <c r="DO9"/>
  <c r="DM9"/>
  <c r="DK9"/>
  <c r="DI9"/>
  <c r="DG9"/>
  <c r="DE9"/>
  <c r="DC9"/>
  <c r="DA9"/>
  <c r="CY9"/>
  <c r="CW9"/>
  <c r="CU9"/>
  <c r="CS9"/>
  <c r="CQ9"/>
  <c r="CO9"/>
  <c r="CM9"/>
  <c r="CK9"/>
  <c r="CI9"/>
  <c r="CG9"/>
  <c r="CE9"/>
  <c r="CC9"/>
  <c r="CA9"/>
  <c r="BY9"/>
  <c r="BW9"/>
  <c r="BU9"/>
  <c r="BS9"/>
  <c r="BQ9"/>
  <c r="BO9"/>
  <c r="BM9"/>
  <c r="BK9"/>
  <c r="BI9"/>
  <c r="BG9"/>
  <c r="BE9"/>
  <c r="BC9"/>
  <c r="BA9"/>
  <c r="AY9"/>
  <c r="AW9"/>
  <c r="AU9"/>
  <c r="AS9"/>
  <c r="AQ9"/>
  <c r="AO9"/>
  <c r="AM9"/>
  <c r="AK9"/>
  <c r="AI9"/>
  <c r="AG9"/>
  <c r="AE9"/>
  <c r="AC9"/>
  <c r="AA9"/>
  <c r="Y9"/>
  <c r="W9"/>
  <c r="U9"/>
  <c r="S9"/>
  <c r="Q9"/>
  <c r="O9"/>
  <c r="M9"/>
  <c r="K9"/>
  <c r="I9"/>
  <c r="EE8"/>
  <c r="EC8"/>
  <c r="EA8"/>
  <c r="DY8"/>
  <c r="DW8"/>
  <c r="DU8"/>
  <c r="DS8"/>
  <c r="DQ8"/>
  <c r="DO8"/>
  <c r="DM8"/>
  <c r="DK8"/>
  <c r="DI8"/>
  <c r="DG8"/>
  <c r="DE8"/>
  <c r="DC8"/>
  <c r="DA8"/>
  <c r="CY8"/>
  <c r="CW8"/>
  <c r="CU8"/>
  <c r="CS8"/>
  <c r="CQ8"/>
  <c r="CO8"/>
  <c r="CM8"/>
  <c r="CK8"/>
  <c r="CI8"/>
  <c r="CG8"/>
  <c r="CE8"/>
  <c r="CC8"/>
  <c r="CA8"/>
  <c r="BY8"/>
  <c r="BW8"/>
  <c r="BU8"/>
  <c r="BS8"/>
  <c r="BQ8"/>
  <c r="BO8"/>
  <c r="BM8"/>
  <c r="BK8"/>
  <c r="BI8"/>
  <c r="BG8"/>
  <c r="BE8"/>
  <c r="BC8"/>
  <c r="BA8"/>
  <c r="AY8"/>
  <c r="AW8"/>
  <c r="AU8"/>
  <c r="AS8"/>
  <c r="AQ8"/>
  <c r="AO8"/>
  <c r="AM8"/>
  <c r="AK8"/>
  <c r="AI8"/>
  <c r="AG8"/>
  <c r="AE8"/>
  <c r="AC8"/>
  <c r="AA8"/>
  <c r="Y8"/>
  <c r="W8"/>
  <c r="U8"/>
  <c r="S8"/>
  <c r="Q8"/>
  <c r="O8"/>
  <c r="M8"/>
  <c r="K8"/>
  <c r="I8"/>
  <c r="EE7"/>
  <c r="EC7"/>
  <c r="EA7"/>
  <c r="DY7"/>
  <c r="DW7"/>
  <c r="DU7"/>
  <c r="DS7"/>
  <c r="DQ7"/>
  <c r="DO7"/>
  <c r="DM7"/>
  <c r="DK7"/>
  <c r="DI7"/>
  <c r="DG7"/>
  <c r="DE7"/>
  <c r="DC7"/>
  <c r="DA7"/>
  <c r="CY7"/>
  <c r="CW7"/>
  <c r="CU7"/>
  <c r="CS7"/>
  <c r="CQ7"/>
  <c r="CO7"/>
  <c r="CM7"/>
  <c r="CK7"/>
  <c r="CI7"/>
  <c r="CG7"/>
  <c r="CE7"/>
  <c r="CC7"/>
  <c r="CA7"/>
  <c r="BY7"/>
  <c r="BW7"/>
  <c r="BU7"/>
  <c r="BS7"/>
  <c r="BQ7"/>
  <c r="BO7"/>
  <c r="BM7"/>
  <c r="BK7"/>
  <c r="BI7"/>
  <c r="BG7"/>
  <c r="BE7"/>
  <c r="BC7"/>
  <c r="BA7"/>
  <c r="AY7"/>
  <c r="AW7"/>
  <c r="AU7"/>
  <c r="AS7"/>
  <c r="AQ7"/>
  <c r="AO7"/>
  <c r="AM7"/>
  <c r="AK7"/>
  <c r="AI7"/>
  <c r="AG7"/>
  <c r="AE7"/>
  <c r="AC7"/>
  <c r="AA7"/>
  <c r="Y7"/>
  <c r="W7"/>
  <c r="U7"/>
  <c r="S7"/>
  <c r="Q7"/>
  <c r="O7"/>
  <c r="M7"/>
  <c r="K7"/>
  <c r="I7"/>
  <c r="EE6"/>
  <c r="EC6"/>
  <c r="EA6"/>
  <c r="DY6"/>
  <c r="DW6"/>
  <c r="DU6"/>
  <c r="DS6"/>
  <c r="DQ6"/>
  <c r="DO6"/>
  <c r="DM6"/>
  <c r="DK6"/>
  <c r="DI6"/>
  <c r="DG6"/>
  <c r="DE6"/>
  <c r="DC6"/>
  <c r="DA6"/>
  <c r="CY6"/>
  <c r="CW6"/>
  <c r="CU6"/>
  <c r="CS6"/>
  <c r="CQ6"/>
  <c r="CO6"/>
  <c r="CM6"/>
  <c r="CK6"/>
  <c r="CI6"/>
  <c r="CG6"/>
  <c r="CE6"/>
  <c r="CC6"/>
  <c r="CA6"/>
  <c r="BY6"/>
  <c r="BW6"/>
  <c r="BU6"/>
  <c r="BS6"/>
  <c r="BQ6"/>
  <c r="BO6"/>
  <c r="BM6"/>
  <c r="BK6"/>
  <c r="BI6"/>
  <c r="BG6"/>
  <c r="BE6"/>
  <c r="BC6"/>
  <c r="BA6"/>
  <c r="AY6"/>
  <c r="AW6"/>
  <c r="AU6"/>
  <c r="AS6"/>
  <c r="AQ6"/>
  <c r="AO6"/>
  <c r="AM6"/>
  <c r="AK6"/>
  <c r="AI6"/>
  <c r="AG6"/>
  <c r="AE6"/>
  <c r="AC6"/>
  <c r="AA6"/>
  <c r="Y6"/>
  <c r="W6"/>
  <c r="U6"/>
  <c r="S6"/>
  <c r="Q6"/>
  <c r="O6"/>
  <c r="M6"/>
  <c r="K6"/>
  <c r="I6"/>
  <c r="EE5"/>
  <c r="EC5"/>
  <c r="EA5"/>
  <c r="DY5"/>
  <c r="DW5"/>
  <c r="DU5"/>
  <c r="DS5"/>
  <c r="DQ5"/>
  <c r="DO5"/>
  <c r="DM5"/>
  <c r="DK5"/>
  <c r="DI5"/>
  <c r="DG5"/>
  <c r="DE5"/>
  <c r="DC5"/>
  <c r="DA5"/>
  <c r="CY5"/>
  <c r="CW5"/>
  <c r="CU5"/>
  <c r="CS5"/>
  <c r="CQ5"/>
  <c r="CO5"/>
  <c r="CM5"/>
  <c r="CK5"/>
  <c r="CI5"/>
  <c r="CG5"/>
  <c r="CE5"/>
  <c r="CC5"/>
  <c r="CA5"/>
  <c r="BY5"/>
  <c r="BW5"/>
  <c r="BU5"/>
  <c r="BS5"/>
  <c r="BQ5"/>
  <c r="BO5"/>
  <c r="BM5"/>
  <c r="BK5"/>
  <c r="BI5"/>
  <c r="BG5"/>
  <c r="BE5"/>
  <c r="BC5"/>
  <c r="BA5"/>
  <c r="AY5"/>
  <c r="AW5"/>
  <c r="AU5"/>
  <c r="AS5"/>
  <c r="AQ5"/>
  <c r="AO5"/>
  <c r="AM5"/>
  <c r="AK5"/>
  <c r="AI5"/>
  <c r="AG5"/>
  <c r="AE5"/>
  <c r="AC5"/>
  <c r="AA5"/>
  <c r="Y5"/>
  <c r="W5"/>
  <c r="U5"/>
  <c r="S5"/>
  <c r="Q5"/>
  <c r="O5"/>
  <c r="M5"/>
  <c r="K5"/>
  <c r="I5"/>
  <c r="EE4"/>
  <c r="EC4"/>
  <c r="EA4"/>
  <c r="DY4"/>
  <c r="DW4"/>
  <c r="DU4"/>
  <c r="DS4"/>
  <c r="DQ4"/>
  <c r="DO4"/>
  <c r="DM4"/>
  <c r="DK4"/>
  <c r="DI4"/>
  <c r="DG4"/>
  <c r="DE4"/>
  <c r="DC4"/>
  <c r="DA4"/>
  <c r="CY4"/>
  <c r="CW4"/>
  <c r="CU4"/>
  <c r="CS4"/>
  <c r="CQ4"/>
  <c r="CO4"/>
  <c r="CM4"/>
  <c r="CK4"/>
  <c r="CI4"/>
  <c r="CG4"/>
  <c r="CE4"/>
  <c r="CC4"/>
  <c r="CA4"/>
  <c r="BY4"/>
  <c r="BW4"/>
  <c r="BU4"/>
  <c r="BS4"/>
  <c r="BQ4"/>
  <c r="BO4"/>
  <c r="BM4"/>
  <c r="BK4"/>
  <c r="BI4"/>
  <c r="BG4"/>
  <c r="BE4"/>
  <c r="BC4"/>
  <c r="BA4"/>
  <c r="AY4"/>
  <c r="AW4"/>
  <c r="AU4"/>
  <c r="AS4"/>
  <c r="AQ4"/>
  <c r="AO4"/>
  <c r="AM4"/>
  <c r="AK4"/>
  <c r="AI4"/>
  <c r="AG4"/>
  <c r="AE4"/>
  <c r="AC4"/>
  <c r="AA4"/>
  <c r="Y4"/>
  <c r="W4"/>
  <c r="U4"/>
  <c r="S4"/>
  <c r="Q4"/>
  <c r="O4"/>
  <c r="M4"/>
  <c r="K4"/>
  <c r="I4"/>
  <c r="I3"/>
  <c r="K3"/>
  <c r="M3"/>
  <c r="O3"/>
  <c r="Q3"/>
  <c r="S3"/>
  <c r="U3"/>
  <c r="W3"/>
  <c r="Y3"/>
  <c r="AA3"/>
  <c r="AC3"/>
  <c r="AE3"/>
  <c r="AG3"/>
  <c r="AI3"/>
  <c r="AK3"/>
  <c r="AM3"/>
  <c r="AO3"/>
  <c r="AQ3"/>
  <c r="AS3"/>
  <c r="AU3"/>
  <c r="AW3"/>
  <c r="AY3"/>
  <c r="BA3"/>
  <c r="BC3"/>
  <c r="BE3"/>
  <c r="BG3"/>
  <c r="BI3"/>
  <c r="BK3"/>
  <c r="BM3"/>
  <c r="BO3"/>
  <c r="BQ3"/>
  <c r="BS3"/>
  <c r="BU3"/>
  <c r="BW3"/>
  <c r="BY3"/>
  <c r="CA3"/>
  <c r="CC3"/>
  <c r="CE3"/>
  <c r="CG3"/>
  <c r="CI3"/>
  <c r="CK3"/>
  <c r="CM3"/>
  <c r="CO3"/>
  <c r="CQ3"/>
  <c r="CS3"/>
  <c r="CU3"/>
  <c r="CW3"/>
  <c r="CY3"/>
  <c r="DA3"/>
  <c r="DC3"/>
  <c r="DE3"/>
  <c r="DG3"/>
  <c r="DI3"/>
  <c r="DK3"/>
  <c r="DM3"/>
  <c r="DO3"/>
  <c r="DQ3"/>
  <c r="DS3"/>
  <c r="DU3"/>
  <c r="DW3"/>
  <c r="DY3"/>
  <c r="EA3"/>
  <c r="EC3"/>
  <c r="EE3"/>
  <c r="F3" i="5" l="1"/>
  <c r="D3"/>
  <c r="C3"/>
  <c r="F4" i="9" l="1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3"/>
  <c r="G4" i="6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5"/>
  <c r="D286"/>
  <c r="D287"/>
  <c r="D288"/>
  <c r="D289"/>
  <c r="D290"/>
  <c r="D292"/>
  <c r="D293"/>
  <c r="D294"/>
  <c r="D295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C3"/>
  <c r="G3"/>
  <c r="F1066" i="9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A4"/>
  <c r="A5"/>
  <c r="A6"/>
  <c r="A7"/>
  <c r="A8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P9" i="5"/>
  <c r="Q9" s="1"/>
  <c r="U9" s="1"/>
  <c r="P10"/>
  <c r="Q10" s="1"/>
  <c r="U10" s="1"/>
  <c r="P11"/>
  <c r="Q11" s="1"/>
  <c r="U11" s="1"/>
  <c r="P12"/>
  <c r="Q12" s="1"/>
  <c r="U12" s="1"/>
  <c r="V12" s="1"/>
  <c r="P13"/>
  <c r="Q13" s="1"/>
  <c r="U13" s="1"/>
  <c r="P14"/>
  <c r="Q14" s="1"/>
  <c r="U14" s="1"/>
  <c r="P15"/>
  <c r="Q15" s="1"/>
  <c r="U15" s="1"/>
  <c r="P16"/>
  <c r="Q16" s="1"/>
  <c r="U16" s="1"/>
  <c r="V16" s="1"/>
  <c r="P17"/>
  <c r="Q17" s="1"/>
  <c r="U17" s="1"/>
  <c r="P18"/>
  <c r="Q18" s="1"/>
  <c r="U18" s="1"/>
  <c r="P19"/>
  <c r="Q19" s="1"/>
  <c r="U19" s="1"/>
  <c r="P20"/>
  <c r="Q20" s="1"/>
  <c r="U20" s="1"/>
  <c r="V20" s="1"/>
  <c r="P21"/>
  <c r="Q21" s="1"/>
  <c r="U21" s="1"/>
  <c r="P22"/>
  <c r="Q22" s="1"/>
  <c r="U22" s="1"/>
  <c r="P23"/>
  <c r="Q23" s="1"/>
  <c r="U23" s="1"/>
  <c r="P24"/>
  <c r="Q24" s="1"/>
  <c r="U24" s="1"/>
  <c r="P25"/>
  <c r="Q25" s="1"/>
  <c r="U25" s="1"/>
  <c r="P26"/>
  <c r="Q26" s="1"/>
  <c r="U26" s="1"/>
  <c r="V26" s="1"/>
  <c r="P27"/>
  <c r="Q27" s="1"/>
  <c r="U27" s="1"/>
  <c r="P28"/>
  <c r="Q28" s="1"/>
  <c r="U28" s="1"/>
  <c r="V28" s="1"/>
  <c r="P29"/>
  <c r="Q29" s="1"/>
  <c r="U29" s="1"/>
  <c r="P30"/>
  <c r="Q30" s="1"/>
  <c r="U30" s="1"/>
  <c r="V30" s="1"/>
  <c r="P31"/>
  <c r="Q31" s="1"/>
  <c r="U31" s="1"/>
  <c r="P32"/>
  <c r="Q32" s="1"/>
  <c r="U32" s="1"/>
  <c r="P33"/>
  <c r="Q33" s="1"/>
  <c r="U33" s="1"/>
  <c r="P34"/>
  <c r="Q34" s="1"/>
  <c r="U34" s="1"/>
  <c r="P35"/>
  <c r="Q35" s="1"/>
  <c r="U35" s="1"/>
  <c r="P36"/>
  <c r="Q36" s="1"/>
  <c r="U36" s="1"/>
  <c r="P37"/>
  <c r="Q37" s="1"/>
  <c r="U37" s="1"/>
  <c r="P38"/>
  <c r="Q38" s="1"/>
  <c r="U38" s="1"/>
  <c r="P39"/>
  <c r="Q39" s="1"/>
  <c r="U39" s="1"/>
  <c r="P40"/>
  <c r="Q40" s="1"/>
  <c r="U40" s="1"/>
  <c r="P41"/>
  <c r="Q41" s="1"/>
  <c r="U41" s="1"/>
  <c r="P42"/>
  <c r="Q42" s="1"/>
  <c r="U42" s="1"/>
  <c r="P43"/>
  <c r="Q43" s="1"/>
  <c r="U43" s="1"/>
  <c r="P44"/>
  <c r="Q44" s="1"/>
  <c r="U44" s="1"/>
  <c r="P45"/>
  <c r="Q45" s="1"/>
  <c r="U45" s="1"/>
  <c r="P46"/>
  <c r="Q46" s="1"/>
  <c r="U46" s="1"/>
  <c r="P47"/>
  <c r="Q47" s="1"/>
  <c r="U47" s="1"/>
  <c r="P48"/>
  <c r="Q48" s="1"/>
  <c r="U48" s="1"/>
  <c r="P49"/>
  <c r="Q49" s="1"/>
  <c r="U49" s="1"/>
  <c r="P50"/>
  <c r="Q50" s="1"/>
  <c r="U50" s="1"/>
  <c r="P51"/>
  <c r="Q51" s="1"/>
  <c r="U51" s="1"/>
  <c r="P52"/>
  <c r="Q52" s="1"/>
  <c r="U52" s="1"/>
  <c r="P53"/>
  <c r="Q53" s="1"/>
  <c r="U53" s="1"/>
  <c r="P54"/>
  <c r="Q54" s="1"/>
  <c r="U54" s="1"/>
  <c r="P55"/>
  <c r="Q55" s="1"/>
  <c r="U55" s="1"/>
  <c r="P56"/>
  <c r="Q56" s="1"/>
  <c r="U56" s="1"/>
  <c r="P57"/>
  <c r="Q57" s="1"/>
  <c r="U57" s="1"/>
  <c r="P58"/>
  <c r="Q58" s="1"/>
  <c r="U58" s="1"/>
  <c r="P59"/>
  <c r="Q59" s="1"/>
  <c r="U59" s="1"/>
  <c r="P60"/>
  <c r="Q60" s="1"/>
  <c r="U60" s="1"/>
  <c r="P61"/>
  <c r="Q61" s="1"/>
  <c r="U61" s="1"/>
  <c r="P62"/>
  <c r="Q62" s="1"/>
  <c r="U62" s="1"/>
  <c r="P63"/>
  <c r="Q63" s="1"/>
  <c r="U63" s="1"/>
  <c r="P64"/>
  <c r="Q64" s="1"/>
  <c r="U64" s="1"/>
  <c r="P65"/>
  <c r="Q65" s="1"/>
  <c r="U65" s="1"/>
  <c r="P66"/>
  <c r="Q66" s="1"/>
  <c r="U66" s="1"/>
  <c r="P67"/>
  <c r="Q67" s="1"/>
  <c r="U67" s="1"/>
  <c r="P68"/>
  <c r="Q68" s="1"/>
  <c r="U68" s="1"/>
  <c r="P69"/>
  <c r="Q69" s="1"/>
  <c r="U69" s="1"/>
  <c r="P70"/>
  <c r="Q70" s="1"/>
  <c r="U70" s="1"/>
  <c r="P71"/>
  <c r="Q71" s="1"/>
  <c r="U71" s="1"/>
  <c r="P72"/>
  <c r="Q72" s="1"/>
  <c r="U72" s="1"/>
  <c r="P73"/>
  <c r="Q73" s="1"/>
  <c r="U73" s="1"/>
  <c r="P74"/>
  <c r="Q74" s="1"/>
  <c r="U74" s="1"/>
  <c r="P75"/>
  <c r="Q75" s="1"/>
  <c r="U75" s="1"/>
  <c r="P76"/>
  <c r="Q76" s="1"/>
  <c r="U76" s="1"/>
  <c r="P77"/>
  <c r="Q77" s="1"/>
  <c r="U77" s="1"/>
  <c r="P78"/>
  <c r="Q78" s="1"/>
  <c r="U78" s="1"/>
  <c r="P79"/>
  <c r="Q79" s="1"/>
  <c r="U79" s="1"/>
  <c r="P80"/>
  <c r="Q80" s="1"/>
  <c r="U80" s="1"/>
  <c r="P81"/>
  <c r="Q81" s="1"/>
  <c r="U81" s="1"/>
  <c r="P82"/>
  <c r="Q82" s="1"/>
  <c r="U82" s="1"/>
  <c r="P83"/>
  <c r="Q83" s="1"/>
  <c r="U83" s="1"/>
  <c r="P84"/>
  <c r="Q84" s="1"/>
  <c r="U84" s="1"/>
  <c r="P85"/>
  <c r="Q85" s="1"/>
  <c r="U85" s="1"/>
  <c r="P86"/>
  <c r="Q86" s="1"/>
  <c r="U86" s="1"/>
  <c r="P87"/>
  <c r="Q87" s="1"/>
  <c r="U87" s="1"/>
  <c r="P88"/>
  <c r="Q88" s="1"/>
  <c r="U88" s="1"/>
  <c r="P89"/>
  <c r="Q89" s="1"/>
  <c r="U89" s="1"/>
  <c r="P90"/>
  <c r="Q90" s="1"/>
  <c r="U90" s="1"/>
  <c r="P91"/>
  <c r="Q91" s="1"/>
  <c r="U91" s="1"/>
  <c r="P92"/>
  <c r="Q92" s="1"/>
  <c r="U92" s="1"/>
  <c r="P93"/>
  <c r="Q93" s="1"/>
  <c r="U93" s="1"/>
  <c r="P94"/>
  <c r="Q94" s="1"/>
  <c r="U94" s="1"/>
  <c r="P95"/>
  <c r="Q95" s="1"/>
  <c r="U95" s="1"/>
  <c r="P96"/>
  <c r="Q96" s="1"/>
  <c r="U96" s="1"/>
  <c r="P97"/>
  <c r="Q97" s="1"/>
  <c r="U97" s="1"/>
  <c r="P98"/>
  <c r="Q98" s="1"/>
  <c r="U98" s="1"/>
  <c r="V98" s="1"/>
  <c r="P99"/>
  <c r="Q99" s="1"/>
  <c r="U99" s="1"/>
  <c r="P100"/>
  <c r="Q100" s="1"/>
  <c r="U100" s="1"/>
  <c r="P101"/>
  <c r="Q101" s="1"/>
  <c r="U101" s="1"/>
  <c r="P102"/>
  <c r="Q102" s="1"/>
  <c r="U102" s="1"/>
  <c r="V102" s="1"/>
  <c r="P103"/>
  <c r="Q103" s="1"/>
  <c r="U103" s="1"/>
  <c r="H22" i="14"/>
  <c r="H3"/>
  <c r="H19"/>
  <c r="V103" i="5" l="1"/>
  <c r="W103" s="1"/>
  <c r="V101"/>
  <c r="V99"/>
  <c r="W99" s="1"/>
  <c r="V97"/>
  <c r="V95"/>
  <c r="W95" s="1"/>
  <c r="V93"/>
  <c r="W93" s="1"/>
  <c r="V91"/>
  <c r="W91" s="1"/>
  <c r="V89"/>
  <c r="W89" s="1"/>
  <c r="V87"/>
  <c r="W87" s="1"/>
  <c r="V85"/>
  <c r="W85" s="1"/>
  <c r="V83"/>
  <c r="W83" s="1"/>
  <c r="V81"/>
  <c r="W81" s="1"/>
  <c r="V79"/>
  <c r="W79" s="1"/>
  <c r="V77"/>
  <c r="W77" s="1"/>
  <c r="V75"/>
  <c r="W75" s="1"/>
  <c r="V73"/>
  <c r="W73" s="1"/>
  <c r="V71"/>
  <c r="W71" s="1"/>
  <c r="X71" s="1"/>
  <c r="V69"/>
  <c r="W69" s="1"/>
  <c r="V67"/>
  <c r="W67" s="1"/>
  <c r="V65"/>
  <c r="W65" s="1"/>
  <c r="V63"/>
  <c r="W63" s="1"/>
  <c r="V61"/>
  <c r="W61" s="1"/>
  <c r="V59"/>
  <c r="W59" s="1"/>
  <c r="V57"/>
  <c r="W57" s="1"/>
  <c r="V55"/>
  <c r="W55" s="1"/>
  <c r="V53"/>
  <c r="W53" s="1"/>
  <c r="V51"/>
  <c r="W51" s="1"/>
  <c r="V49"/>
  <c r="W49" s="1"/>
  <c r="V47"/>
  <c r="W47" s="1"/>
  <c r="V45"/>
  <c r="W45" s="1"/>
  <c r="V43"/>
  <c r="W43" s="1"/>
  <c r="V41"/>
  <c r="W41" s="1"/>
  <c r="V39"/>
  <c r="W39" s="1"/>
  <c r="V37"/>
  <c r="W37" s="1"/>
  <c r="V35"/>
  <c r="W35" s="1"/>
  <c r="V33"/>
  <c r="W33" s="1"/>
  <c r="V31"/>
  <c r="W31" s="1"/>
  <c r="V29"/>
  <c r="W29" s="1"/>
  <c r="V27"/>
  <c r="W27" s="1"/>
  <c r="V25"/>
  <c r="V23"/>
  <c r="W23" s="1"/>
  <c r="V21"/>
  <c r="W21" s="1"/>
  <c r="V19"/>
  <c r="W19" s="1"/>
  <c r="V17"/>
  <c r="W17" s="1"/>
  <c r="V15"/>
  <c r="W15" s="1"/>
  <c r="V13"/>
  <c r="W13" s="1"/>
  <c r="V11"/>
  <c r="W11" s="1"/>
  <c r="V9"/>
  <c r="W9" s="1"/>
  <c r="W102"/>
  <c r="X102" s="1"/>
  <c r="W101"/>
  <c r="W98"/>
  <c r="X98" s="1"/>
  <c r="W97"/>
  <c r="W30"/>
  <c r="X30" s="1"/>
  <c r="W28"/>
  <c r="X28" s="1"/>
  <c r="W26"/>
  <c r="X26" s="1"/>
  <c r="W25"/>
  <c r="W20"/>
  <c r="X20" s="1"/>
  <c r="W16"/>
  <c r="X16" s="1"/>
  <c r="W12"/>
  <c r="X12" s="1"/>
  <c r="V100"/>
  <c r="W100" s="1"/>
  <c r="V96"/>
  <c r="V94"/>
  <c r="W94" s="1"/>
  <c r="V92"/>
  <c r="V90"/>
  <c r="W90" s="1"/>
  <c r="V88"/>
  <c r="V86"/>
  <c r="W86" s="1"/>
  <c r="V84"/>
  <c r="V82"/>
  <c r="W82" s="1"/>
  <c r="V80"/>
  <c r="V78"/>
  <c r="W78" s="1"/>
  <c r="V76"/>
  <c r="V74"/>
  <c r="W74" s="1"/>
  <c r="V72"/>
  <c r="V70"/>
  <c r="W70" s="1"/>
  <c r="V68"/>
  <c r="V66"/>
  <c r="W66" s="1"/>
  <c r="V64"/>
  <c r="V62"/>
  <c r="W62" s="1"/>
  <c r="V60"/>
  <c r="V58"/>
  <c r="W58" s="1"/>
  <c r="V56"/>
  <c r="V54"/>
  <c r="W54" s="1"/>
  <c r="V52"/>
  <c r="V50"/>
  <c r="W50" s="1"/>
  <c r="V48"/>
  <c r="V46"/>
  <c r="W46" s="1"/>
  <c r="V44"/>
  <c r="V42"/>
  <c r="W42" s="1"/>
  <c r="V40"/>
  <c r="W40" s="1"/>
  <c r="V38"/>
  <c r="W38" s="1"/>
  <c r="V36"/>
  <c r="W36" s="1"/>
  <c r="V34"/>
  <c r="V32"/>
  <c r="W32" s="1"/>
  <c r="V24"/>
  <c r="W24" s="1"/>
  <c r="V22"/>
  <c r="W22" s="1"/>
  <c r="V18"/>
  <c r="W18" s="1"/>
  <c r="V14"/>
  <c r="W14" s="1"/>
  <c r="V10"/>
  <c r="W10" s="1"/>
  <c r="Y102"/>
  <c r="Y98"/>
  <c r="Z102"/>
  <c r="Z98"/>
  <c r="Y30"/>
  <c r="Z30" s="1"/>
  <c r="Y28"/>
  <c r="Z28" s="1"/>
  <c r="Y26"/>
  <c r="Y20"/>
  <c r="Z20" s="1"/>
  <c r="Y16"/>
  <c r="Z16" s="1"/>
  <c r="Y12"/>
  <c r="Z12" s="1"/>
  <c r="Z26"/>
  <c r="E4" i="13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3"/>
  <c r="X11" i="5" l="1"/>
  <c r="X15"/>
  <c r="X19"/>
  <c r="X25"/>
  <c r="X97"/>
  <c r="X101"/>
  <c r="X14"/>
  <c r="Y14" s="1"/>
  <c r="X40"/>
  <c r="Y40" s="1"/>
  <c r="Y11"/>
  <c r="Z11" s="1"/>
  <c r="AA11" s="1"/>
  <c r="AB11" s="1"/>
  <c r="Y15"/>
  <c r="Z15" s="1"/>
  <c r="Y19"/>
  <c r="Z19" s="1"/>
  <c r="AA19" s="1"/>
  <c r="AB19" s="1"/>
  <c r="X23"/>
  <c r="Y23" s="1"/>
  <c r="X27"/>
  <c r="Y27"/>
  <c r="Z27" s="1"/>
  <c r="X31"/>
  <c r="Y31" s="1"/>
  <c r="X35"/>
  <c r="Y35" s="1"/>
  <c r="X39"/>
  <c r="Y39" s="1"/>
  <c r="X43"/>
  <c r="Y43" s="1"/>
  <c r="X47"/>
  <c r="Y47" s="1"/>
  <c r="X51"/>
  <c r="Y51" s="1"/>
  <c r="X55"/>
  <c r="Y55" s="1"/>
  <c r="X59"/>
  <c r="Y59" s="1"/>
  <c r="X63"/>
  <c r="Y63" s="1"/>
  <c r="X67"/>
  <c r="Y67" s="1"/>
  <c r="X75"/>
  <c r="X79"/>
  <c r="Z79"/>
  <c r="Y79"/>
  <c r="X83"/>
  <c r="Y83" s="1"/>
  <c r="X87"/>
  <c r="Y87" s="1"/>
  <c r="X91"/>
  <c r="Y91" s="1"/>
  <c r="X95"/>
  <c r="Y95" s="1"/>
  <c r="Z95" s="1"/>
  <c r="X99"/>
  <c r="Y99" s="1"/>
  <c r="X103"/>
  <c r="Y103" s="1"/>
  <c r="X10"/>
  <c r="Y10" s="1"/>
  <c r="X18"/>
  <c r="Y18"/>
  <c r="Z18" s="1"/>
  <c r="AA18" s="1"/>
  <c r="X38"/>
  <c r="Y38" s="1"/>
  <c r="X100"/>
  <c r="Y100" s="1"/>
  <c r="Z100" s="1"/>
  <c r="X9"/>
  <c r="Y9" s="1"/>
  <c r="X13"/>
  <c r="Y13" s="1"/>
  <c r="X17"/>
  <c r="Y17" s="1"/>
  <c r="X21"/>
  <c r="Y21" s="1"/>
  <c r="Z21" s="1"/>
  <c r="AA21" s="1"/>
  <c r="Y25"/>
  <c r="Z25" s="1"/>
  <c r="X29"/>
  <c r="Y29" s="1"/>
  <c r="Z29" s="1"/>
  <c r="AA29" s="1"/>
  <c r="X33"/>
  <c r="Y33" s="1"/>
  <c r="X37"/>
  <c r="Y37"/>
  <c r="X41"/>
  <c r="Y41" s="1"/>
  <c r="X45"/>
  <c r="Y45" s="1"/>
  <c r="X49"/>
  <c r="Y49" s="1"/>
  <c r="X53"/>
  <c r="Y53" s="1"/>
  <c r="Z53" s="1"/>
  <c r="X57"/>
  <c r="Y57" s="1"/>
  <c r="X61"/>
  <c r="Y61" s="1"/>
  <c r="Z61" s="1"/>
  <c r="X65"/>
  <c r="Y65" s="1"/>
  <c r="X69"/>
  <c r="Y69" s="1"/>
  <c r="Z69" s="1"/>
  <c r="X73"/>
  <c r="Y73"/>
  <c r="X77"/>
  <c r="Z77"/>
  <c r="AA77" s="1"/>
  <c r="Y77"/>
  <c r="X81"/>
  <c r="X85"/>
  <c r="Y85"/>
  <c r="X89"/>
  <c r="Y89"/>
  <c r="X93"/>
  <c r="Z93"/>
  <c r="Y93"/>
  <c r="Y97"/>
  <c r="Z97" s="1"/>
  <c r="Y101"/>
  <c r="Z101"/>
  <c r="AA101" s="1"/>
  <c r="AA98"/>
  <c r="X22"/>
  <c r="Y22" s="1"/>
  <c r="X42"/>
  <c r="Y42" s="1"/>
  <c r="X46"/>
  <c r="Y46" s="1"/>
  <c r="X50"/>
  <c r="Y50" s="1"/>
  <c r="X54"/>
  <c r="Y54" s="1"/>
  <c r="X58"/>
  <c r="Y58" s="1"/>
  <c r="X62"/>
  <c r="Y62" s="1"/>
  <c r="X66"/>
  <c r="Y66" s="1"/>
  <c r="X70"/>
  <c r="Y70" s="1"/>
  <c r="X74"/>
  <c r="Y74" s="1"/>
  <c r="X78"/>
  <c r="Y78" s="1"/>
  <c r="X82"/>
  <c r="Y82" s="1"/>
  <c r="X86"/>
  <c r="Y86" s="1"/>
  <c r="X90"/>
  <c r="Y90" s="1"/>
  <c r="X94"/>
  <c r="Y94" s="1"/>
  <c r="W34"/>
  <c r="X24"/>
  <c r="Y24" s="1"/>
  <c r="AA20"/>
  <c r="X32"/>
  <c r="Y32" s="1"/>
  <c r="X36"/>
  <c r="Y36" s="1"/>
  <c r="W44"/>
  <c r="W48"/>
  <c r="W52"/>
  <c r="W56"/>
  <c r="W60"/>
  <c r="W64"/>
  <c r="W68"/>
  <c r="W72"/>
  <c r="W76"/>
  <c r="W80"/>
  <c r="W84"/>
  <c r="W88"/>
  <c r="W92"/>
  <c r="W96"/>
  <c r="AB20"/>
  <c r="AA12"/>
  <c r="AB12" s="1"/>
  <c r="AC20"/>
  <c r="AD20" s="1"/>
  <c r="AA30"/>
  <c r="AB30" s="1"/>
  <c r="AA26"/>
  <c r="AB77"/>
  <c r="AA16"/>
  <c r="AA28"/>
  <c r="AB98"/>
  <c r="AC98" s="1"/>
  <c r="Y71"/>
  <c r="AC77"/>
  <c r="AA102"/>
  <c r="AD98"/>
  <c r="Z85" l="1"/>
  <c r="Z37"/>
  <c r="AA37" s="1"/>
  <c r="Z87"/>
  <c r="AA85"/>
  <c r="AB85"/>
  <c r="Z24"/>
  <c r="AA24"/>
  <c r="Z91"/>
  <c r="Z89"/>
  <c r="Y81"/>
  <c r="Z81" s="1"/>
  <c r="AA81" s="1"/>
  <c r="Z73"/>
  <c r="Z33"/>
  <c r="AA33" s="1"/>
  <c r="AA25"/>
  <c r="AB25" s="1"/>
  <c r="Z13"/>
  <c r="AA13" s="1"/>
  <c r="AB13" s="1"/>
  <c r="Z38"/>
  <c r="Z103"/>
  <c r="AA103" s="1"/>
  <c r="Z99"/>
  <c r="AA99" s="1"/>
  <c r="Z83"/>
  <c r="Y75"/>
  <c r="Z75" s="1"/>
  <c r="AA75" s="1"/>
  <c r="AB75" s="1"/>
  <c r="AC75" s="1"/>
  <c r="AB101"/>
  <c r="AC101" s="1"/>
  <c r="AA97"/>
  <c r="AB97" s="1"/>
  <c r="AA69"/>
  <c r="AB69" s="1"/>
  <c r="Z65"/>
  <c r="AA65" s="1"/>
  <c r="AA53"/>
  <c r="AB53"/>
  <c r="Z49"/>
  <c r="AA49" s="1"/>
  <c r="AB21"/>
  <c r="AC21" s="1"/>
  <c r="AD21" s="1"/>
  <c r="AA100"/>
  <c r="AB100" s="1"/>
  <c r="Z10"/>
  <c r="AA10" s="1"/>
  <c r="AA91"/>
  <c r="AB91" s="1"/>
  <c r="Z55"/>
  <c r="AA55" s="1"/>
  <c r="Z39"/>
  <c r="AA39" s="1"/>
  <c r="AB39" s="1"/>
  <c r="AC39" s="1"/>
  <c r="AA15"/>
  <c r="AB15" s="1"/>
  <c r="Z14"/>
  <c r="AA14" s="1"/>
  <c r="Z36"/>
  <c r="AA89"/>
  <c r="AB89"/>
  <c r="AA61"/>
  <c r="Z57"/>
  <c r="AA57" s="1"/>
  <c r="Z41"/>
  <c r="AA38"/>
  <c r="AB38" s="1"/>
  <c r="AB103"/>
  <c r="AC103"/>
  <c r="Z63"/>
  <c r="AA63" s="1"/>
  <c r="AB63"/>
  <c r="Z47"/>
  <c r="AA47" s="1"/>
  <c r="AA27"/>
  <c r="AB27" s="1"/>
  <c r="Z23"/>
  <c r="AA23" s="1"/>
  <c r="Z40"/>
  <c r="AC30"/>
  <c r="AA73"/>
  <c r="X92"/>
  <c r="X84"/>
  <c r="X76"/>
  <c r="X68"/>
  <c r="X60"/>
  <c r="X52"/>
  <c r="X44"/>
  <c r="AA83"/>
  <c r="Z31"/>
  <c r="AA36"/>
  <c r="Z32"/>
  <c r="X34"/>
  <c r="AA93"/>
  <c r="AB93" s="1"/>
  <c r="Z45"/>
  <c r="Z17"/>
  <c r="Z9"/>
  <c r="Z94"/>
  <c r="AA94" s="1"/>
  <c r="Z90"/>
  <c r="Z86"/>
  <c r="AA86" s="1"/>
  <c r="Z82"/>
  <c r="Z78"/>
  <c r="AA78" s="1"/>
  <c r="Z74"/>
  <c r="Z70"/>
  <c r="AA70" s="1"/>
  <c r="Z66"/>
  <c r="Z62"/>
  <c r="AA62" s="1"/>
  <c r="Z58"/>
  <c r="Z54"/>
  <c r="AA54" s="1"/>
  <c r="Z50"/>
  <c r="Z46"/>
  <c r="AA46" s="1"/>
  <c r="Z42"/>
  <c r="X96"/>
  <c r="X88"/>
  <c r="X80"/>
  <c r="X72"/>
  <c r="X64"/>
  <c r="X56"/>
  <c r="X48"/>
  <c r="AA95"/>
  <c r="AA87"/>
  <c r="AB87" s="1"/>
  <c r="AA79"/>
  <c r="Z67"/>
  <c r="Z59"/>
  <c r="Z51"/>
  <c r="Z43"/>
  <c r="Z35"/>
  <c r="AA31"/>
  <c r="AB36"/>
  <c r="AC36" s="1"/>
  <c r="AA32"/>
  <c r="Z22"/>
  <c r="AA22" s="1"/>
  <c r="AE98"/>
  <c r="AB18"/>
  <c r="AB29"/>
  <c r="AC25"/>
  <c r="AD25" s="1"/>
  <c r="AE25" s="1"/>
  <c r="AD77"/>
  <c r="AC93"/>
  <c r="AB37"/>
  <c r="AD30"/>
  <c r="AE20"/>
  <c r="AC12"/>
  <c r="AF20"/>
  <c r="Z71"/>
  <c r="AA71" s="1"/>
  <c r="AC19"/>
  <c r="AB26"/>
  <c r="AB102"/>
  <c r="AC102" s="1"/>
  <c r="AC87"/>
  <c r="AB28"/>
  <c r="AC28" s="1"/>
  <c r="AB16"/>
  <c r="AC11"/>
  <c r="AD11" s="1"/>
  <c r="AC29"/>
  <c r="AC18"/>
  <c r="AB24"/>
  <c r="A4"/>
  <c r="A5"/>
  <c r="A6"/>
  <c r="A7"/>
  <c r="A8"/>
  <c r="A9"/>
  <c r="A10"/>
  <c r="A11"/>
  <c r="A12"/>
  <c r="A13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3"/>
  <c r="C3" i="7"/>
  <c r="C4"/>
  <c r="C5"/>
  <c r="C6"/>
  <c r="D3" i="6" s="1"/>
  <c r="C7" i="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2"/>
  <c r="D291" i="6" s="1"/>
  <c r="AC13" i="5" l="1"/>
  <c r="AD13" s="1"/>
  <c r="D284" i="6"/>
  <c r="D296"/>
  <c r="AD103" i="5"/>
  <c r="AE103" s="1"/>
  <c r="AC85"/>
  <c r="AD85" s="1"/>
  <c r="AC38"/>
  <c r="AD38" s="1"/>
  <c r="AE38" s="1"/>
  <c r="AB99"/>
  <c r="AB23"/>
  <c r="AC89"/>
  <c r="AD89" s="1"/>
  <c r="AB55"/>
  <c r="AC55" s="1"/>
  <c r="AB49"/>
  <c r="AC49" s="1"/>
  <c r="AC99"/>
  <c r="AD99"/>
  <c r="AB33"/>
  <c r="AC33" s="1"/>
  <c r="AB46"/>
  <c r="AD55"/>
  <c r="AC91"/>
  <c r="AD101"/>
  <c r="AE101" s="1"/>
  <c r="AF101" s="1"/>
  <c r="AC27"/>
  <c r="AD27"/>
  <c r="AB10"/>
  <c r="AC10" s="1"/>
  <c r="AB79"/>
  <c r="AC79" s="1"/>
  <c r="AB95"/>
  <c r="Y56"/>
  <c r="Y88"/>
  <c r="AA9"/>
  <c r="AB9" s="1"/>
  <c r="Y34"/>
  <c r="Y44"/>
  <c r="Y60"/>
  <c r="Y76"/>
  <c r="Y92"/>
  <c r="Z56"/>
  <c r="AA43"/>
  <c r="AB43" s="1"/>
  <c r="AA59"/>
  <c r="Z34"/>
  <c r="Z76"/>
  <c r="Z92"/>
  <c r="AC63"/>
  <c r="AD63" s="1"/>
  <c r="AB83"/>
  <c r="AA41"/>
  <c r="AB41" s="1"/>
  <c r="AD36"/>
  <c r="AC100"/>
  <c r="AB81"/>
  <c r="AC81" s="1"/>
  <c r="AB22"/>
  <c r="AA35"/>
  <c r="AB35" s="1"/>
  <c r="Y48"/>
  <c r="Y64"/>
  <c r="Y80"/>
  <c r="Y96"/>
  <c r="AC46"/>
  <c r="AB54"/>
  <c r="AB62"/>
  <c r="AC62" s="1"/>
  <c r="AB70"/>
  <c r="AC70" s="1"/>
  <c r="AB78"/>
  <c r="AB86"/>
  <c r="AC86"/>
  <c r="AD86" s="1"/>
  <c r="AB94"/>
  <c r="AC94"/>
  <c r="AA17"/>
  <c r="AB17" s="1"/>
  <c r="AC32"/>
  <c r="AB32"/>
  <c r="Y52"/>
  <c r="Y68"/>
  <c r="Y84"/>
  <c r="Y72"/>
  <c r="Z72" s="1"/>
  <c r="AA56"/>
  <c r="Z80"/>
  <c r="Z88"/>
  <c r="AB31"/>
  <c r="AA51"/>
  <c r="AA67"/>
  <c r="AA42"/>
  <c r="AA50"/>
  <c r="AA58"/>
  <c r="AA66"/>
  <c r="AA74"/>
  <c r="AA82"/>
  <c r="AA90"/>
  <c r="AB90" s="1"/>
  <c r="AA45"/>
  <c r="AA34"/>
  <c r="AB34" s="1"/>
  <c r="Z44"/>
  <c r="Z52"/>
  <c r="Z60"/>
  <c r="Z68"/>
  <c r="AA76"/>
  <c r="AA92"/>
  <c r="AA40"/>
  <c r="AB47"/>
  <c r="AC47" s="1"/>
  <c r="AB57"/>
  <c r="AC57" s="1"/>
  <c r="AD57" s="1"/>
  <c r="AB61"/>
  <c r="AB73"/>
  <c r="AE36"/>
  <c r="AB14"/>
  <c r="AC14" s="1"/>
  <c r="AC15"/>
  <c r="AD15" s="1"/>
  <c r="AE55"/>
  <c r="AD91"/>
  <c r="AC53"/>
  <c r="AD53" s="1"/>
  <c r="AB65"/>
  <c r="AC65" s="1"/>
  <c r="AD65" s="1"/>
  <c r="AC69"/>
  <c r="AD97"/>
  <c r="AC97"/>
  <c r="AB71"/>
  <c r="AD87"/>
  <c r="AE87" s="1"/>
  <c r="AF87" s="1"/>
  <c r="AF103"/>
  <c r="AF25"/>
  <c r="AE27"/>
  <c r="AD12"/>
  <c r="AE21"/>
  <c r="AD19"/>
  <c r="AE19"/>
  <c r="AC71"/>
  <c r="AE30"/>
  <c r="AD75"/>
  <c r="AD102"/>
  <c r="AC26"/>
  <c r="AF19"/>
  <c r="AD93"/>
  <c r="AE77"/>
  <c r="AE85"/>
  <c r="AE89"/>
  <c r="AG25"/>
  <c r="AD29"/>
  <c r="AD28"/>
  <c r="AF21"/>
  <c r="AD18"/>
  <c r="AC24"/>
  <c r="AE11"/>
  <c r="AC16"/>
  <c r="AG20"/>
  <c r="AE13"/>
  <c r="AD39"/>
  <c r="AF98"/>
  <c r="AF27"/>
  <c r="AC37"/>
  <c r="AF30"/>
  <c r="A3" i="6"/>
  <c r="AD49" i="5" l="1"/>
  <c r="AE49" s="1"/>
  <c r="AE99"/>
  <c r="AF99" s="1"/>
  <c r="AA80"/>
  <c r="AF55"/>
  <c r="AD33"/>
  <c r="AC23"/>
  <c r="AD94"/>
  <c r="AC22"/>
  <c r="AD22" s="1"/>
  <c r="AE22" s="1"/>
  <c r="AF22" s="1"/>
  <c r="AC34"/>
  <c r="AC95"/>
  <c r="AD95" s="1"/>
  <c r="AE91"/>
  <c r="AD14"/>
  <c r="AE14" s="1"/>
  <c r="AE94"/>
  <c r="AF94" s="1"/>
  <c r="AG94" s="1"/>
  <c r="AC43"/>
  <c r="AD43" s="1"/>
  <c r="AD10"/>
  <c r="AE10"/>
  <c r="AB80"/>
  <c r="AG55"/>
  <c r="AH55" s="1"/>
  <c r="AC80"/>
  <c r="AF91"/>
  <c r="AB66"/>
  <c r="AB50"/>
  <c r="Z84"/>
  <c r="AA68"/>
  <c r="AD32"/>
  <c r="AE32" s="1"/>
  <c r="Z96"/>
  <c r="AC35"/>
  <c r="AD35" s="1"/>
  <c r="AC83"/>
  <c r="AG19"/>
  <c r="AE97"/>
  <c r="AF97" s="1"/>
  <c r="AB67"/>
  <c r="AC17"/>
  <c r="AC78"/>
  <c r="AD70"/>
  <c r="AD62"/>
  <c r="AD46"/>
  <c r="AD80"/>
  <c r="AE80" s="1"/>
  <c r="AF80" s="1"/>
  <c r="AG80" s="1"/>
  <c r="AD81"/>
  <c r="AE81" s="1"/>
  <c r="AE15"/>
  <c r="AF15" s="1"/>
  <c r="AB92"/>
  <c r="AA60"/>
  <c r="AB56"/>
  <c r="AC56" s="1"/>
  <c r="AC9"/>
  <c r="AB82"/>
  <c r="AC66"/>
  <c r="AC31"/>
  <c r="AD83"/>
  <c r="AE83" s="1"/>
  <c r="Z48"/>
  <c r="AF49"/>
  <c r="AE86"/>
  <c r="AF53"/>
  <c r="AE53"/>
  <c r="AB74"/>
  <c r="AB58"/>
  <c r="AB42"/>
  <c r="AA52"/>
  <c r="AD17"/>
  <c r="AE17" s="1"/>
  <c r="AE63"/>
  <c r="AD47"/>
  <c r="AE47" s="1"/>
  <c r="AA72"/>
  <c r="AB51"/>
  <c r="AC54"/>
  <c r="AE46"/>
  <c r="AC41"/>
  <c r="AD41" s="1"/>
  <c r="AE41" s="1"/>
  <c r="AB76"/>
  <c r="AC76" s="1"/>
  <c r="AA44"/>
  <c r="AA88"/>
  <c r="AB45"/>
  <c r="AB59"/>
  <c r="AC59" s="1"/>
  <c r="AC92"/>
  <c r="AD92" s="1"/>
  <c r="AD34"/>
  <c r="AE34" s="1"/>
  <c r="AD9"/>
  <c r="AC90"/>
  <c r="AC82"/>
  <c r="AC74"/>
  <c r="AD66"/>
  <c r="AE66" s="1"/>
  <c r="AC58"/>
  <c r="AD58" s="1"/>
  <c r="AC50"/>
  <c r="AD50" s="1"/>
  <c r="AC42"/>
  <c r="AD79"/>
  <c r="AB40"/>
  <c r="AF36"/>
  <c r="AD69"/>
  <c r="AE69" s="1"/>
  <c r="AD100"/>
  <c r="AC61"/>
  <c r="AC73"/>
  <c r="Z64"/>
  <c r="AD37"/>
  <c r="AE39"/>
  <c r="AF77"/>
  <c r="AG30"/>
  <c r="AH30" s="1"/>
  <c r="AG99"/>
  <c r="AG97"/>
  <c r="AF11"/>
  <c r="AG11" s="1"/>
  <c r="AH11" s="1"/>
  <c r="AE29"/>
  <c r="AH25"/>
  <c r="AE93"/>
  <c r="AE37"/>
  <c r="AF13"/>
  <c r="AD26"/>
  <c r="AE102"/>
  <c r="AE75"/>
  <c r="AE28"/>
  <c r="AE65"/>
  <c r="AG21"/>
  <c r="AF28"/>
  <c r="AG28" s="1"/>
  <c r="AH28"/>
  <c r="AD16"/>
  <c r="AG13"/>
  <c r="AH13" s="1"/>
  <c r="AE18"/>
  <c r="AH97"/>
  <c r="AI97" s="1"/>
  <c r="AH20"/>
  <c r="AG87"/>
  <c r="AH87" s="1"/>
  <c r="AI87" s="1"/>
  <c r="AE57"/>
  <c r="AH21"/>
  <c r="AF38"/>
  <c r="AD71"/>
  <c r="AF89"/>
  <c r="AG89" s="1"/>
  <c r="AH89" s="1"/>
  <c r="AF85"/>
  <c r="AG85" s="1"/>
  <c r="AH85" s="1"/>
  <c r="AG101"/>
  <c r="AH101" s="1"/>
  <c r="AI101" s="1"/>
  <c r="AF93"/>
  <c r="AH19"/>
  <c r="AE12"/>
  <c r="AG103"/>
  <c r="AG98"/>
  <c r="AH98" s="1"/>
  <c r="AF39"/>
  <c r="AG27"/>
  <c r="AE26"/>
  <c r="AF26" s="1"/>
  <c r="AF29"/>
  <c r="AD24"/>
  <c r="AI21"/>
  <c r="AJ21" s="1"/>
  <c r="AI20"/>
  <c r="AE16"/>
  <c r="AE71"/>
  <c r="H3" i="4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38"/>
  <c r="H23"/>
  <c r="H22"/>
  <c r="H21"/>
  <c r="H20"/>
  <c r="H19"/>
  <c r="H18"/>
  <c r="H17"/>
  <c r="H16"/>
  <c r="H15"/>
  <c r="H26" s="1"/>
  <c r="H28" s="1"/>
  <c r="H14"/>
  <c r="H3" i="5"/>
  <c r="J3" s="1"/>
  <c r="H4"/>
  <c r="J4" s="1"/>
  <c r="N4" s="1"/>
  <c r="H5"/>
  <c r="J5" s="1"/>
  <c r="H6"/>
  <c r="J6" s="1"/>
  <c r="N6" s="1"/>
  <c r="H7"/>
  <c r="J7" s="1"/>
  <c r="H8"/>
  <c r="J8" s="1"/>
  <c r="H9"/>
  <c r="J9" s="1"/>
  <c r="H10"/>
  <c r="J10" s="1"/>
  <c r="H11"/>
  <c r="J11" s="1"/>
  <c r="H12"/>
  <c r="J12" s="1"/>
  <c r="H13"/>
  <c r="J13" s="1"/>
  <c r="H14"/>
  <c r="J14" s="1"/>
  <c r="H15"/>
  <c r="J15" s="1"/>
  <c r="H16"/>
  <c r="J16" s="1"/>
  <c r="H17"/>
  <c r="J17" s="1"/>
  <c r="H18"/>
  <c r="J18" s="1"/>
  <c r="H19"/>
  <c r="J19" s="1"/>
  <c r="H20"/>
  <c r="J20" s="1"/>
  <c r="H21"/>
  <c r="J21" s="1"/>
  <c r="H22"/>
  <c r="J22" s="1"/>
  <c r="H23"/>
  <c r="J23" s="1"/>
  <c r="H24"/>
  <c r="J24" s="1"/>
  <c r="H25"/>
  <c r="J25" s="1"/>
  <c r="H26"/>
  <c r="J26" s="1"/>
  <c r="H27"/>
  <c r="J27" s="1"/>
  <c r="H28"/>
  <c r="J28" s="1"/>
  <c r="H29"/>
  <c r="J29" s="1"/>
  <c r="H30"/>
  <c r="J30" s="1"/>
  <c r="H31"/>
  <c r="J31" s="1"/>
  <c r="H32"/>
  <c r="J32" s="1"/>
  <c r="H33"/>
  <c r="J33" s="1"/>
  <c r="H34"/>
  <c r="J34" s="1"/>
  <c r="H35"/>
  <c r="J35" s="1"/>
  <c r="H36"/>
  <c r="J36" s="1"/>
  <c r="H37"/>
  <c r="J37" s="1"/>
  <c r="H38"/>
  <c r="J38" s="1"/>
  <c r="H39"/>
  <c r="J39" s="1"/>
  <c r="H40"/>
  <c r="J40" s="1"/>
  <c r="H41"/>
  <c r="J41" s="1"/>
  <c r="H42"/>
  <c r="J42" s="1"/>
  <c r="H43"/>
  <c r="J43" s="1"/>
  <c r="H44"/>
  <c r="J44" s="1"/>
  <c r="H45"/>
  <c r="J45" s="1"/>
  <c r="H46"/>
  <c r="J46" s="1"/>
  <c r="H47"/>
  <c r="J47" s="1"/>
  <c r="H48"/>
  <c r="J48" s="1"/>
  <c r="H49"/>
  <c r="J49" s="1"/>
  <c r="H50"/>
  <c r="J50" s="1"/>
  <c r="H51"/>
  <c r="J51" s="1"/>
  <c r="H52"/>
  <c r="J52" s="1"/>
  <c r="H53"/>
  <c r="J53" s="1"/>
  <c r="H54"/>
  <c r="J54" s="1"/>
  <c r="H55"/>
  <c r="J55" s="1"/>
  <c r="H56"/>
  <c r="J56" s="1"/>
  <c r="H57"/>
  <c r="J57" s="1"/>
  <c r="H58"/>
  <c r="J58" s="1"/>
  <c r="H59"/>
  <c r="J59" s="1"/>
  <c r="H60"/>
  <c r="J60" s="1"/>
  <c r="H61"/>
  <c r="J61" s="1"/>
  <c r="H62"/>
  <c r="J62" s="1"/>
  <c r="H63"/>
  <c r="J63" s="1"/>
  <c r="H64"/>
  <c r="J64" s="1"/>
  <c r="H65"/>
  <c r="J65" s="1"/>
  <c r="H66"/>
  <c r="J66" s="1"/>
  <c r="H67"/>
  <c r="J67" s="1"/>
  <c r="H68"/>
  <c r="J68" s="1"/>
  <c r="H69"/>
  <c r="J69" s="1"/>
  <c r="H70"/>
  <c r="J70" s="1"/>
  <c r="H71"/>
  <c r="J71" s="1"/>
  <c r="H72"/>
  <c r="J72" s="1"/>
  <c r="H73"/>
  <c r="J73" s="1"/>
  <c r="H74"/>
  <c r="J74" s="1"/>
  <c r="H75"/>
  <c r="J75" s="1"/>
  <c r="H76"/>
  <c r="J76" s="1"/>
  <c r="H77"/>
  <c r="J77" s="1"/>
  <c r="H78"/>
  <c r="J78" s="1"/>
  <c r="H79"/>
  <c r="J79" s="1"/>
  <c r="H80"/>
  <c r="J80" s="1"/>
  <c r="H81"/>
  <c r="J81" s="1"/>
  <c r="H82"/>
  <c r="J82" s="1"/>
  <c r="H83"/>
  <c r="J83" s="1"/>
  <c r="H84"/>
  <c r="J84" s="1"/>
  <c r="H85"/>
  <c r="J85" s="1"/>
  <c r="H86"/>
  <c r="J86" s="1"/>
  <c r="H87"/>
  <c r="J87" s="1"/>
  <c r="H88"/>
  <c r="J88" s="1"/>
  <c r="H89"/>
  <c r="J89" s="1"/>
  <c r="H90"/>
  <c r="J90" s="1"/>
  <c r="H91"/>
  <c r="J91" s="1"/>
  <c r="H92"/>
  <c r="J92" s="1"/>
  <c r="H93"/>
  <c r="J93" s="1"/>
  <c r="H94"/>
  <c r="J94" s="1"/>
  <c r="H95"/>
  <c r="J95" s="1"/>
  <c r="H96"/>
  <c r="J96" s="1"/>
  <c r="H97"/>
  <c r="J97" s="1"/>
  <c r="H98"/>
  <c r="J98" s="1"/>
  <c r="H99"/>
  <c r="J99" s="1"/>
  <c r="H100"/>
  <c r="J100" s="1"/>
  <c r="H101"/>
  <c r="J101" s="1"/>
  <c r="H102"/>
  <c r="J102" s="1"/>
  <c r="H103"/>
  <c r="J103" s="1"/>
  <c r="N5"/>
  <c r="N7"/>
  <c r="P7" s="1"/>
  <c r="Q7" s="1"/>
  <c r="U7" s="1"/>
  <c r="N8"/>
  <c r="P8" s="1"/>
  <c r="Q8" s="1"/>
  <c r="U8" s="1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3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395"/>
  <c r="AF10" l="1"/>
  <c r="AG10" s="1"/>
  <c r="V8"/>
  <c r="W8" s="1"/>
  <c r="X8" s="1"/>
  <c r="AI55"/>
  <c r="AJ55" s="1"/>
  <c r="AE95"/>
  <c r="AF95" s="1"/>
  <c r="AD23"/>
  <c r="AE23" s="1"/>
  <c r="AE33"/>
  <c r="AD42"/>
  <c r="AD74"/>
  <c r="AD82"/>
  <c r="AG15"/>
  <c r="AI15" s="1"/>
  <c r="AG22"/>
  <c r="AH22" s="1"/>
  <c r="AF14"/>
  <c r="AG14" s="1"/>
  <c r="AH14" s="1"/>
  <c r="AF17"/>
  <c r="AG17" s="1"/>
  <c r="AH17" s="1"/>
  <c r="AE58"/>
  <c r="AF47"/>
  <c r="AG47" s="1"/>
  <c r="AE74"/>
  <c r="AF74" s="1"/>
  <c r="AD56"/>
  <c r="AE56" s="1"/>
  <c r="AF81"/>
  <c r="AE43"/>
  <c r="AF43" s="1"/>
  <c r="AG43" s="1"/>
  <c r="AH43" s="1"/>
  <c r="AI43" s="1"/>
  <c r="AH80"/>
  <c r="AI80" s="1"/>
  <c r="AE100"/>
  <c r="AD59"/>
  <c r="AE59" s="1"/>
  <c r="AB88"/>
  <c r="AB44"/>
  <c r="AB52"/>
  <c r="AA48"/>
  <c r="AB60"/>
  <c r="AD78"/>
  <c r="AE78" s="1"/>
  <c r="AB68"/>
  <c r="AE42"/>
  <c r="AF42" s="1"/>
  <c r="AG42" s="1"/>
  <c r="AD90"/>
  <c r="AF63"/>
  <c r="AE50"/>
  <c r="AF66"/>
  <c r="AF83"/>
  <c r="AG83" s="1"/>
  <c r="AH83" s="1"/>
  <c r="AG66"/>
  <c r="AC52"/>
  <c r="AE79"/>
  <c r="AE62"/>
  <c r="AF86"/>
  <c r="AE9"/>
  <c r="AF34"/>
  <c r="AH15"/>
  <c r="AG91"/>
  <c r="AH91" s="1"/>
  <c r="AG81"/>
  <c r="AG53"/>
  <c r="AH53" s="1"/>
  <c r="AB64"/>
  <c r="AA64"/>
  <c r="AC40"/>
  <c r="AD54"/>
  <c r="AE92"/>
  <c r="AA96"/>
  <c r="AA84"/>
  <c r="AC64"/>
  <c r="AC51"/>
  <c r="AF100"/>
  <c r="AD61"/>
  <c r="AE61" s="1"/>
  <c r="AF69"/>
  <c r="AE82"/>
  <c r="AF82" s="1"/>
  <c r="AD76"/>
  <c r="AF46"/>
  <c r="AB72"/>
  <c r="AC67"/>
  <c r="AC45"/>
  <c r="AE35"/>
  <c r="AF35" s="1"/>
  <c r="AF32"/>
  <c r="AG32" s="1"/>
  <c r="AD31"/>
  <c r="AC44"/>
  <c r="AF58"/>
  <c r="AG36"/>
  <c r="AG49"/>
  <c r="AE70"/>
  <c r="AD44"/>
  <c r="AD73"/>
  <c r="AG34"/>
  <c r="V7"/>
  <c r="W7" s="1"/>
  <c r="AK21"/>
  <c r="AL21"/>
  <c r="AI13"/>
  <c r="AJ13" s="1"/>
  <c r="AK13" s="1"/>
  <c r="AG38"/>
  <c r="AH38" s="1"/>
  <c r="AF57"/>
  <c r="AF102"/>
  <c r="AG93"/>
  <c r="AG35"/>
  <c r="AH27"/>
  <c r="AI27" s="1"/>
  <c r="AJ27" s="1"/>
  <c r="AK27" s="1"/>
  <c r="AL27" s="1"/>
  <c r="AM27" s="1"/>
  <c r="AN27" s="1"/>
  <c r="AO27" s="1"/>
  <c r="AP27" s="1"/>
  <c r="AQ27" s="1"/>
  <c r="AR27" s="1"/>
  <c r="AS27" s="1"/>
  <c r="AT27" s="1"/>
  <c r="AU27" s="1"/>
  <c r="AV27" s="1"/>
  <c r="AW27" s="1"/>
  <c r="AX27" s="1"/>
  <c r="AY27" s="1"/>
  <c r="AZ27" s="1"/>
  <c r="BA27" s="1"/>
  <c r="BB27" s="1"/>
  <c r="BC27" s="1"/>
  <c r="S27" s="1"/>
  <c r="AI19"/>
  <c r="AJ19" s="1"/>
  <c r="AI11"/>
  <c r="AJ11" s="1"/>
  <c r="AK11" s="1"/>
  <c r="AL11" s="1"/>
  <c r="AM11" s="1"/>
  <c r="AN11" s="1"/>
  <c r="AO11" s="1"/>
  <c r="AP11" s="1"/>
  <c r="AQ11" s="1"/>
  <c r="AR11" s="1"/>
  <c r="AS11" s="1"/>
  <c r="AT11" s="1"/>
  <c r="AU11" s="1"/>
  <c r="AV11" s="1"/>
  <c r="AW11" s="1"/>
  <c r="AX11" s="1"/>
  <c r="AY11" s="1"/>
  <c r="AZ11" s="1"/>
  <c r="BA11" s="1"/>
  <c r="BB11" s="1"/>
  <c r="BC11" s="1"/>
  <c r="S11" s="1"/>
  <c r="AJ87"/>
  <c r="AE24"/>
  <c r="AF16"/>
  <c r="AG26"/>
  <c r="AH93"/>
  <c r="AG77"/>
  <c r="AJ20"/>
  <c r="AK20" s="1"/>
  <c r="AL20" s="1"/>
  <c r="AG39"/>
  <c r="AF37"/>
  <c r="AH10"/>
  <c r="AI98"/>
  <c r="AJ98" s="1"/>
  <c r="AF12"/>
  <c r="AG12" s="1"/>
  <c r="AH12" s="1"/>
  <c r="AI12" s="1"/>
  <c r="AM21"/>
  <c r="AN21" s="1"/>
  <c r="AO21" s="1"/>
  <c r="AP21" s="1"/>
  <c r="AQ21" s="1"/>
  <c r="AR21" s="1"/>
  <c r="AS21" s="1"/>
  <c r="AT21" s="1"/>
  <c r="AU21" s="1"/>
  <c r="AV21" s="1"/>
  <c r="AW21" s="1"/>
  <c r="AX21" s="1"/>
  <c r="AY21" s="1"/>
  <c r="AZ21" s="1"/>
  <c r="BA21" s="1"/>
  <c r="BB21" s="1"/>
  <c r="BC21" s="1"/>
  <c r="AH94"/>
  <c r="AF75"/>
  <c r="AG29"/>
  <c r="AJ97"/>
  <c r="AK97" s="1"/>
  <c r="AL97" s="1"/>
  <c r="AM97" s="1"/>
  <c r="AH99"/>
  <c r="AI30"/>
  <c r="AJ30" s="1"/>
  <c r="AK30" s="1"/>
  <c r="AL30" s="1"/>
  <c r="AM30" s="1"/>
  <c r="AN30" s="1"/>
  <c r="AO30" s="1"/>
  <c r="AP30" s="1"/>
  <c r="AQ30" s="1"/>
  <c r="AR30" s="1"/>
  <c r="AS30" s="1"/>
  <c r="AT30" s="1"/>
  <c r="AU30" s="1"/>
  <c r="AV30" s="1"/>
  <c r="AW30" s="1"/>
  <c r="AX30" s="1"/>
  <c r="AY30" s="1"/>
  <c r="AZ30" s="1"/>
  <c r="BA30" s="1"/>
  <c r="BB30" s="1"/>
  <c r="BC30" s="1"/>
  <c r="AF71"/>
  <c r="AF41"/>
  <c r="AH103"/>
  <c r="AF18"/>
  <c r="AI28"/>
  <c r="AJ101"/>
  <c r="AI85"/>
  <c r="AJ85" s="1"/>
  <c r="AK85" s="1"/>
  <c r="AL85" s="1"/>
  <c r="AM85" s="1"/>
  <c r="AN85" s="1"/>
  <c r="AO85" s="1"/>
  <c r="AP85" s="1"/>
  <c r="AQ85" s="1"/>
  <c r="AR85" s="1"/>
  <c r="AS85" s="1"/>
  <c r="AT85" s="1"/>
  <c r="AU85" s="1"/>
  <c r="AV85" s="1"/>
  <c r="AW85" s="1"/>
  <c r="AI89"/>
  <c r="AH32"/>
  <c r="AF65"/>
  <c r="AI25"/>
  <c r="P3"/>
  <c r="Q3" s="1"/>
  <c r="P6"/>
  <c r="P5"/>
  <c r="Q5" s="1"/>
  <c r="U5" s="1"/>
  <c r="P4"/>
  <c r="Q4" s="1"/>
  <c r="U4" s="1"/>
  <c r="H25" i="4"/>
  <c r="H30" s="1"/>
  <c r="U3" i="5" l="1"/>
  <c r="Y8"/>
  <c r="AK98"/>
  <c r="AL98" s="1"/>
  <c r="AM98" s="1"/>
  <c r="AN98" s="1"/>
  <c r="AF78"/>
  <c r="AI17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S17" s="1"/>
  <c r="AK55"/>
  <c r="AL55"/>
  <c r="AM55" s="1"/>
  <c r="AN55" s="1"/>
  <c r="AO55" s="1"/>
  <c r="AP55" s="1"/>
  <c r="AQ55" s="1"/>
  <c r="AR55" s="1"/>
  <c r="AS55" s="1"/>
  <c r="AT55" s="1"/>
  <c r="AU55" s="1"/>
  <c r="AV55" s="1"/>
  <c r="AW55" s="1"/>
  <c r="AX55" s="1"/>
  <c r="AY55" s="1"/>
  <c r="AZ55" s="1"/>
  <c r="BA55" s="1"/>
  <c r="BB55" s="1"/>
  <c r="BC55" s="1"/>
  <c r="S55" s="1"/>
  <c r="AD64"/>
  <c r="AH66"/>
  <c r="AJ15"/>
  <c r="AK15" s="1"/>
  <c r="AL15" s="1"/>
  <c r="AM15" s="1"/>
  <c r="AN15" s="1"/>
  <c r="AO15" s="1"/>
  <c r="AP15" s="1"/>
  <c r="AQ15" s="1"/>
  <c r="AR15" s="1"/>
  <c r="AS15" s="1"/>
  <c r="AT15" s="1"/>
  <c r="AU15" s="1"/>
  <c r="AV15" s="1"/>
  <c r="AW15" s="1"/>
  <c r="AX15" s="1"/>
  <c r="AY15" s="1"/>
  <c r="AZ15" s="1"/>
  <c r="BA15" s="1"/>
  <c r="BB15" s="1"/>
  <c r="BC15" s="1"/>
  <c r="S15" s="1"/>
  <c r="AF33"/>
  <c r="AG33" s="1"/>
  <c r="AI91"/>
  <c r="AJ91" s="1"/>
  <c r="AK91" s="1"/>
  <c r="AG78"/>
  <c r="AH78" s="1"/>
  <c r="AI78" s="1"/>
  <c r="AJ78" s="1"/>
  <c r="AK78" s="1"/>
  <c r="AF56"/>
  <c r="AG56" s="1"/>
  <c r="AH56" s="1"/>
  <c r="AG58"/>
  <c r="AH58" s="1"/>
  <c r="AI58" s="1"/>
  <c r="AF23"/>
  <c r="AG23" s="1"/>
  <c r="AG95"/>
  <c r="AH95" s="1"/>
  <c r="AK19"/>
  <c r="AL19" s="1"/>
  <c r="AM19" s="1"/>
  <c r="AG82"/>
  <c r="AH82" s="1"/>
  <c r="AI82" s="1"/>
  <c r="AJ82" s="1"/>
  <c r="AK82" s="1"/>
  <c r="AL82" s="1"/>
  <c r="AM82" s="1"/>
  <c r="AN82" s="1"/>
  <c r="AO82" s="1"/>
  <c r="AP82" s="1"/>
  <c r="AQ82" s="1"/>
  <c r="AR82" s="1"/>
  <c r="AS82" s="1"/>
  <c r="AT82" s="1"/>
  <c r="AU82" s="1"/>
  <c r="AV82" s="1"/>
  <c r="AW82" s="1"/>
  <c r="AX82" s="1"/>
  <c r="AY82" s="1"/>
  <c r="AZ82" s="1"/>
  <c r="BA82" s="1"/>
  <c r="BB82" s="1"/>
  <c r="BC82" s="1"/>
  <c r="S82" s="1"/>
  <c r="AI66"/>
  <c r="AH47"/>
  <c r="AI47"/>
  <c r="AJ47" s="1"/>
  <c r="AK47" s="1"/>
  <c r="AL47" s="1"/>
  <c r="AM47" s="1"/>
  <c r="AN47" s="1"/>
  <c r="AO47" s="1"/>
  <c r="AP47" s="1"/>
  <c r="AG74"/>
  <c r="AH74" s="1"/>
  <c r="AE64"/>
  <c r="AH42"/>
  <c r="AI42" s="1"/>
  <c r="AC72"/>
  <c r="AB84"/>
  <c r="AB96"/>
  <c r="AC60"/>
  <c r="AD60" s="1"/>
  <c r="AE60" s="1"/>
  <c r="AE44"/>
  <c r="AF44" s="1"/>
  <c r="AC88"/>
  <c r="AO98"/>
  <c r="AP98" s="1"/>
  <c r="AQ98" s="1"/>
  <c r="AR98" s="1"/>
  <c r="AS98" s="1"/>
  <c r="AT98" s="1"/>
  <c r="AU98" s="1"/>
  <c r="AV98" s="1"/>
  <c r="AW98" s="1"/>
  <c r="AX98" s="1"/>
  <c r="AY98" s="1"/>
  <c r="AZ98" s="1"/>
  <c r="BA98" s="1"/>
  <c r="BB98" s="1"/>
  <c r="BC98" s="1"/>
  <c r="S98" s="1"/>
  <c r="AG69"/>
  <c r="AH69" s="1"/>
  <c r="AD45"/>
  <c r="AE45" s="1"/>
  <c r="AG46"/>
  <c r="AE73"/>
  <c r="AF73" s="1"/>
  <c r="AG73" s="1"/>
  <c r="AH36"/>
  <c r="AF62"/>
  <c r="AI36"/>
  <c r="AH81"/>
  <c r="AI83"/>
  <c r="AJ83" s="1"/>
  <c r="AG63"/>
  <c r="AH63" s="1"/>
  <c r="AF50"/>
  <c r="AI14"/>
  <c r="AI34"/>
  <c r="AH34"/>
  <c r="AF79"/>
  <c r="AG79" s="1"/>
  <c r="AC68"/>
  <c r="AH49"/>
  <c r="AI49" s="1"/>
  <c r="AF70"/>
  <c r="AF92"/>
  <c r="AD51"/>
  <c r="AE54"/>
  <c r="AE76"/>
  <c r="AI53"/>
  <c r="AJ53" s="1"/>
  <c r="AK53" s="1"/>
  <c r="AL53" s="1"/>
  <c r="AM53" s="1"/>
  <c r="AN53" s="1"/>
  <c r="AO53" s="1"/>
  <c r="AP53" s="1"/>
  <c r="AQ53" s="1"/>
  <c r="AR53" s="1"/>
  <c r="AS53" s="1"/>
  <c r="AT53" s="1"/>
  <c r="AU53" s="1"/>
  <c r="AV53" s="1"/>
  <c r="AW53" s="1"/>
  <c r="AX53" s="1"/>
  <c r="AY53" s="1"/>
  <c r="AZ53" s="1"/>
  <c r="BA53" s="1"/>
  <c r="BB53" s="1"/>
  <c r="BC53" s="1"/>
  <c r="S53" s="1"/>
  <c r="AD52"/>
  <c r="AD67"/>
  <c r="AE67" s="1"/>
  <c r="AJ66"/>
  <c r="AG100"/>
  <c r="AB48"/>
  <c r="AG86"/>
  <c r="AF59"/>
  <c r="AJ36"/>
  <c r="AE90"/>
  <c r="AF90" s="1"/>
  <c r="AD40"/>
  <c r="AF61"/>
  <c r="AF9"/>
  <c r="AE31"/>
  <c r="AD72"/>
  <c r="AE72" s="1"/>
  <c r="AI22"/>
  <c r="AJ22" s="1"/>
  <c r="AJ80"/>
  <c r="AK80" s="1"/>
  <c r="AL80" s="1"/>
  <c r="X7"/>
  <c r="Y7" s="1"/>
  <c r="Z7" s="1"/>
  <c r="AL13"/>
  <c r="AM13" s="1"/>
  <c r="AN13" s="1"/>
  <c r="AO13" s="1"/>
  <c r="AP13" s="1"/>
  <c r="AQ13" s="1"/>
  <c r="AR13" s="1"/>
  <c r="AS13" s="1"/>
  <c r="AT13" s="1"/>
  <c r="AU13" s="1"/>
  <c r="AV13" s="1"/>
  <c r="AW13" s="1"/>
  <c r="AX13" s="1"/>
  <c r="AY13" s="1"/>
  <c r="AZ13" s="1"/>
  <c r="BA13" s="1"/>
  <c r="BB13" s="1"/>
  <c r="BC13" s="1"/>
  <c r="S13" s="1"/>
  <c r="AJ43"/>
  <c r="AK43" s="1"/>
  <c r="AL43" s="1"/>
  <c r="AM43" s="1"/>
  <c r="AN43" s="1"/>
  <c r="AO43" s="1"/>
  <c r="AP43" s="1"/>
  <c r="AQ43" s="1"/>
  <c r="AR43" s="1"/>
  <c r="AS43" s="1"/>
  <c r="AT43" s="1"/>
  <c r="AU43" s="1"/>
  <c r="AV43" s="1"/>
  <c r="AW43" s="1"/>
  <c r="AX43" s="1"/>
  <c r="AY43" s="1"/>
  <c r="AZ43" s="1"/>
  <c r="BA43" s="1"/>
  <c r="BB43" s="1"/>
  <c r="BC43" s="1"/>
  <c r="S43" s="1"/>
  <c r="AM20"/>
  <c r="AN20" s="1"/>
  <c r="AO20" s="1"/>
  <c r="AI32"/>
  <c r="AJ32" s="1"/>
  <c r="AJ28"/>
  <c r="AK28" s="1"/>
  <c r="AL28" s="1"/>
  <c r="AM28" s="1"/>
  <c r="AN28" s="1"/>
  <c r="AO28" s="1"/>
  <c r="AP28" s="1"/>
  <c r="AQ28" s="1"/>
  <c r="AR28" s="1"/>
  <c r="AS28" s="1"/>
  <c r="AT28" s="1"/>
  <c r="AU28" s="1"/>
  <c r="AV28" s="1"/>
  <c r="AW28" s="1"/>
  <c r="AX28" s="1"/>
  <c r="AY28" s="1"/>
  <c r="AZ28" s="1"/>
  <c r="BA28" s="1"/>
  <c r="BB28" s="1"/>
  <c r="BC28" s="1"/>
  <c r="S28" s="1"/>
  <c r="AG18"/>
  <c r="AH18" s="1"/>
  <c r="AI18" s="1"/>
  <c r="AI103"/>
  <c r="AJ103" s="1"/>
  <c r="AK103" s="1"/>
  <c r="AL103" s="1"/>
  <c r="AH39"/>
  <c r="AI39" s="1"/>
  <c r="AJ39" s="1"/>
  <c r="AK39" s="1"/>
  <c r="AL39" s="1"/>
  <c r="AM39" s="1"/>
  <c r="AN39" s="1"/>
  <c r="AO39" s="1"/>
  <c r="AP39" s="1"/>
  <c r="AQ39" s="1"/>
  <c r="AR39" s="1"/>
  <c r="AS39" s="1"/>
  <c r="AT39" s="1"/>
  <c r="AU39" s="1"/>
  <c r="AV39" s="1"/>
  <c r="AW39" s="1"/>
  <c r="AX39" s="1"/>
  <c r="AY39" s="1"/>
  <c r="AZ39" s="1"/>
  <c r="BA39" s="1"/>
  <c r="BB39" s="1"/>
  <c r="BC39" s="1"/>
  <c r="S39" s="1"/>
  <c r="AH77"/>
  <c r="AF24"/>
  <c r="AG24" s="1"/>
  <c r="AH24" s="1"/>
  <c r="AI24" s="1"/>
  <c r="AG102"/>
  <c r="AH102" s="1"/>
  <c r="AI102" s="1"/>
  <c r="AJ102" s="1"/>
  <c r="AK102" s="1"/>
  <c r="AL102" s="1"/>
  <c r="AM102" s="1"/>
  <c r="AN102" s="1"/>
  <c r="AO102" s="1"/>
  <c r="AP102" s="1"/>
  <c r="AQ102" s="1"/>
  <c r="AR102" s="1"/>
  <c r="AS102" s="1"/>
  <c r="AT102" s="1"/>
  <c r="AU102" s="1"/>
  <c r="AV102" s="1"/>
  <c r="AW102" s="1"/>
  <c r="AX102" s="1"/>
  <c r="AY102" s="1"/>
  <c r="AZ102" s="1"/>
  <c r="BA102" s="1"/>
  <c r="BB102" s="1"/>
  <c r="BC102" s="1"/>
  <c r="S102" s="1"/>
  <c r="AN97"/>
  <c r="AO97" s="1"/>
  <c r="AH29"/>
  <c r="S21"/>
  <c r="AG16"/>
  <c r="AH16" s="1"/>
  <c r="AI16" s="1"/>
  <c r="AJ16" s="1"/>
  <c r="AK16" s="1"/>
  <c r="AL16" s="1"/>
  <c r="AM16" s="1"/>
  <c r="AN16" s="1"/>
  <c r="AO16" s="1"/>
  <c r="AP16" s="1"/>
  <c r="AQ16" s="1"/>
  <c r="AR16" s="1"/>
  <c r="AS16" s="1"/>
  <c r="AT16" s="1"/>
  <c r="AJ89"/>
  <c r="AK89" s="1"/>
  <c r="AL89" s="1"/>
  <c r="AM89" s="1"/>
  <c r="AH26"/>
  <c r="AI26" s="1"/>
  <c r="AJ18"/>
  <c r="AK18" s="1"/>
  <c r="AL18" s="1"/>
  <c r="AM18" s="1"/>
  <c r="AN18" s="1"/>
  <c r="AO18" s="1"/>
  <c r="AJ25"/>
  <c r="AK25" s="1"/>
  <c r="AI99"/>
  <c r="AI10"/>
  <c r="AJ10" s="1"/>
  <c r="AH35"/>
  <c r="AI93"/>
  <c r="AJ93" s="1"/>
  <c r="AX85"/>
  <c r="AY85" s="1"/>
  <c r="AZ85" s="1"/>
  <c r="BA85" s="1"/>
  <c r="BB85" s="1"/>
  <c r="BC85" s="1"/>
  <c r="S85" s="1"/>
  <c r="AQ47"/>
  <c r="AR47" s="1"/>
  <c r="AS47" s="1"/>
  <c r="AT47" s="1"/>
  <c r="AU47" s="1"/>
  <c r="AV47" s="1"/>
  <c r="AW47" s="1"/>
  <c r="AX47" s="1"/>
  <c r="AY47" s="1"/>
  <c r="AZ47" s="1"/>
  <c r="BA47" s="1"/>
  <c r="BB47" s="1"/>
  <c r="BC47" s="1"/>
  <c r="AK101"/>
  <c r="AL101" s="1"/>
  <c r="AM101" s="1"/>
  <c r="AN101" s="1"/>
  <c r="AO101" s="1"/>
  <c r="AP101" s="1"/>
  <c r="AQ101" s="1"/>
  <c r="AR101" s="1"/>
  <c r="AS101" s="1"/>
  <c r="AT101" s="1"/>
  <c r="AU101" s="1"/>
  <c r="AV101" s="1"/>
  <c r="AW101" s="1"/>
  <c r="AX101" s="1"/>
  <c r="AY101" s="1"/>
  <c r="AZ101" s="1"/>
  <c r="BA101" s="1"/>
  <c r="BB101" s="1"/>
  <c r="BC101" s="1"/>
  <c r="S101" s="1"/>
  <c r="AG75"/>
  <c r="AI94"/>
  <c r="AN89"/>
  <c r="AO89" s="1"/>
  <c r="AP89" s="1"/>
  <c r="AQ89" s="1"/>
  <c r="AR89" s="1"/>
  <c r="AS89" s="1"/>
  <c r="AT89" s="1"/>
  <c r="AU89" s="1"/>
  <c r="AV89" s="1"/>
  <c r="AW89" s="1"/>
  <c r="AX89" s="1"/>
  <c r="AY89" s="1"/>
  <c r="AZ89" s="1"/>
  <c r="BA89" s="1"/>
  <c r="BB89" s="1"/>
  <c r="BC89" s="1"/>
  <c r="S89" s="1"/>
  <c r="AJ12"/>
  <c r="AK12" s="1"/>
  <c r="AL12" s="1"/>
  <c r="AM12" s="1"/>
  <c r="AN12" s="1"/>
  <c r="AO12" s="1"/>
  <c r="AP12" s="1"/>
  <c r="AQ12" s="1"/>
  <c r="AR12" s="1"/>
  <c r="AS12" s="1"/>
  <c r="AT12" s="1"/>
  <c r="AU12" s="1"/>
  <c r="AV12" s="1"/>
  <c r="AW12" s="1"/>
  <c r="AX12" s="1"/>
  <c r="AY12" s="1"/>
  <c r="AZ12" s="1"/>
  <c r="BA12" s="1"/>
  <c r="BB12" s="1"/>
  <c r="BC12" s="1"/>
  <c r="S12" s="1"/>
  <c r="AG41"/>
  <c r="AH41" s="1"/>
  <c r="AI41" s="1"/>
  <c r="AJ41" s="1"/>
  <c r="AG37"/>
  <c r="AH37" s="1"/>
  <c r="AI37" s="1"/>
  <c r="AJ37" s="1"/>
  <c r="AK37" s="1"/>
  <c r="AL37" s="1"/>
  <c r="AM37" s="1"/>
  <c r="AN37" s="1"/>
  <c r="AO37" s="1"/>
  <c r="AP37" s="1"/>
  <c r="AQ37" s="1"/>
  <c r="AR37" s="1"/>
  <c r="AS37" s="1"/>
  <c r="AT37" s="1"/>
  <c r="AU37" s="1"/>
  <c r="AV37" s="1"/>
  <c r="AW37" s="1"/>
  <c r="AX37" s="1"/>
  <c r="AY37" s="1"/>
  <c r="AZ37" s="1"/>
  <c r="BA37" s="1"/>
  <c r="BB37" s="1"/>
  <c r="BC37" s="1"/>
  <c r="S37" s="1"/>
  <c r="S30"/>
  <c r="S47"/>
  <c r="AK87"/>
  <c r="AL87" s="1"/>
  <c r="AM87" s="1"/>
  <c r="AN87" s="1"/>
  <c r="AO87" s="1"/>
  <c r="AP87" s="1"/>
  <c r="AQ87" s="1"/>
  <c r="AR87" s="1"/>
  <c r="AS87" s="1"/>
  <c r="AT87" s="1"/>
  <c r="AU87" s="1"/>
  <c r="AV87" s="1"/>
  <c r="AW87" s="1"/>
  <c r="AX87" s="1"/>
  <c r="AY87" s="1"/>
  <c r="AZ87" s="1"/>
  <c r="BA87" s="1"/>
  <c r="BB87" s="1"/>
  <c r="BC87" s="1"/>
  <c r="S87" s="1"/>
  <c r="AG71"/>
  <c r="AH71" s="1"/>
  <c r="AI71" s="1"/>
  <c r="AJ71" s="1"/>
  <c r="AK71" s="1"/>
  <c r="AL71" s="1"/>
  <c r="AM71" s="1"/>
  <c r="AN71" s="1"/>
  <c r="AO71" s="1"/>
  <c r="AP71" s="1"/>
  <c r="AQ71" s="1"/>
  <c r="AR71" s="1"/>
  <c r="AS71" s="1"/>
  <c r="AT71" s="1"/>
  <c r="AU71" s="1"/>
  <c r="AV71" s="1"/>
  <c r="AW71" s="1"/>
  <c r="AX71" s="1"/>
  <c r="AY71" s="1"/>
  <c r="AZ71" s="1"/>
  <c r="BA71" s="1"/>
  <c r="BB71" s="1"/>
  <c r="BC71" s="1"/>
  <c r="AG65"/>
  <c r="AH65" s="1"/>
  <c r="AI65" s="1"/>
  <c r="AJ65" s="1"/>
  <c r="AK65" s="1"/>
  <c r="AL65" s="1"/>
  <c r="AM65" s="1"/>
  <c r="AN65" s="1"/>
  <c r="AO65" s="1"/>
  <c r="AP65" s="1"/>
  <c r="AQ65" s="1"/>
  <c r="AR65" s="1"/>
  <c r="AS65" s="1"/>
  <c r="AT65" s="1"/>
  <c r="AU65" s="1"/>
  <c r="AV65" s="1"/>
  <c r="AW65" s="1"/>
  <c r="AX65" s="1"/>
  <c r="AY65" s="1"/>
  <c r="AZ65" s="1"/>
  <c r="BA65" s="1"/>
  <c r="BB65" s="1"/>
  <c r="BC65" s="1"/>
  <c r="S65" s="1"/>
  <c r="AP18"/>
  <c r="AQ18" s="1"/>
  <c r="AR18" s="1"/>
  <c r="AS18" s="1"/>
  <c r="AT18" s="1"/>
  <c r="AU18" s="1"/>
  <c r="AV18" s="1"/>
  <c r="AW18" s="1"/>
  <c r="AX18" s="1"/>
  <c r="AY18" s="1"/>
  <c r="AZ18" s="1"/>
  <c r="BA18" s="1"/>
  <c r="BB18" s="1"/>
  <c r="BC18" s="1"/>
  <c r="AG57"/>
  <c r="AH57" s="1"/>
  <c r="AI57" s="1"/>
  <c r="AJ57" s="1"/>
  <c r="AK57" s="1"/>
  <c r="AL57" s="1"/>
  <c r="AM57" s="1"/>
  <c r="AN57" s="1"/>
  <c r="AO57" s="1"/>
  <c r="AP57" s="1"/>
  <c r="AQ57" s="1"/>
  <c r="AR57" s="1"/>
  <c r="AS57" s="1"/>
  <c r="AT57" s="1"/>
  <c r="AU57" s="1"/>
  <c r="AV57" s="1"/>
  <c r="AW57" s="1"/>
  <c r="AX57" s="1"/>
  <c r="AY57" s="1"/>
  <c r="AZ57" s="1"/>
  <c r="BA57" s="1"/>
  <c r="BB57" s="1"/>
  <c r="BC57" s="1"/>
  <c r="AI38"/>
  <c r="V4"/>
  <c r="W4" s="1"/>
  <c r="Q6"/>
  <c r="U6" s="1"/>
  <c r="V5"/>
  <c r="W5" s="1"/>
  <c r="X5" s="1"/>
  <c r="V3" l="1"/>
  <c r="W3" s="1"/>
  <c r="X3" s="1"/>
  <c r="Z8"/>
  <c r="AK10"/>
  <c r="AL10" s="1"/>
  <c r="AJ26"/>
  <c r="AK26" s="1"/>
  <c r="AL26" s="1"/>
  <c r="AM26" s="1"/>
  <c r="AN26" s="1"/>
  <c r="AO26" s="1"/>
  <c r="AP26" s="1"/>
  <c r="AQ26" s="1"/>
  <c r="AR26" s="1"/>
  <c r="AK32"/>
  <c r="AL32" s="1"/>
  <c r="AM32" s="1"/>
  <c r="AN32" s="1"/>
  <c r="AO32" s="1"/>
  <c r="AP32" s="1"/>
  <c r="AQ32" s="1"/>
  <c r="AR32" s="1"/>
  <c r="AS32" s="1"/>
  <c r="AT32" s="1"/>
  <c r="AU32" s="1"/>
  <c r="AV32" s="1"/>
  <c r="AW32" s="1"/>
  <c r="AX32" s="1"/>
  <c r="AY32" s="1"/>
  <c r="AZ32" s="1"/>
  <c r="BA32" s="1"/>
  <c r="BB32" s="1"/>
  <c r="BC32" s="1"/>
  <c r="S32" s="1"/>
  <c r="AH23"/>
  <c r="AI23" s="1"/>
  <c r="AF64"/>
  <c r="AI95"/>
  <c r="AP97"/>
  <c r="AQ97" s="1"/>
  <c r="AR97" s="1"/>
  <c r="AS97" s="1"/>
  <c r="AT97" s="1"/>
  <c r="AU97" s="1"/>
  <c r="AV97" s="1"/>
  <c r="AW97" s="1"/>
  <c r="AX97" s="1"/>
  <c r="AY97" s="1"/>
  <c r="AZ97" s="1"/>
  <c r="BA97" s="1"/>
  <c r="BB97" s="1"/>
  <c r="BC97" s="1"/>
  <c r="S97" s="1"/>
  <c r="AP20"/>
  <c r="AQ20" s="1"/>
  <c r="AR20" s="1"/>
  <c r="AS20" s="1"/>
  <c r="AT20" s="1"/>
  <c r="AU20" s="1"/>
  <c r="AV20" s="1"/>
  <c r="AW20" s="1"/>
  <c r="AX20" s="1"/>
  <c r="AY20" s="1"/>
  <c r="AZ20" s="1"/>
  <c r="BA20" s="1"/>
  <c r="BB20" s="1"/>
  <c r="BC20" s="1"/>
  <c r="S20" s="1"/>
  <c r="AF72"/>
  <c r="AG72" s="1"/>
  <c r="AH72" s="1"/>
  <c r="AJ95"/>
  <c r="AJ23"/>
  <c r="AK23" s="1"/>
  <c r="AL23" s="1"/>
  <c r="AM23" s="1"/>
  <c r="AN23" s="1"/>
  <c r="AO23" s="1"/>
  <c r="AP23" s="1"/>
  <c r="AQ23" s="1"/>
  <c r="AR23" s="1"/>
  <c r="AS23" s="1"/>
  <c r="AT23" s="1"/>
  <c r="AU23" s="1"/>
  <c r="AV23" s="1"/>
  <c r="AW23" s="1"/>
  <c r="AX23" s="1"/>
  <c r="AY23" s="1"/>
  <c r="AZ23" s="1"/>
  <c r="BA23" s="1"/>
  <c r="BB23" s="1"/>
  <c r="BC23" s="1"/>
  <c r="S23" s="1"/>
  <c r="AK66"/>
  <c r="AL66" s="1"/>
  <c r="AH33"/>
  <c r="AI33" s="1"/>
  <c r="AJ33" s="1"/>
  <c r="AJ56"/>
  <c r="AI56"/>
  <c r="AM80"/>
  <c r="AN80" s="1"/>
  <c r="AO80" s="1"/>
  <c r="AP80" s="1"/>
  <c r="AQ80" s="1"/>
  <c r="AR80" s="1"/>
  <c r="AS80" s="1"/>
  <c r="AT80" s="1"/>
  <c r="AU80" s="1"/>
  <c r="AV80" s="1"/>
  <c r="AW80" s="1"/>
  <c r="AX80" s="1"/>
  <c r="AY80" s="1"/>
  <c r="AZ80" s="1"/>
  <c r="BA80" s="1"/>
  <c r="BB80" s="1"/>
  <c r="BC80" s="1"/>
  <c r="AE40"/>
  <c r="AF40" s="1"/>
  <c r="AG40" s="1"/>
  <c r="AH86"/>
  <c r="AF76"/>
  <c r="AG76" s="1"/>
  <c r="AG70"/>
  <c r="AJ34"/>
  <c r="AK34"/>
  <c r="AL34" s="1"/>
  <c r="AM34" s="1"/>
  <c r="AN34" s="1"/>
  <c r="AG50"/>
  <c r="AF60"/>
  <c r="AC96"/>
  <c r="AC84"/>
  <c r="AK41"/>
  <c r="AL41" s="1"/>
  <c r="AM41" s="1"/>
  <c r="AN41" s="1"/>
  <c r="AO41" s="1"/>
  <c r="AP41" s="1"/>
  <c r="AQ41" s="1"/>
  <c r="AR41" s="1"/>
  <c r="AS41" s="1"/>
  <c r="AT41" s="1"/>
  <c r="AU41" s="1"/>
  <c r="AV41" s="1"/>
  <c r="AW41" s="1"/>
  <c r="AX41" s="1"/>
  <c r="AY41" s="1"/>
  <c r="AZ41" s="1"/>
  <c r="BA41" s="1"/>
  <c r="BB41" s="1"/>
  <c r="BC41" s="1"/>
  <c r="S41" s="1"/>
  <c r="AH79"/>
  <c r="AH73"/>
  <c r="AI73" s="1"/>
  <c r="AJ73" s="1"/>
  <c r="AK73" s="1"/>
  <c r="AF31"/>
  <c r="AG61"/>
  <c r="AH61" s="1"/>
  <c r="AI61" s="1"/>
  <c r="AI79"/>
  <c r="AF67"/>
  <c r="AG67" s="1"/>
  <c r="AI63"/>
  <c r="AJ63" s="1"/>
  <c r="AK63" s="1"/>
  <c r="AL63" s="1"/>
  <c r="AM63" s="1"/>
  <c r="AN63" s="1"/>
  <c r="AO63" s="1"/>
  <c r="AP63" s="1"/>
  <c r="AQ63" s="1"/>
  <c r="AR63" s="1"/>
  <c r="AS63" s="1"/>
  <c r="AT63" s="1"/>
  <c r="AU63" s="1"/>
  <c r="AV63" s="1"/>
  <c r="AW63" s="1"/>
  <c r="AX63" s="1"/>
  <c r="AY63" s="1"/>
  <c r="AZ63" s="1"/>
  <c r="BA63" s="1"/>
  <c r="BB63" s="1"/>
  <c r="BC63" s="1"/>
  <c r="S63" s="1"/>
  <c r="AG9"/>
  <c r="AI69"/>
  <c r="AK36"/>
  <c r="AL36" s="1"/>
  <c r="AG44"/>
  <c r="AK83"/>
  <c r="AL91"/>
  <c r="AM91" s="1"/>
  <c r="AN91" s="1"/>
  <c r="AO91" s="1"/>
  <c r="AP91" s="1"/>
  <c r="AJ58"/>
  <c r="AI74"/>
  <c r="AJ42"/>
  <c r="AN19"/>
  <c r="AO19" s="1"/>
  <c r="AP19" s="1"/>
  <c r="AQ19" s="1"/>
  <c r="AR19" s="1"/>
  <c r="AS19" s="1"/>
  <c r="AT19" s="1"/>
  <c r="AU19" s="1"/>
  <c r="AV19" s="1"/>
  <c r="AW19" s="1"/>
  <c r="AX19" s="1"/>
  <c r="AY19" s="1"/>
  <c r="AZ19" s="1"/>
  <c r="BA19" s="1"/>
  <c r="BB19" s="1"/>
  <c r="BC19" s="1"/>
  <c r="AG59"/>
  <c r="AH59" s="1"/>
  <c r="AI59" s="1"/>
  <c r="AC48"/>
  <c r="AD48" s="1"/>
  <c r="AE52"/>
  <c r="AE51"/>
  <c r="AF51" s="1"/>
  <c r="AJ49"/>
  <c r="AK49" s="1"/>
  <c r="AD68"/>
  <c r="AG62"/>
  <c r="AD88"/>
  <c r="AE88" s="1"/>
  <c r="AK93"/>
  <c r="AU16"/>
  <c r="AV16" s="1"/>
  <c r="AW16" s="1"/>
  <c r="AX16" s="1"/>
  <c r="AY16" s="1"/>
  <c r="AZ16" s="1"/>
  <c r="BA16" s="1"/>
  <c r="BB16" s="1"/>
  <c r="BC16" s="1"/>
  <c r="S16" s="1"/>
  <c r="AG90"/>
  <c r="AH90" s="1"/>
  <c r="AJ79"/>
  <c r="AF54"/>
  <c r="AG54" s="1"/>
  <c r="AH100"/>
  <c r="AI100" s="1"/>
  <c r="AF45"/>
  <c r="AI81"/>
  <c r="AG92"/>
  <c r="AK22"/>
  <c r="AJ14"/>
  <c r="AH46"/>
  <c r="AH70"/>
  <c r="AG64"/>
  <c r="AA7"/>
  <c r="AB7" s="1"/>
  <c r="AL25"/>
  <c r="AM25" s="1"/>
  <c r="AN25" s="1"/>
  <c r="AO25" s="1"/>
  <c r="AP25" s="1"/>
  <c r="AQ25" s="1"/>
  <c r="AR25" s="1"/>
  <c r="AS25" s="1"/>
  <c r="AT25" s="1"/>
  <c r="AU25" s="1"/>
  <c r="AV25" s="1"/>
  <c r="AW25" s="1"/>
  <c r="AX25" s="1"/>
  <c r="AY25" s="1"/>
  <c r="AZ25" s="1"/>
  <c r="BA25" s="1"/>
  <c r="BB25" s="1"/>
  <c r="BC25" s="1"/>
  <c r="S25" s="1"/>
  <c r="AS26"/>
  <c r="AT26" s="1"/>
  <c r="AU26" s="1"/>
  <c r="AV26" s="1"/>
  <c r="AW26" s="1"/>
  <c r="AX26" s="1"/>
  <c r="AY26" s="1"/>
  <c r="AZ26" s="1"/>
  <c r="BA26" s="1"/>
  <c r="BB26" s="1"/>
  <c r="BC26" s="1"/>
  <c r="S26" s="1"/>
  <c r="AM103"/>
  <c r="AN103" s="1"/>
  <c r="AO103" s="1"/>
  <c r="AP103" s="1"/>
  <c r="AQ103" s="1"/>
  <c r="AR103" s="1"/>
  <c r="AS103" s="1"/>
  <c r="AT103" s="1"/>
  <c r="AU103" s="1"/>
  <c r="AV103" s="1"/>
  <c r="AW103" s="1"/>
  <c r="AX103" s="1"/>
  <c r="AY103" s="1"/>
  <c r="AZ103" s="1"/>
  <c r="BA103" s="1"/>
  <c r="BB103" s="1"/>
  <c r="BC103" s="1"/>
  <c r="S103" s="1"/>
  <c r="AH75"/>
  <c r="AI75" s="1"/>
  <c r="AJ75" s="1"/>
  <c r="AI29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S29" s="1"/>
  <c r="AJ24"/>
  <c r="AK24" s="1"/>
  <c r="AL24" s="1"/>
  <c r="AM24" s="1"/>
  <c r="AN24" s="1"/>
  <c r="AO24" s="1"/>
  <c r="AP24" s="1"/>
  <c r="AQ24" s="1"/>
  <c r="AR24" s="1"/>
  <c r="AS24" s="1"/>
  <c r="AT24" s="1"/>
  <c r="AU24" s="1"/>
  <c r="AV24" s="1"/>
  <c r="AW24" s="1"/>
  <c r="AX24" s="1"/>
  <c r="AY24" s="1"/>
  <c r="AZ24" s="1"/>
  <c r="BA24" s="1"/>
  <c r="BB24" s="1"/>
  <c r="BC24" s="1"/>
  <c r="S24" s="1"/>
  <c r="S71"/>
  <c r="S18"/>
  <c r="AJ38"/>
  <c r="AK38" s="1"/>
  <c r="AL38" s="1"/>
  <c r="AM38" s="1"/>
  <c r="AN38" s="1"/>
  <c r="AO38" s="1"/>
  <c r="AP38" s="1"/>
  <c r="AQ38" s="1"/>
  <c r="AR38" s="1"/>
  <c r="AS38" s="1"/>
  <c r="AT38" s="1"/>
  <c r="AU38" s="1"/>
  <c r="AV38" s="1"/>
  <c r="AW38" s="1"/>
  <c r="AX38" s="1"/>
  <c r="AY38" s="1"/>
  <c r="AZ38" s="1"/>
  <c r="BA38" s="1"/>
  <c r="BB38" s="1"/>
  <c r="BC38" s="1"/>
  <c r="S38" s="1"/>
  <c r="AJ94"/>
  <c r="AK94" s="1"/>
  <c r="AL94" s="1"/>
  <c r="AM94" s="1"/>
  <c r="AN94" s="1"/>
  <c r="AO94" s="1"/>
  <c r="AP94" s="1"/>
  <c r="AQ94" s="1"/>
  <c r="AR94" s="1"/>
  <c r="AS94" s="1"/>
  <c r="AT94" s="1"/>
  <c r="AU94" s="1"/>
  <c r="AV94" s="1"/>
  <c r="AW94" s="1"/>
  <c r="AX94" s="1"/>
  <c r="AY94" s="1"/>
  <c r="AZ94" s="1"/>
  <c r="BA94" s="1"/>
  <c r="BB94" s="1"/>
  <c r="BC94" s="1"/>
  <c r="S94" s="1"/>
  <c r="AI35"/>
  <c r="AJ35" s="1"/>
  <c r="AK35" s="1"/>
  <c r="AL35" s="1"/>
  <c r="AM35" s="1"/>
  <c r="AJ99"/>
  <c r="AM66"/>
  <c r="AN66" s="1"/>
  <c r="AO66" s="1"/>
  <c r="AP66" s="1"/>
  <c r="AQ66" s="1"/>
  <c r="AR66" s="1"/>
  <c r="AS66" s="1"/>
  <c r="AT66" s="1"/>
  <c r="AU66" s="1"/>
  <c r="AV66" s="1"/>
  <c r="AW66" s="1"/>
  <c r="AX66" s="1"/>
  <c r="AY66" s="1"/>
  <c r="AZ66" s="1"/>
  <c r="BA66" s="1"/>
  <c r="BB66" s="1"/>
  <c r="BC66" s="1"/>
  <c r="S57"/>
  <c r="AL78"/>
  <c r="AM78" s="1"/>
  <c r="AN78" s="1"/>
  <c r="AO78" s="1"/>
  <c r="AP78" s="1"/>
  <c r="AQ78" s="1"/>
  <c r="AR78" s="1"/>
  <c r="AS78" s="1"/>
  <c r="AT78" s="1"/>
  <c r="AU78" s="1"/>
  <c r="AV78" s="1"/>
  <c r="AW78" s="1"/>
  <c r="AX78" s="1"/>
  <c r="AY78" s="1"/>
  <c r="AZ78" s="1"/>
  <c r="BA78" s="1"/>
  <c r="BB78" s="1"/>
  <c r="BC78" s="1"/>
  <c r="S78" s="1"/>
  <c r="S19"/>
  <c r="AI77"/>
  <c r="AJ77" s="1"/>
  <c r="AK77" s="1"/>
  <c r="AL77" s="1"/>
  <c r="AM77" s="1"/>
  <c r="AN77" s="1"/>
  <c r="AO77" s="1"/>
  <c r="AP77" s="1"/>
  <c r="AQ77" s="1"/>
  <c r="AR77" s="1"/>
  <c r="AS77" s="1"/>
  <c r="AT77" s="1"/>
  <c r="AU77" s="1"/>
  <c r="AV77" s="1"/>
  <c r="AW77" s="1"/>
  <c r="AX77" s="1"/>
  <c r="AY77" s="1"/>
  <c r="AZ77" s="1"/>
  <c r="BA77" s="1"/>
  <c r="BB77" s="1"/>
  <c r="BC77" s="1"/>
  <c r="S77" s="1"/>
  <c r="Y5"/>
  <c r="Z5" s="1"/>
  <c r="AA5" s="1"/>
  <c r="V6"/>
  <c r="X4"/>
  <c r="Y4" s="1"/>
  <c r="AM10" l="1"/>
  <c r="AN10" s="1"/>
  <c r="AO10" s="1"/>
  <c r="AP10" s="1"/>
  <c r="AQ10" s="1"/>
  <c r="AR10" s="1"/>
  <c r="AS10" s="1"/>
  <c r="AT10" s="1"/>
  <c r="AU10" s="1"/>
  <c r="AV10" s="1"/>
  <c r="AW10" s="1"/>
  <c r="AX10" s="1"/>
  <c r="AY10" s="1"/>
  <c r="AZ10" s="1"/>
  <c r="BA10" s="1"/>
  <c r="BB10" s="1"/>
  <c r="BC10" s="1"/>
  <c r="S10" s="1"/>
  <c r="AA8"/>
  <c r="AK95"/>
  <c r="AL95" s="1"/>
  <c r="AM95" s="1"/>
  <c r="AN95" s="1"/>
  <c r="AO95" s="1"/>
  <c r="AP95" s="1"/>
  <c r="AQ95" s="1"/>
  <c r="AR95" s="1"/>
  <c r="AS95" s="1"/>
  <c r="AT95" s="1"/>
  <c r="AU95" s="1"/>
  <c r="AV95" s="1"/>
  <c r="AW95" s="1"/>
  <c r="AX95" s="1"/>
  <c r="AY95" s="1"/>
  <c r="AZ95" s="1"/>
  <c r="BA95" s="1"/>
  <c r="BB95" s="1"/>
  <c r="BC95" s="1"/>
  <c r="AK33"/>
  <c r="AN35"/>
  <c r="AO35" s="1"/>
  <c r="AP35" s="1"/>
  <c r="AQ35" s="1"/>
  <c r="AR35" s="1"/>
  <c r="AS35" s="1"/>
  <c r="AT35" s="1"/>
  <c r="AU35" s="1"/>
  <c r="AV35" s="1"/>
  <c r="AW35" s="1"/>
  <c r="AX35" s="1"/>
  <c r="AY35" s="1"/>
  <c r="AZ35" s="1"/>
  <c r="BA35" s="1"/>
  <c r="BB35" s="1"/>
  <c r="BC35" s="1"/>
  <c r="AF88"/>
  <c r="AG88" s="1"/>
  <c r="AL49"/>
  <c r="AK79"/>
  <c r="AL79" s="1"/>
  <c r="AM79" s="1"/>
  <c r="AN79" s="1"/>
  <c r="AO79" s="1"/>
  <c r="AP79" s="1"/>
  <c r="AQ79" s="1"/>
  <c r="AR79" s="1"/>
  <c r="AS79" s="1"/>
  <c r="AT79" s="1"/>
  <c r="AU79" s="1"/>
  <c r="AV79" s="1"/>
  <c r="AW79" s="1"/>
  <c r="AX79" s="1"/>
  <c r="AY79" s="1"/>
  <c r="AZ79" s="1"/>
  <c r="BA79" s="1"/>
  <c r="BB79" s="1"/>
  <c r="BC79" s="1"/>
  <c r="S79" s="1"/>
  <c r="AK56"/>
  <c r="AL73"/>
  <c r="AM73" s="1"/>
  <c r="AN73" s="1"/>
  <c r="AO73" s="1"/>
  <c r="AP73" s="1"/>
  <c r="AQ73" s="1"/>
  <c r="AR73" s="1"/>
  <c r="AS73" s="1"/>
  <c r="AT73" s="1"/>
  <c r="AU73" s="1"/>
  <c r="AV73" s="1"/>
  <c r="AL56"/>
  <c r="AM56" s="1"/>
  <c r="AN56" s="1"/>
  <c r="AH64"/>
  <c r="AI64" s="1"/>
  <c r="AL93"/>
  <c r="AM93" s="1"/>
  <c r="AN93" s="1"/>
  <c r="AO93" s="1"/>
  <c r="AP93" s="1"/>
  <c r="AQ93" s="1"/>
  <c r="AR93" s="1"/>
  <c r="AS93" s="1"/>
  <c r="AT93" s="1"/>
  <c r="AU93" s="1"/>
  <c r="AV93" s="1"/>
  <c r="AW93" s="1"/>
  <c r="AX93" s="1"/>
  <c r="AY93" s="1"/>
  <c r="AZ93" s="1"/>
  <c r="BA93" s="1"/>
  <c r="BB93" s="1"/>
  <c r="BC93" s="1"/>
  <c r="S93" s="1"/>
  <c r="AL83"/>
  <c r="AH67"/>
  <c r="AI67" s="1"/>
  <c r="AJ67" s="1"/>
  <c r="AK67" s="1"/>
  <c r="AL67" s="1"/>
  <c r="AM67" s="1"/>
  <c r="AN67" s="1"/>
  <c r="AO67" s="1"/>
  <c r="AP67" s="1"/>
  <c r="AQ67" s="1"/>
  <c r="AR67" s="1"/>
  <c r="AS67" s="1"/>
  <c r="AT67" s="1"/>
  <c r="AU67" s="1"/>
  <c r="AV67" s="1"/>
  <c r="AW67" s="1"/>
  <c r="AX67" s="1"/>
  <c r="AY67" s="1"/>
  <c r="AZ67" s="1"/>
  <c r="BA67" s="1"/>
  <c r="BB67" s="1"/>
  <c r="BC67" s="1"/>
  <c r="S67" s="1"/>
  <c r="AH50"/>
  <c r="AI70"/>
  <c r="AH76"/>
  <c r="AH40"/>
  <c r="S35"/>
  <c r="S66"/>
  <c r="AK75"/>
  <c r="AL75" s="1"/>
  <c r="AM75" s="1"/>
  <c r="AN75" s="1"/>
  <c r="AO75" s="1"/>
  <c r="AP75" s="1"/>
  <c r="AQ75" s="1"/>
  <c r="AR75" s="1"/>
  <c r="AS75" s="1"/>
  <c r="AT75" s="1"/>
  <c r="AU75" s="1"/>
  <c r="AV75" s="1"/>
  <c r="AW75" s="1"/>
  <c r="AX75" s="1"/>
  <c r="AY75" s="1"/>
  <c r="AZ75" s="1"/>
  <c r="BA75" s="1"/>
  <c r="BB75" s="1"/>
  <c r="BC75" s="1"/>
  <c r="S75" s="1"/>
  <c r="AI72"/>
  <c r="AJ81"/>
  <c r="AK81" s="1"/>
  <c r="AL81" s="1"/>
  <c r="AM81" s="1"/>
  <c r="AN81" s="1"/>
  <c r="AO81" s="1"/>
  <c r="AP81" s="1"/>
  <c r="AQ81" s="1"/>
  <c r="AR81" s="1"/>
  <c r="AE48"/>
  <c r="AJ61"/>
  <c r="AK61" s="1"/>
  <c r="AL61" s="1"/>
  <c r="AM61" s="1"/>
  <c r="AN61" s="1"/>
  <c r="AO61" s="1"/>
  <c r="AP61" s="1"/>
  <c r="AQ61" s="1"/>
  <c r="AR61" s="1"/>
  <c r="AS61" s="1"/>
  <c r="AT61" s="1"/>
  <c r="AU61" s="1"/>
  <c r="AV61" s="1"/>
  <c r="AW61" s="1"/>
  <c r="AX61" s="1"/>
  <c r="AY61" s="1"/>
  <c r="AZ61" s="1"/>
  <c r="BA61" s="1"/>
  <c r="BB61" s="1"/>
  <c r="BC61" s="1"/>
  <c r="AJ74"/>
  <c r="AJ70"/>
  <c r="AK70" s="1"/>
  <c r="AL70" s="1"/>
  <c r="AM70" s="1"/>
  <c r="AN70" s="1"/>
  <c r="AI40"/>
  <c r="AI86"/>
  <c r="AJ86" s="1"/>
  <c r="AK86" s="1"/>
  <c r="AL86" s="1"/>
  <c r="AM86" s="1"/>
  <c r="AN86" s="1"/>
  <c r="AO86" s="1"/>
  <c r="AP86" s="1"/>
  <c r="AQ86" s="1"/>
  <c r="AR86" s="1"/>
  <c r="AS86" s="1"/>
  <c r="AT86" s="1"/>
  <c r="AU86" s="1"/>
  <c r="AV86" s="1"/>
  <c r="AW86" s="1"/>
  <c r="AX86" s="1"/>
  <c r="AY86" s="1"/>
  <c r="AZ86" s="1"/>
  <c r="BA86" s="1"/>
  <c r="BB86" s="1"/>
  <c r="BC86" s="1"/>
  <c r="S86" s="1"/>
  <c r="AH9"/>
  <c r="AI9" s="1"/>
  <c r="AJ9" s="1"/>
  <c r="AK9" s="1"/>
  <c r="AL9" s="1"/>
  <c r="AM9" s="1"/>
  <c r="AN9" s="1"/>
  <c r="AO9" s="1"/>
  <c r="AP9" s="1"/>
  <c r="AQ9" s="1"/>
  <c r="AR9" s="1"/>
  <c r="AS9" s="1"/>
  <c r="AT9" s="1"/>
  <c r="AU9" s="1"/>
  <c r="AV9" s="1"/>
  <c r="AW9" s="1"/>
  <c r="AX9" s="1"/>
  <c r="AY9" s="1"/>
  <c r="AZ9" s="1"/>
  <c r="BA9" s="1"/>
  <c r="BB9" s="1"/>
  <c r="BC9" s="1"/>
  <c r="S9" s="1"/>
  <c r="AG60"/>
  <c r="AK14"/>
  <c r="AL14" s="1"/>
  <c r="AO34"/>
  <c r="AP34" s="1"/>
  <c r="AQ34" s="1"/>
  <c r="AR34" s="1"/>
  <c r="AS34" s="1"/>
  <c r="AT34" s="1"/>
  <c r="AU34" s="1"/>
  <c r="AV34" s="1"/>
  <c r="AW34" s="1"/>
  <c r="AX34" s="1"/>
  <c r="AY34" s="1"/>
  <c r="AZ34" s="1"/>
  <c r="BA34" s="1"/>
  <c r="BB34" s="1"/>
  <c r="BC34" s="1"/>
  <c r="S34" s="1"/>
  <c r="S80"/>
  <c r="AK58"/>
  <c r="AL58" s="1"/>
  <c r="AM58" s="1"/>
  <c r="AN58" s="1"/>
  <c r="AO58" s="1"/>
  <c r="AP58" s="1"/>
  <c r="AQ58" s="1"/>
  <c r="AR58" s="1"/>
  <c r="AS58" s="1"/>
  <c r="AT58" s="1"/>
  <c r="AU58" s="1"/>
  <c r="AV58" s="1"/>
  <c r="AW58" s="1"/>
  <c r="AX58" s="1"/>
  <c r="AY58" s="1"/>
  <c r="AZ58" s="1"/>
  <c r="BA58" s="1"/>
  <c r="BB58" s="1"/>
  <c r="BC58" s="1"/>
  <c r="S58" s="1"/>
  <c r="AM49"/>
  <c r="AN49" s="1"/>
  <c r="AO49" s="1"/>
  <c r="AP49" s="1"/>
  <c r="AQ49" s="1"/>
  <c r="AR49" s="1"/>
  <c r="AS49" s="1"/>
  <c r="AT49" s="1"/>
  <c r="AU49" s="1"/>
  <c r="AV49" s="1"/>
  <c r="AW49" s="1"/>
  <c r="AX49" s="1"/>
  <c r="AY49" s="1"/>
  <c r="AZ49" s="1"/>
  <c r="BA49" s="1"/>
  <c r="BB49" s="1"/>
  <c r="BC49" s="1"/>
  <c r="S49" s="1"/>
  <c r="AK74"/>
  <c r="AL74" s="1"/>
  <c r="AK42"/>
  <c r="AJ100"/>
  <c r="AI90"/>
  <c r="AE68"/>
  <c r="AJ59"/>
  <c r="AK59" s="1"/>
  <c r="AL59" s="1"/>
  <c r="AM59" s="1"/>
  <c r="AN59" s="1"/>
  <c r="AO59" s="1"/>
  <c r="AP59"/>
  <c r="AQ59" s="1"/>
  <c r="AR59" s="1"/>
  <c r="AS59" s="1"/>
  <c r="AT59" s="1"/>
  <c r="AU59" s="1"/>
  <c r="AV59" s="1"/>
  <c r="AW59" s="1"/>
  <c r="AX59" s="1"/>
  <c r="AY59" s="1"/>
  <c r="AZ59" s="1"/>
  <c r="BA59" s="1"/>
  <c r="BB59" s="1"/>
  <c r="BC59" s="1"/>
  <c r="S59" s="1"/>
  <c r="AJ69"/>
  <c r="AK69" s="1"/>
  <c r="AL69" s="1"/>
  <c r="AM69" s="1"/>
  <c r="AN69" s="1"/>
  <c r="AO69" s="1"/>
  <c r="AP69" s="1"/>
  <c r="AQ69" s="1"/>
  <c r="AR69" s="1"/>
  <c r="AS69" s="1"/>
  <c r="AT69" s="1"/>
  <c r="AU69" s="1"/>
  <c r="AV69" s="1"/>
  <c r="AW69" s="1"/>
  <c r="AX69" s="1"/>
  <c r="AY69" s="1"/>
  <c r="AZ69" s="1"/>
  <c r="BA69" s="1"/>
  <c r="BB69" s="1"/>
  <c r="BC69" s="1"/>
  <c r="S69"/>
  <c r="AD84"/>
  <c r="AE84"/>
  <c r="AD96"/>
  <c r="AE96" s="1"/>
  <c r="AH60"/>
  <c r="AI60" s="1"/>
  <c r="AG45"/>
  <c r="AH45" s="1"/>
  <c r="AI45" s="1"/>
  <c r="AH92"/>
  <c r="AI92" s="1"/>
  <c r="AJ92" s="1"/>
  <c r="AK92" s="1"/>
  <c r="AL92" s="1"/>
  <c r="AM92" s="1"/>
  <c r="AN92" s="1"/>
  <c r="AO92" s="1"/>
  <c r="AP92" s="1"/>
  <c r="AQ92" s="1"/>
  <c r="AR92" s="1"/>
  <c r="AS92" s="1"/>
  <c r="AT92" s="1"/>
  <c r="AU92" s="1"/>
  <c r="AV92" s="1"/>
  <c r="AW92" s="1"/>
  <c r="AX92" s="1"/>
  <c r="AY92" s="1"/>
  <c r="AZ92" s="1"/>
  <c r="BA92" s="1"/>
  <c r="BB92" s="1"/>
  <c r="BC92" s="1"/>
  <c r="S92" s="1"/>
  <c r="AF48"/>
  <c r="AG48" s="1"/>
  <c r="AL22"/>
  <c r="AM22" s="1"/>
  <c r="AN22" s="1"/>
  <c r="AO22" s="1"/>
  <c r="AP22" s="1"/>
  <c r="AQ22" s="1"/>
  <c r="AR22" s="1"/>
  <c r="AS22" s="1"/>
  <c r="AT22" s="1"/>
  <c r="AU22" s="1"/>
  <c r="AV22" s="1"/>
  <c r="AW22" s="1"/>
  <c r="AX22" s="1"/>
  <c r="AY22" s="1"/>
  <c r="AZ22" s="1"/>
  <c r="BA22" s="1"/>
  <c r="BB22" s="1"/>
  <c r="BC22" s="1"/>
  <c r="S22" s="1"/>
  <c r="AM36"/>
  <c r="AN36" s="1"/>
  <c r="AO36" s="1"/>
  <c r="AP36" s="1"/>
  <c r="AQ36" s="1"/>
  <c r="AR36" s="1"/>
  <c r="AS36" s="1"/>
  <c r="AT36" s="1"/>
  <c r="AU36" s="1"/>
  <c r="AV36" s="1"/>
  <c r="AW36" s="1"/>
  <c r="AX36" s="1"/>
  <c r="AY36" s="1"/>
  <c r="AZ36" s="1"/>
  <c r="BA36" s="1"/>
  <c r="BB36" s="1"/>
  <c r="BC36" s="1"/>
  <c r="S36" s="1"/>
  <c r="AF52"/>
  <c r="AH62"/>
  <c r="AI62" s="1"/>
  <c r="S61"/>
  <c r="AH54"/>
  <c r="AI54" s="1"/>
  <c r="AJ54" s="1"/>
  <c r="AI46"/>
  <c r="AJ46" s="1"/>
  <c r="AK46" s="1"/>
  <c r="AK100"/>
  <c r="AQ91"/>
  <c r="AR91" s="1"/>
  <c r="AS91" s="1"/>
  <c r="AT91" s="1"/>
  <c r="AU91" s="1"/>
  <c r="AV91" s="1"/>
  <c r="AW91" s="1"/>
  <c r="AX91" s="1"/>
  <c r="AY91" s="1"/>
  <c r="AZ91" s="1"/>
  <c r="BA91" s="1"/>
  <c r="BB91" s="1"/>
  <c r="BC91" s="1"/>
  <c r="S91" s="1"/>
  <c r="AW73"/>
  <c r="AX73" s="1"/>
  <c r="AY73" s="1"/>
  <c r="AZ73" s="1"/>
  <c r="AH44"/>
  <c r="AG51"/>
  <c r="AG31"/>
  <c r="AJ90"/>
  <c r="AK90" s="1"/>
  <c r="AL90" s="1"/>
  <c r="AM90" s="1"/>
  <c r="AN90" s="1"/>
  <c r="AO90" s="1"/>
  <c r="AP90" s="1"/>
  <c r="AQ90" s="1"/>
  <c r="AR90" s="1"/>
  <c r="AS90" s="1"/>
  <c r="AT90" s="1"/>
  <c r="AU90" s="1"/>
  <c r="AV90" s="1"/>
  <c r="AW90" s="1"/>
  <c r="AX90" s="1"/>
  <c r="AY90" s="1"/>
  <c r="AZ90" s="1"/>
  <c r="BA90" s="1"/>
  <c r="BB90" s="1"/>
  <c r="BC90" s="1"/>
  <c r="S90" s="1"/>
  <c r="AC7"/>
  <c r="AD7" s="1"/>
  <c r="AK99"/>
  <c r="AL99" s="1"/>
  <c r="AM99" s="1"/>
  <c r="AN99" s="1"/>
  <c r="AO99" s="1"/>
  <c r="AP99" s="1"/>
  <c r="AQ99" s="1"/>
  <c r="AR99" s="1"/>
  <c r="AS99" s="1"/>
  <c r="AT99" s="1"/>
  <c r="AU99" s="1"/>
  <c r="AV99" s="1"/>
  <c r="AW99" s="1"/>
  <c r="AX99" s="1"/>
  <c r="AY99" s="1"/>
  <c r="AZ99" s="1"/>
  <c r="BA99" s="1"/>
  <c r="BB99" s="1"/>
  <c r="BC99" s="1"/>
  <c r="S99" s="1"/>
  <c r="AB5"/>
  <c r="W6"/>
  <c r="Y3"/>
  <c r="Z4"/>
  <c r="AB8" l="1"/>
  <c r="AH88"/>
  <c r="AI88" s="1"/>
  <c r="AH48"/>
  <c r="S95"/>
  <c r="AL33"/>
  <c r="AK54"/>
  <c r="AL54" s="1"/>
  <c r="AI48"/>
  <c r="AL100"/>
  <c r="AM100" s="1"/>
  <c r="AN100" s="1"/>
  <c r="AO100" s="1"/>
  <c r="AP100" s="1"/>
  <c r="AQ100" s="1"/>
  <c r="AR100" s="1"/>
  <c r="AS100" s="1"/>
  <c r="AT100" s="1"/>
  <c r="AU100" s="1"/>
  <c r="AV100" s="1"/>
  <c r="AW100" s="1"/>
  <c r="AX100" s="1"/>
  <c r="AY100" s="1"/>
  <c r="AZ100" s="1"/>
  <c r="BA100" s="1"/>
  <c r="BB100" s="1"/>
  <c r="BC100" s="1"/>
  <c r="S100" s="1"/>
  <c r="AJ60"/>
  <c r="AK60"/>
  <c r="AL60" s="1"/>
  <c r="AM60" s="1"/>
  <c r="AN60" s="1"/>
  <c r="AO60" s="1"/>
  <c r="AP60" s="1"/>
  <c r="AQ60" s="1"/>
  <c r="AR60" s="1"/>
  <c r="AS60" s="1"/>
  <c r="AT60" s="1"/>
  <c r="AU60" s="1"/>
  <c r="AV60" s="1"/>
  <c r="AW60" s="1"/>
  <c r="AX60" s="1"/>
  <c r="AY60" s="1"/>
  <c r="AZ60" s="1"/>
  <c r="BA60" s="1"/>
  <c r="BB60" s="1"/>
  <c r="BC60" s="1"/>
  <c r="AO70"/>
  <c r="AP70" s="1"/>
  <c r="AQ70" s="1"/>
  <c r="AR70" s="1"/>
  <c r="AS70" s="1"/>
  <c r="AT70" s="1"/>
  <c r="AU70" s="1"/>
  <c r="AV70" s="1"/>
  <c r="AW70" s="1"/>
  <c r="AX70" s="1"/>
  <c r="AY70" s="1"/>
  <c r="AZ70" s="1"/>
  <c r="BA70" s="1"/>
  <c r="AM14"/>
  <c r="AN14" s="1"/>
  <c r="AO14" s="1"/>
  <c r="AJ72"/>
  <c r="AK72" s="1"/>
  <c r="AL72" s="1"/>
  <c r="AI76"/>
  <c r="AJ76" s="1"/>
  <c r="AM83"/>
  <c r="AF96"/>
  <c r="AF84"/>
  <c r="AJ48"/>
  <c r="AK48" s="1"/>
  <c r="AL48" s="1"/>
  <c r="AJ45"/>
  <c r="AK45" s="1"/>
  <c r="AL45" s="1"/>
  <c r="AM45" s="1"/>
  <c r="AN45" s="1"/>
  <c r="AO45" s="1"/>
  <c r="AP45" s="1"/>
  <c r="AQ45" s="1"/>
  <c r="AR45" s="1"/>
  <c r="AS45" s="1"/>
  <c r="AT45" s="1"/>
  <c r="AU45" s="1"/>
  <c r="AV45" s="1"/>
  <c r="AW45" s="1"/>
  <c r="AX45" s="1"/>
  <c r="AY45" s="1"/>
  <c r="AZ45" s="1"/>
  <c r="BA45" s="1"/>
  <c r="BB45" s="1"/>
  <c r="BC45" s="1"/>
  <c r="S45" s="1"/>
  <c r="AJ40"/>
  <c r="AM54"/>
  <c r="AN54" s="1"/>
  <c r="AO54" s="1"/>
  <c r="AL46"/>
  <c r="AM46" s="1"/>
  <c r="AI50"/>
  <c r="AS81"/>
  <c r="AT81" s="1"/>
  <c r="AU81" s="1"/>
  <c r="AV81" s="1"/>
  <c r="AW81" s="1"/>
  <c r="AX81" s="1"/>
  <c r="AY81" s="1"/>
  <c r="AZ81" s="1"/>
  <c r="BA81" s="1"/>
  <c r="BB81" s="1"/>
  <c r="BC81" s="1"/>
  <c r="AJ64"/>
  <c r="AO56"/>
  <c r="AM72"/>
  <c r="AN72" s="1"/>
  <c r="AO72" s="1"/>
  <c r="AP72" s="1"/>
  <c r="AQ72" s="1"/>
  <c r="AR72" s="1"/>
  <c r="AS72" s="1"/>
  <c r="AT72" s="1"/>
  <c r="AU72" s="1"/>
  <c r="AV72" s="1"/>
  <c r="AW72" s="1"/>
  <c r="AX72" s="1"/>
  <c r="AY72" s="1"/>
  <c r="AZ72" s="1"/>
  <c r="BA72" s="1"/>
  <c r="BB72" s="1"/>
  <c r="BC72" s="1"/>
  <c r="AG52"/>
  <c r="AH52" s="1"/>
  <c r="AI52" s="1"/>
  <c r="AJ52" s="1"/>
  <c r="AK52" s="1"/>
  <c r="AL52" s="1"/>
  <c r="AH31"/>
  <c r="AI44"/>
  <c r="AJ44" s="1"/>
  <c r="AJ62"/>
  <c r="AK62" s="1"/>
  <c r="AF68"/>
  <c r="AL42"/>
  <c r="AM42" s="1"/>
  <c r="AM74"/>
  <c r="AN74" s="1"/>
  <c r="AO74" s="1"/>
  <c r="AP74" s="1"/>
  <c r="AQ74" s="1"/>
  <c r="AR74" s="1"/>
  <c r="AS74" s="1"/>
  <c r="AT74" s="1"/>
  <c r="AU74" s="1"/>
  <c r="AV74" s="1"/>
  <c r="AW74" s="1"/>
  <c r="AX74" s="1"/>
  <c r="AY74" s="1"/>
  <c r="AZ74" s="1"/>
  <c r="BA74" s="1"/>
  <c r="BB74" s="1"/>
  <c r="BC74" s="1"/>
  <c r="S74" s="1"/>
  <c r="AM48"/>
  <c r="AN48" s="1"/>
  <c r="AO48" s="1"/>
  <c r="AP48" s="1"/>
  <c r="AQ48" s="1"/>
  <c r="AR48" s="1"/>
  <c r="AS48" s="1"/>
  <c r="AT48" s="1"/>
  <c r="AU48" s="1"/>
  <c r="AV48" s="1"/>
  <c r="AW48" s="1"/>
  <c r="AX48" s="1"/>
  <c r="AY48" s="1"/>
  <c r="AZ48" s="1"/>
  <c r="BA48" s="1"/>
  <c r="BB48" s="1"/>
  <c r="BC48" s="1"/>
  <c r="S48" s="1"/>
  <c r="BA73"/>
  <c r="BB73" s="1"/>
  <c r="BC73" s="1"/>
  <c r="AP54"/>
  <c r="AQ54" s="1"/>
  <c r="AR54" s="1"/>
  <c r="AS54" s="1"/>
  <c r="AT54" s="1"/>
  <c r="AU54" s="1"/>
  <c r="AV54" s="1"/>
  <c r="AW54" s="1"/>
  <c r="AX54" s="1"/>
  <c r="AY54" s="1"/>
  <c r="AZ54" s="1"/>
  <c r="BA54" s="1"/>
  <c r="BB54" s="1"/>
  <c r="BC54" s="1"/>
  <c r="S54" s="1"/>
  <c r="BB70"/>
  <c r="BC70" s="1"/>
  <c r="S70" s="1"/>
  <c r="S81"/>
  <c r="AG96"/>
  <c r="AH51"/>
  <c r="AI51" s="1"/>
  <c r="AJ51" s="1"/>
  <c r="AK51" s="1"/>
  <c r="AL51" s="1"/>
  <c r="AM51" s="1"/>
  <c r="AN51" s="1"/>
  <c r="AO51" s="1"/>
  <c r="AP51" s="1"/>
  <c r="AE7"/>
  <c r="AF7" s="1"/>
  <c r="AG7" s="1"/>
  <c r="AH7" s="1"/>
  <c r="AI7" s="1"/>
  <c r="AJ7" s="1"/>
  <c r="AK7" s="1"/>
  <c r="AL7" s="1"/>
  <c r="AM7" s="1"/>
  <c r="AN7" s="1"/>
  <c r="AO7" s="1"/>
  <c r="AP7" s="1"/>
  <c r="AQ7" s="1"/>
  <c r="AR7" s="1"/>
  <c r="AS7" s="1"/>
  <c r="AT7" s="1"/>
  <c r="AU7" s="1"/>
  <c r="AV7" s="1"/>
  <c r="AW7" s="1"/>
  <c r="AX7" s="1"/>
  <c r="AY7" s="1"/>
  <c r="AZ7" s="1"/>
  <c r="BA7" s="1"/>
  <c r="BB7" s="1"/>
  <c r="BC7" s="1"/>
  <c r="X6"/>
  <c r="Y6" s="1"/>
  <c r="Z6" s="1"/>
  <c r="Z3"/>
  <c r="AA3" s="1"/>
  <c r="AA4"/>
  <c r="AC5"/>
  <c r="AD5" s="1"/>
  <c r="AC8" l="1"/>
  <c r="AJ88"/>
  <c r="AK88" s="1"/>
  <c r="AL88" s="1"/>
  <c r="AM88" s="1"/>
  <c r="AN88" s="1"/>
  <c r="AO88" s="1"/>
  <c r="AP88" s="1"/>
  <c r="AQ88" s="1"/>
  <c r="AR88" s="1"/>
  <c r="AS88" s="1"/>
  <c r="AT88" s="1"/>
  <c r="AU88" s="1"/>
  <c r="AV88" s="1"/>
  <c r="AW88" s="1"/>
  <c r="AX88" s="1"/>
  <c r="AY88" s="1"/>
  <c r="AZ88" s="1"/>
  <c r="BA88" s="1"/>
  <c r="BB88" s="1"/>
  <c r="BC88" s="1"/>
  <c r="S88" s="1"/>
  <c r="AK76"/>
  <c r="AM33"/>
  <c r="AK44"/>
  <c r="AN46"/>
  <c r="AO46" s="1"/>
  <c r="AP46" s="1"/>
  <c r="AQ46" s="1"/>
  <c r="AR46" s="1"/>
  <c r="AS46" s="1"/>
  <c r="AT46" s="1"/>
  <c r="AU46" s="1"/>
  <c r="AV46" s="1"/>
  <c r="AW46" s="1"/>
  <c r="AX46" s="1"/>
  <c r="AY46" s="1"/>
  <c r="AZ46" s="1"/>
  <c r="BA46" s="1"/>
  <c r="BB46" s="1"/>
  <c r="BC46" s="1"/>
  <c r="AP14"/>
  <c r="AQ14" s="1"/>
  <c r="AK64"/>
  <c r="AL64" s="1"/>
  <c r="AM64" s="1"/>
  <c r="AN64" s="1"/>
  <c r="AG84"/>
  <c r="AH84"/>
  <c r="AN83"/>
  <c r="AL44"/>
  <c r="AM44" s="1"/>
  <c r="AN44" s="1"/>
  <c r="AO44" s="1"/>
  <c r="AP44" s="1"/>
  <c r="AQ44" s="1"/>
  <c r="AR44" s="1"/>
  <c r="AS44" s="1"/>
  <c r="AT44" s="1"/>
  <c r="AU44" s="1"/>
  <c r="AV44" s="1"/>
  <c r="AW44" s="1"/>
  <c r="AX44" s="1"/>
  <c r="AY44" s="1"/>
  <c r="AZ44" s="1"/>
  <c r="BA44" s="1"/>
  <c r="BB44" s="1"/>
  <c r="BC44" s="1"/>
  <c r="AQ51"/>
  <c r="AR51" s="1"/>
  <c r="AS51" s="1"/>
  <c r="AT51" s="1"/>
  <c r="AU51" s="1"/>
  <c r="AV51" s="1"/>
  <c r="AW51" s="1"/>
  <c r="AX51" s="1"/>
  <c r="AY51" s="1"/>
  <c r="AZ51" s="1"/>
  <c r="BA51" s="1"/>
  <c r="BB51" s="1"/>
  <c r="BC51" s="1"/>
  <c r="S51" s="1"/>
  <c r="AI31"/>
  <c r="AJ31" s="1"/>
  <c r="AK31" s="1"/>
  <c r="AL31" s="1"/>
  <c r="AM31" s="1"/>
  <c r="AN31" s="1"/>
  <c r="AO31" s="1"/>
  <c r="AP31" s="1"/>
  <c r="AQ31" s="1"/>
  <c r="AR31" s="1"/>
  <c r="AS31" s="1"/>
  <c r="AT31" s="1"/>
  <c r="AU31" s="1"/>
  <c r="AV31" s="1"/>
  <c r="AW31" s="1"/>
  <c r="AX31" s="1"/>
  <c r="AY31" s="1"/>
  <c r="AZ31" s="1"/>
  <c r="BA31" s="1"/>
  <c r="BB31" s="1"/>
  <c r="BC31" s="1"/>
  <c r="S31" s="1"/>
  <c r="AH96"/>
  <c r="AI96" s="1"/>
  <c r="AJ96" s="1"/>
  <c r="AK96" s="1"/>
  <c r="AL96" s="1"/>
  <c r="AM96" s="1"/>
  <c r="AN96" s="1"/>
  <c r="AO96" s="1"/>
  <c r="AP96" s="1"/>
  <c r="AQ96" s="1"/>
  <c r="AR96" s="1"/>
  <c r="AS96" s="1"/>
  <c r="AT96" s="1"/>
  <c r="AU96" s="1"/>
  <c r="AV96" s="1"/>
  <c r="AW96" s="1"/>
  <c r="AX96" s="1"/>
  <c r="AY96" s="1"/>
  <c r="AZ96" s="1"/>
  <c r="BA96" s="1"/>
  <c r="BB96" s="1"/>
  <c r="BC96" s="1"/>
  <c r="S96" s="1"/>
  <c r="AL62"/>
  <c r="AM62" s="1"/>
  <c r="S72"/>
  <c r="AM52"/>
  <c r="AN52" s="1"/>
  <c r="AO52" s="1"/>
  <c r="AK40"/>
  <c r="AL40" s="1"/>
  <c r="AM40" s="1"/>
  <c r="AN40" s="1"/>
  <c r="AO40" s="1"/>
  <c r="AP40" s="1"/>
  <c r="AQ40" s="1"/>
  <c r="AR40" s="1"/>
  <c r="AS40" s="1"/>
  <c r="AT40" s="1"/>
  <c r="AU40" s="1"/>
  <c r="AV40" s="1"/>
  <c r="AW40" s="1"/>
  <c r="AX40" s="1"/>
  <c r="AY40" s="1"/>
  <c r="AZ40" s="1"/>
  <c r="BA40" s="1"/>
  <c r="BB40" s="1"/>
  <c r="BC40" s="1"/>
  <c r="S40" s="1"/>
  <c r="AP56"/>
  <c r="AQ56" s="1"/>
  <c r="AN42"/>
  <c r="AO42" s="1"/>
  <c r="AP42" s="1"/>
  <c r="AQ42" s="1"/>
  <c r="AR42" s="1"/>
  <c r="S73"/>
  <c r="AO83"/>
  <c r="AP83" s="1"/>
  <c r="AQ83" s="1"/>
  <c r="AR83" s="1"/>
  <c r="AL76"/>
  <c r="AM76" s="1"/>
  <c r="AN76" s="1"/>
  <c r="AO76" s="1"/>
  <c r="AP76" s="1"/>
  <c r="AQ76" s="1"/>
  <c r="AR76" s="1"/>
  <c r="AS76" s="1"/>
  <c r="AT76" s="1"/>
  <c r="AU76" s="1"/>
  <c r="AV76" s="1"/>
  <c r="AW76" s="1"/>
  <c r="AX76" s="1"/>
  <c r="AY76" s="1"/>
  <c r="AZ76" s="1"/>
  <c r="BA76" s="1"/>
  <c r="BB76" s="1"/>
  <c r="BC76" s="1"/>
  <c r="S76" s="1"/>
  <c r="AJ50"/>
  <c r="AG68"/>
  <c r="S60"/>
  <c r="AA6"/>
  <c r="AB6" s="1"/>
  <c r="AB3"/>
  <c r="AC3" s="1"/>
  <c r="AD3" s="1"/>
  <c r="AE3" s="1"/>
  <c r="AF3" s="1"/>
  <c r="AB4"/>
  <c r="AC4" s="1"/>
  <c r="AE5"/>
  <c r="AF5" s="1"/>
  <c r="AG5" s="1"/>
  <c r="AH5" s="1"/>
  <c r="AI5" s="1"/>
  <c r="AJ5" s="1"/>
  <c r="AK5" s="1"/>
  <c r="AL5" s="1"/>
  <c r="AM5" s="1"/>
  <c r="AN5" s="1"/>
  <c r="AO5" s="1"/>
  <c r="AP5" s="1"/>
  <c r="AQ5" s="1"/>
  <c r="AR5" s="1"/>
  <c r="AS5" s="1"/>
  <c r="AT5" s="1"/>
  <c r="AU5" s="1"/>
  <c r="AV5" s="1"/>
  <c r="AW5" s="1"/>
  <c r="AX5" s="1"/>
  <c r="AY5" s="1"/>
  <c r="AZ5" s="1"/>
  <c r="BA5" s="1"/>
  <c r="BB5" s="1"/>
  <c r="BC5" s="1"/>
  <c r="BD5" s="1"/>
  <c r="S5" s="1"/>
  <c r="AD8" l="1"/>
  <c r="AE8" s="1"/>
  <c r="AF8" s="1"/>
  <c r="AN33"/>
  <c r="AO33" s="1"/>
  <c r="AR56"/>
  <c r="AS56" s="1"/>
  <c r="AT56" s="1"/>
  <c r="AU56" s="1"/>
  <c r="AV56" s="1"/>
  <c r="AW56" s="1"/>
  <c r="AX56" s="1"/>
  <c r="AY56" s="1"/>
  <c r="AZ56" s="1"/>
  <c r="BA56" s="1"/>
  <c r="BB56" s="1"/>
  <c r="BC56" s="1"/>
  <c r="S56" s="1"/>
  <c r="AS83"/>
  <c r="S44"/>
  <c r="AK50"/>
  <c r="AP52"/>
  <c r="AQ52" s="1"/>
  <c r="AL50"/>
  <c r="AM50" s="1"/>
  <c r="AN50" s="1"/>
  <c r="AO50" s="1"/>
  <c r="AP50" s="1"/>
  <c r="AQ50" s="1"/>
  <c r="AH68"/>
  <c r="AI68" s="1"/>
  <c r="AJ68" s="1"/>
  <c r="AS42"/>
  <c r="AT42" s="1"/>
  <c r="AU42" s="1"/>
  <c r="AV42" s="1"/>
  <c r="AW42" s="1"/>
  <c r="AX42" s="1"/>
  <c r="AY42" s="1"/>
  <c r="AZ42" s="1"/>
  <c r="BA42" s="1"/>
  <c r="BB42" s="1"/>
  <c r="BC42" s="1"/>
  <c r="S42" s="1"/>
  <c r="AO64"/>
  <c r="AP64"/>
  <c r="AQ64" s="1"/>
  <c r="AR64" s="1"/>
  <c r="AS64" s="1"/>
  <c r="AT64" s="1"/>
  <c r="AU64" s="1"/>
  <c r="AV64" s="1"/>
  <c r="AW64" s="1"/>
  <c r="AX64" s="1"/>
  <c r="AY64" s="1"/>
  <c r="AZ64" s="1"/>
  <c r="BA64" s="1"/>
  <c r="BB64" s="1"/>
  <c r="BC64" s="1"/>
  <c r="AR14"/>
  <c r="AS14" s="1"/>
  <c r="AT14" s="1"/>
  <c r="AU14" s="1"/>
  <c r="AV14" s="1"/>
  <c r="AW14" s="1"/>
  <c r="AX14" s="1"/>
  <c r="AY14" s="1"/>
  <c r="AZ14" s="1"/>
  <c r="BA14" s="1"/>
  <c r="BB14" s="1"/>
  <c r="BC14" s="1"/>
  <c r="S14" s="1"/>
  <c r="S46"/>
  <c r="AN62"/>
  <c r="AI84"/>
  <c r="AJ84" s="1"/>
  <c r="AR52"/>
  <c r="AS52" s="1"/>
  <c r="AT52" s="1"/>
  <c r="AU52" s="1"/>
  <c r="AV52" s="1"/>
  <c r="AW52" s="1"/>
  <c r="AX52" s="1"/>
  <c r="AY52" s="1"/>
  <c r="AZ52" s="1"/>
  <c r="BA52" s="1"/>
  <c r="BB52" s="1"/>
  <c r="BC52" s="1"/>
  <c r="S52" s="1"/>
  <c r="AO62"/>
  <c r="AP62" s="1"/>
  <c r="AC6"/>
  <c r="AD6" s="1"/>
  <c r="AD4"/>
  <c r="AE4" s="1"/>
  <c r="AG3"/>
  <c r="AH3" s="1"/>
  <c r="AI3" s="1"/>
  <c r="AJ3" s="1"/>
  <c r="AK3" s="1"/>
  <c r="AL3" s="1"/>
  <c r="AM3" s="1"/>
  <c r="AN3" s="1"/>
  <c r="AO3" s="1"/>
  <c r="AP3" s="1"/>
  <c r="AQ3" s="1"/>
  <c r="AR3" s="1"/>
  <c r="AS3" s="1"/>
  <c r="AT3" s="1"/>
  <c r="AU3" s="1"/>
  <c r="AV3" s="1"/>
  <c r="AW3" s="1"/>
  <c r="AX3" s="1"/>
  <c r="AY3" s="1"/>
  <c r="AZ3" s="1"/>
  <c r="BA3" s="1"/>
  <c r="BB3" s="1"/>
  <c r="BC3" s="1"/>
  <c r="BD3" s="1"/>
  <c r="S3" s="1"/>
  <c r="AG8" l="1"/>
  <c r="AH8" s="1"/>
  <c r="AI8" s="1"/>
  <c r="AJ8" s="1"/>
  <c r="AK8" s="1"/>
  <c r="AL8" s="1"/>
  <c r="AQ33"/>
  <c r="AR33" s="1"/>
  <c r="AS33" s="1"/>
  <c r="AT33" s="1"/>
  <c r="AU33" s="1"/>
  <c r="AV33" s="1"/>
  <c r="AW33" s="1"/>
  <c r="AX33" s="1"/>
  <c r="AY33" s="1"/>
  <c r="AZ33" s="1"/>
  <c r="BA33" s="1"/>
  <c r="BB33" s="1"/>
  <c r="BC33" s="1"/>
  <c r="AP33"/>
  <c r="S33"/>
  <c r="AR50"/>
  <c r="AS50" s="1"/>
  <c r="AT50" s="1"/>
  <c r="AU50" s="1"/>
  <c r="AV50" s="1"/>
  <c r="AW50" s="1"/>
  <c r="AX50" s="1"/>
  <c r="AY50" s="1"/>
  <c r="AZ50" s="1"/>
  <c r="BA50" s="1"/>
  <c r="BB50" s="1"/>
  <c r="BC50" s="1"/>
  <c r="S50" s="1"/>
  <c r="AT83"/>
  <c r="AK84"/>
  <c r="AQ62"/>
  <c r="AR62" s="1"/>
  <c r="AS62" s="1"/>
  <c r="AT62" s="1"/>
  <c r="AU62" s="1"/>
  <c r="AV62" s="1"/>
  <c r="AW62" s="1"/>
  <c r="AX62" s="1"/>
  <c r="AY62" s="1"/>
  <c r="AZ62" s="1"/>
  <c r="BA62" s="1"/>
  <c r="BB62" s="1"/>
  <c r="BC62" s="1"/>
  <c r="S62" s="1"/>
  <c r="S64"/>
  <c r="AL84"/>
  <c r="AM84" s="1"/>
  <c r="AN84" s="1"/>
  <c r="AK68"/>
  <c r="AE6"/>
  <c r="AF6" s="1"/>
  <c r="AG6" s="1"/>
  <c r="AH6" s="1"/>
  <c r="AI6" s="1"/>
  <c r="AJ6" s="1"/>
  <c r="AK6" s="1"/>
  <c r="AL6" s="1"/>
  <c r="AM6" s="1"/>
  <c r="AN6" s="1"/>
  <c r="AO6" s="1"/>
  <c r="AP6" s="1"/>
  <c r="AQ6" s="1"/>
  <c r="AR6" s="1"/>
  <c r="AS6" s="1"/>
  <c r="AT6" s="1"/>
  <c r="AU6" s="1"/>
  <c r="AV6" s="1"/>
  <c r="AW6" s="1"/>
  <c r="AX6" s="1"/>
  <c r="AY6" s="1"/>
  <c r="AZ6" s="1"/>
  <c r="BA6" s="1"/>
  <c r="BB6" s="1"/>
  <c r="BC6" s="1"/>
  <c r="BD6" s="1"/>
  <c r="S6" s="1"/>
  <c r="AF4"/>
  <c r="AG4" s="1"/>
  <c r="AH4" s="1"/>
  <c r="AI4" s="1"/>
  <c r="AJ4" s="1"/>
  <c r="AK4" s="1"/>
  <c r="AL4" s="1"/>
  <c r="AM4" s="1"/>
  <c r="AN4" s="1"/>
  <c r="AO4" s="1"/>
  <c r="AP4" s="1"/>
  <c r="AQ4" s="1"/>
  <c r="AR4" s="1"/>
  <c r="AS4" s="1"/>
  <c r="AT4" s="1"/>
  <c r="AU4" s="1"/>
  <c r="AV4" s="1"/>
  <c r="AW4" s="1"/>
  <c r="AX4" s="1"/>
  <c r="AY4" s="1"/>
  <c r="AZ4" s="1"/>
  <c r="BA4" s="1"/>
  <c r="BB4" s="1"/>
  <c r="BC4" s="1"/>
  <c r="BD4" s="1"/>
  <c r="S4" s="1"/>
  <c r="S7"/>
  <c r="AM8" l="1"/>
  <c r="AN8" s="1"/>
  <c r="AO8" s="1"/>
  <c r="AP8" s="1"/>
  <c r="AQ8" s="1"/>
  <c r="AU83"/>
  <c r="AV83" s="1"/>
  <c r="AW83" s="1"/>
  <c r="AX83" s="1"/>
  <c r="AY83" s="1"/>
  <c r="AZ83" s="1"/>
  <c r="BA83" s="1"/>
  <c r="BB83" s="1"/>
  <c r="BC83" s="1"/>
  <c r="AO84"/>
  <c r="AP84" s="1"/>
  <c r="AQ84" s="1"/>
  <c r="AR84" s="1"/>
  <c r="AS84" s="1"/>
  <c r="AT84" s="1"/>
  <c r="AU84" s="1"/>
  <c r="AV84" s="1"/>
  <c r="AW84" s="1"/>
  <c r="AX84" s="1"/>
  <c r="AY84" s="1"/>
  <c r="AZ84" s="1"/>
  <c r="BA84" s="1"/>
  <c r="BB84" s="1"/>
  <c r="BC84" s="1"/>
  <c r="S84" s="1"/>
  <c r="AL68"/>
  <c r="AM68" s="1"/>
  <c r="AN68" s="1"/>
  <c r="AO68" s="1"/>
  <c r="AP68" s="1"/>
  <c r="AQ68" s="1"/>
  <c r="AR68" s="1"/>
  <c r="AS68" s="1"/>
  <c r="AT68" s="1"/>
  <c r="AU68" s="1"/>
  <c r="AV68" s="1"/>
  <c r="AW68" s="1"/>
  <c r="AX68" s="1"/>
  <c r="AY68" s="1"/>
  <c r="AZ68" s="1"/>
  <c r="BA68" s="1"/>
  <c r="BB68" s="1"/>
  <c r="BC68" s="1"/>
  <c r="S68" s="1"/>
  <c r="AR8" l="1"/>
  <c r="AS8" s="1"/>
  <c r="AT8" s="1"/>
  <c r="AU8" s="1"/>
  <c r="AV8" s="1"/>
  <c r="AW8" s="1"/>
  <c r="AX8" s="1"/>
  <c r="AY8" s="1"/>
  <c r="AZ8" s="1"/>
  <c r="BA8" s="1"/>
  <c r="BB8" s="1"/>
  <c r="BC8" s="1"/>
  <c r="S8" s="1"/>
  <c r="S83"/>
</calcChain>
</file>

<file path=xl/sharedStrings.xml><?xml version="1.0" encoding="utf-8"?>
<sst xmlns="http://schemas.openxmlformats.org/spreadsheetml/2006/main" count="768" uniqueCount="311">
  <si>
    <t>مسلسل</t>
  </si>
  <si>
    <t>الاسم</t>
  </si>
  <si>
    <t>فلتر 5 عادي</t>
  </si>
  <si>
    <t>فلتر 7 عادي</t>
  </si>
  <si>
    <t>فلتر 5 RO</t>
  </si>
  <si>
    <t>فلتر 7 RO</t>
  </si>
  <si>
    <t>شمعة ممبرين</t>
  </si>
  <si>
    <t>شمعة أولى</t>
  </si>
  <si>
    <t>شمعة ثانية</t>
  </si>
  <si>
    <t>شمعة ثالثة</t>
  </si>
  <si>
    <t>شمعة جوز هند</t>
  </si>
  <si>
    <t>شمعة كلسيدة</t>
  </si>
  <si>
    <t>شمعة انفرا</t>
  </si>
  <si>
    <t>شاسيه خماسي</t>
  </si>
  <si>
    <t>شاسيه RO</t>
  </si>
  <si>
    <t>كريمب 2x1</t>
  </si>
  <si>
    <t>كريمب قاعدة</t>
  </si>
  <si>
    <t>لوبرشير</t>
  </si>
  <si>
    <t>هاي برشير</t>
  </si>
  <si>
    <t>رباعي</t>
  </si>
  <si>
    <t>كوع</t>
  </si>
  <si>
    <t>خرطوم</t>
  </si>
  <si>
    <t>هاوزينج</t>
  </si>
  <si>
    <t>شمعة UV</t>
  </si>
  <si>
    <t>ناطرة  نصف</t>
  </si>
  <si>
    <t>ناطرة ثلاثة ارباع</t>
  </si>
  <si>
    <t>محبس نصف</t>
  </si>
  <si>
    <t>جوانات</t>
  </si>
  <si>
    <t>خزان</t>
  </si>
  <si>
    <t>مسامير</t>
  </si>
  <si>
    <t>اسم العميل</t>
  </si>
  <si>
    <t>رقم التليفون</t>
  </si>
  <si>
    <t>العجمي</t>
  </si>
  <si>
    <t>محرم بك</t>
  </si>
  <si>
    <t>0123456789</t>
  </si>
  <si>
    <t>النوع</t>
  </si>
  <si>
    <t>التاريخ</t>
  </si>
  <si>
    <t>دخول</t>
  </si>
  <si>
    <t>خروج</t>
  </si>
  <si>
    <t>مرتجع</t>
  </si>
  <si>
    <t>اسم المندوب</t>
  </si>
  <si>
    <t>عنوان العميل</t>
  </si>
  <si>
    <t xml:space="preserve">ملاحظات </t>
  </si>
  <si>
    <t>الحضرة</t>
  </si>
  <si>
    <t>011234567</t>
  </si>
  <si>
    <t>سيوف</t>
  </si>
  <si>
    <t>رقم تليفون العميل</t>
  </si>
  <si>
    <t>نوع المنتج</t>
  </si>
  <si>
    <t>كاش</t>
  </si>
  <si>
    <t>قسط</t>
  </si>
  <si>
    <t>مقدم</t>
  </si>
  <si>
    <t>الباقي</t>
  </si>
  <si>
    <t>ملاحظات</t>
  </si>
  <si>
    <t>سموحة</t>
  </si>
  <si>
    <t>0111111111</t>
  </si>
  <si>
    <t>البرج</t>
  </si>
  <si>
    <t>022222222</t>
  </si>
  <si>
    <t>سيدي بشر</t>
  </si>
  <si>
    <t>1111111111</t>
  </si>
  <si>
    <t>اجمالي الحساب</t>
  </si>
  <si>
    <t>الكمية</t>
  </si>
  <si>
    <t>السعر</t>
  </si>
  <si>
    <t>الاجمالي</t>
  </si>
  <si>
    <t>العنوان:</t>
  </si>
  <si>
    <t>رقم التليفون:</t>
  </si>
  <si>
    <t>Tax</t>
  </si>
  <si>
    <t>Total</t>
  </si>
  <si>
    <t>x</t>
  </si>
  <si>
    <t>[42]</t>
  </si>
  <si>
    <t>SubTotal</t>
  </si>
  <si>
    <t>Taxable</t>
  </si>
  <si>
    <t>Tax Rate</t>
  </si>
  <si>
    <t>Other</t>
  </si>
  <si>
    <t>التاريخ :</t>
  </si>
  <si>
    <t>رقم الفاتورة :</t>
  </si>
  <si>
    <t>اسم العميل :</t>
  </si>
  <si>
    <t>عنوان العميل :</t>
  </si>
  <si>
    <t>بيانات العميل :</t>
  </si>
  <si>
    <t>الوصف</t>
  </si>
  <si>
    <t>سعر الوحدة</t>
  </si>
  <si>
    <t>الضريبة</t>
  </si>
  <si>
    <t>جرد</t>
  </si>
  <si>
    <t>2222222222</t>
  </si>
  <si>
    <t>شاطئ الزهور شارع موبيليكا</t>
  </si>
  <si>
    <t>رقم الموبايل:</t>
  </si>
  <si>
    <t>03-3197081</t>
  </si>
  <si>
    <t>الفاتورة</t>
  </si>
  <si>
    <t>اكوا ايجيبت لفلاتر المياه</t>
  </si>
  <si>
    <t>01224437063</t>
  </si>
  <si>
    <t>يناير2018</t>
  </si>
  <si>
    <t>فبراير 2018</t>
  </si>
  <si>
    <t>مارس 2018</t>
  </si>
  <si>
    <t>ابريل 2018</t>
  </si>
  <si>
    <t>مايو 2018</t>
  </si>
  <si>
    <t>يونيو 2018</t>
  </si>
  <si>
    <t>يوليو 2018</t>
  </si>
  <si>
    <t>اغسطس 2018</t>
  </si>
  <si>
    <t>سبتمبر 2018</t>
  </si>
  <si>
    <t>اكتوبر 2018</t>
  </si>
  <si>
    <t>نوفمبر 2018</t>
  </si>
  <si>
    <t>ديسمبر 2018</t>
  </si>
  <si>
    <t>يناير2019</t>
  </si>
  <si>
    <t>فبراير 2019</t>
  </si>
  <si>
    <t>مارس 2019</t>
  </si>
  <si>
    <t>ابريل 2019</t>
  </si>
  <si>
    <t>مايو 2019</t>
  </si>
  <si>
    <t>يونيو 2019</t>
  </si>
  <si>
    <t>يوليو 2019</t>
  </si>
  <si>
    <t>اغسطس 2019</t>
  </si>
  <si>
    <t>سبتمبر 2019</t>
  </si>
  <si>
    <t>اكتوبر 2019</t>
  </si>
  <si>
    <t>نوفمبر 2019</t>
  </si>
  <si>
    <t>ديسمبر 2019</t>
  </si>
  <si>
    <t>يناير2020</t>
  </si>
  <si>
    <t>فبراير 2020</t>
  </si>
  <si>
    <t>مارس 2020</t>
  </si>
  <si>
    <t>ابريل 2020</t>
  </si>
  <si>
    <t>مايو 2020</t>
  </si>
  <si>
    <t>يونيو 2020</t>
  </si>
  <si>
    <t>يوليو 2020</t>
  </si>
  <si>
    <t>اغسطس 2020</t>
  </si>
  <si>
    <t>سبتمبر 2020</t>
  </si>
  <si>
    <t>اكتوبر 2020</t>
  </si>
  <si>
    <t>نوفمبر 2020</t>
  </si>
  <si>
    <t>ديسمبر 2020</t>
  </si>
  <si>
    <t>كود العميل</t>
  </si>
  <si>
    <t>المندرة</t>
  </si>
  <si>
    <t>03333333333</t>
  </si>
  <si>
    <t>رصيد افتتاحي</t>
  </si>
  <si>
    <t>رصيد اقتتاحي</t>
  </si>
  <si>
    <t>رصيد ختامي</t>
  </si>
  <si>
    <t>الصفحة الرئيسية</t>
  </si>
  <si>
    <t xml:space="preserve">نوع التغير </t>
  </si>
  <si>
    <t>1+2+3+ جوزهند</t>
  </si>
  <si>
    <t>ميعاد الصيانة</t>
  </si>
  <si>
    <t>ايميل :</t>
  </si>
  <si>
    <t>aquaegypt9@gmail.com</t>
  </si>
  <si>
    <t>123456789</t>
  </si>
  <si>
    <t>شمعة1</t>
  </si>
  <si>
    <t>شمعة2</t>
  </si>
  <si>
    <t>رقم تليفون اخر</t>
  </si>
  <si>
    <t>01228485818</t>
  </si>
  <si>
    <t>تاريخ اول قسط</t>
  </si>
  <si>
    <t>قيمة القسط</t>
  </si>
  <si>
    <t>كود العمبل</t>
  </si>
  <si>
    <t>01223451233</t>
  </si>
  <si>
    <t>قيمة آخر قسط</t>
  </si>
  <si>
    <t>عدد الاقساط السليمة</t>
  </si>
  <si>
    <t>ميعاد القسط 01</t>
  </si>
  <si>
    <t>ميعاد القسط 02</t>
  </si>
  <si>
    <t>ميعاد القسط 03</t>
  </si>
  <si>
    <t>ميعاد القسط 04</t>
  </si>
  <si>
    <t>ميعاد القسط 05</t>
  </si>
  <si>
    <t>ميعاد القسط 06</t>
  </si>
  <si>
    <t>ميعاد القسط 07</t>
  </si>
  <si>
    <t>ميعاد القسط 08</t>
  </si>
  <si>
    <t>ميعاد القسط 09</t>
  </si>
  <si>
    <t>ميعاد القسط 10</t>
  </si>
  <si>
    <t>ميعاد القسط 11</t>
  </si>
  <si>
    <t>ميعاد القسط 12</t>
  </si>
  <si>
    <t>ميعاد القسط 13</t>
  </si>
  <si>
    <t>ميعاد القسط 14</t>
  </si>
  <si>
    <t>ميعاد القسط 15</t>
  </si>
  <si>
    <t>ميعاد القسط 16</t>
  </si>
  <si>
    <t>ميعاد القسط 17</t>
  </si>
  <si>
    <t>ميعاد القسط 18</t>
  </si>
  <si>
    <t>ميعاد القسط 19</t>
  </si>
  <si>
    <t>ميعاد القسط 20</t>
  </si>
  <si>
    <t>ميعاد القسط 21</t>
  </si>
  <si>
    <t>ميعاد القسط 22</t>
  </si>
  <si>
    <t>ميعاد القسط 23</t>
  </si>
  <si>
    <t>ميعاد القسط 24</t>
  </si>
  <si>
    <t>ميعاد القسط 25</t>
  </si>
  <si>
    <t>ميعاد القسط 26</t>
  </si>
  <si>
    <t>ميعاد القسط 27</t>
  </si>
  <si>
    <t>ميعاد القسط 28</t>
  </si>
  <si>
    <t>ميعاد القسط 29</t>
  </si>
  <si>
    <t>ميعاد القسط 30</t>
  </si>
  <si>
    <t>ميعاد القسط 31</t>
  </si>
  <si>
    <t>ميعاد القسط 32</t>
  </si>
  <si>
    <t>ميعاد القسط 33</t>
  </si>
  <si>
    <t>ميعاد القسط 34</t>
  </si>
  <si>
    <t>ميعاد القسط 35</t>
  </si>
  <si>
    <t>ميعاد القسط 36</t>
  </si>
  <si>
    <t>تاريخ القسط المقدم</t>
  </si>
  <si>
    <t>فترة سماح أول قسط (يوم)</t>
  </si>
  <si>
    <t>الباقي بعد دفع الأقساط</t>
  </si>
  <si>
    <t>ايصال استلام نقدية</t>
  </si>
  <si>
    <t>رقم الايصال:</t>
  </si>
  <si>
    <t>أسم المحصل:</t>
  </si>
  <si>
    <t>يضاف 5 جنيهات على كل يوم تأخير</t>
  </si>
  <si>
    <t>المبلغ المدفوع:</t>
  </si>
  <si>
    <t>نوع التغير</t>
  </si>
  <si>
    <t>نوع الفلتر</t>
  </si>
  <si>
    <t xml:space="preserve">   نوع البضاعة:</t>
  </si>
  <si>
    <t>المدفوع</t>
  </si>
  <si>
    <t>اسم المحصل</t>
  </si>
  <si>
    <t>تغير</t>
  </si>
  <si>
    <t>البيطاش</t>
  </si>
  <si>
    <t>01221234567</t>
  </si>
  <si>
    <t>عاطف وحيد عزت حسام الدين</t>
  </si>
  <si>
    <t>ش ابو سعيد محل الموبيلات</t>
  </si>
  <si>
    <t>01227897839</t>
  </si>
  <si>
    <t>جويده ادريس جويده</t>
  </si>
  <si>
    <t>ش ابو سعيد محل الاحديه</t>
  </si>
  <si>
    <t>01004546757</t>
  </si>
  <si>
    <t>محمد رجب على محمد</t>
  </si>
  <si>
    <t>ش ابو سعيد عند حماده مجيره</t>
  </si>
  <si>
    <t>01281309935</t>
  </si>
  <si>
    <t>محمد ابراهيم عطيه</t>
  </si>
  <si>
    <t>الزراعيين الكوبرى التانى تانى ش شما ل</t>
  </si>
  <si>
    <t>01227455242</t>
  </si>
  <si>
    <t>احمد عبد الرحمن السيد</t>
  </si>
  <si>
    <t>ش ابو سعيد</t>
  </si>
  <si>
    <t>01226185474</t>
  </si>
  <si>
    <t>حمدى على ابو زيد</t>
  </si>
  <si>
    <t>الغنايمه كفر الشيخ</t>
  </si>
  <si>
    <t>01020607503</t>
  </si>
  <si>
    <t>شريف موسى الشيشتاوى</t>
  </si>
  <si>
    <t>01143223127</t>
  </si>
  <si>
    <t>جامع القويرى</t>
  </si>
  <si>
    <t>احمد عبدالله اسماعيل</t>
  </si>
  <si>
    <t>01065704740</t>
  </si>
  <si>
    <t>مصطفى تو فيق رسلان</t>
  </si>
  <si>
    <t>01016168555</t>
  </si>
  <si>
    <t>محمد عادل امين على</t>
  </si>
  <si>
    <t>ش زمزم</t>
  </si>
  <si>
    <t>01004042401</t>
  </si>
  <si>
    <t>محمد السيد عبد السلام</t>
  </si>
  <si>
    <t>01275691998</t>
  </si>
  <si>
    <t>زكريا كرم عبدالله</t>
  </si>
  <si>
    <t>01284984244</t>
  </si>
  <si>
    <t>رضا محمد حسن</t>
  </si>
  <si>
    <t>01274669216</t>
  </si>
  <si>
    <t>سعد السيد محمد احمد</t>
  </si>
  <si>
    <t>مساكن 21 خلف مكتب البريد</t>
  </si>
  <si>
    <t>01002152611</t>
  </si>
  <si>
    <t>فوزى احمد محمد شبور</t>
  </si>
  <si>
    <t>01220445636</t>
  </si>
  <si>
    <t>متولى السيد متولى</t>
  </si>
  <si>
    <t>ش ريدبيكس</t>
  </si>
  <si>
    <t>01281859836</t>
  </si>
  <si>
    <t>السيد السيد محمد عباده</t>
  </si>
  <si>
    <t>01289652066</t>
  </si>
  <si>
    <t>راضى ابو ريه</t>
  </si>
  <si>
    <t>01227765039</t>
  </si>
  <si>
    <t>احمد محمود سعد</t>
  </si>
  <si>
    <t>01114536931</t>
  </si>
  <si>
    <t>فايز محمد عب المنعم</t>
  </si>
  <si>
    <t>01200056049</t>
  </si>
  <si>
    <t>محمد رجب محمد حسن</t>
  </si>
  <si>
    <t>العامريه نجع حفيظ</t>
  </si>
  <si>
    <t>01228863473</t>
  </si>
  <si>
    <t>يا سر محمد موسى</t>
  </si>
  <si>
    <t>ش الهايدى ابو يوسف</t>
  </si>
  <si>
    <t>01270740489</t>
  </si>
  <si>
    <t>على محمد عبد العزيز</t>
  </si>
  <si>
    <t>ش ابو سعيد بجوار حماده مجيره</t>
  </si>
  <si>
    <t>01008281060</t>
  </si>
  <si>
    <t>01229234624</t>
  </si>
  <si>
    <t>علاء محمد حسن</t>
  </si>
  <si>
    <t>ش بلال ابن رباح</t>
  </si>
  <si>
    <t>01023616824</t>
  </si>
  <si>
    <t>جمالات احمد عثمان عبدالله</t>
  </si>
  <si>
    <t>ك21ش مسجد قباء ابو غنيم</t>
  </si>
  <si>
    <t>01201682404</t>
  </si>
  <si>
    <t>محمد صلاح الدين عبد الغفار</t>
  </si>
  <si>
    <t>01156880598</t>
  </si>
  <si>
    <t>احمد جابر السيد</t>
  </si>
  <si>
    <t>01127718821</t>
  </si>
  <si>
    <t>ماجده عبد العزيز احمد</t>
  </si>
  <si>
    <t>مساكن ك21 بلوك 22 مدخل 1</t>
  </si>
  <si>
    <t>01276972188</t>
  </si>
  <si>
    <t>حسين على حسن مرسى</t>
  </si>
  <si>
    <t>مساكن 21 بلوك 10مدخل 1 شقه 18</t>
  </si>
  <si>
    <t>01201782662</t>
  </si>
  <si>
    <t>ابتسام على دسوقى محمد</t>
  </si>
  <si>
    <t>مساكن 21بلوك 10 مدخل 2 شقه 15</t>
  </si>
  <si>
    <t>01126482433</t>
  </si>
  <si>
    <t>01276888308</t>
  </si>
  <si>
    <t>غلاب محمود غلاب احمد</t>
  </si>
  <si>
    <t>مساكن 21 بلوك 45 مدخل2 شقه 29</t>
  </si>
  <si>
    <t>01212845264</t>
  </si>
  <si>
    <t>احمد محمد محمد عبد الرحيم</t>
  </si>
  <si>
    <t>ش ابو سعيد منزل سلطان</t>
  </si>
  <si>
    <t>01224531431</t>
  </si>
  <si>
    <t>01153028446</t>
  </si>
  <si>
    <t>محمد حسن محمد حسن</t>
  </si>
  <si>
    <t>مساكن الحديد والصلب</t>
  </si>
  <si>
    <t>01027245303</t>
  </si>
  <si>
    <t>عادل فهمى محمد منازع</t>
  </si>
  <si>
    <t>مساكن 21 بلوك 5 مدخل 1 الدور التانى</t>
  </si>
  <si>
    <t>دعاء شعبان رجب</t>
  </si>
  <si>
    <t>مساكن 21بلوك 16 مدخل 2</t>
  </si>
  <si>
    <t>01205095677</t>
  </si>
  <si>
    <t>هدى منصور عبد السلام</t>
  </si>
  <si>
    <t>مساكن 21 بلوك بلوك7 مدخل 1</t>
  </si>
  <si>
    <t>01203340634</t>
  </si>
  <si>
    <t>01206260395</t>
  </si>
  <si>
    <t>احمد محمد سليمان</t>
  </si>
  <si>
    <t>مساكن 21 بلوك 10 مدخل 1 الدور الاخير</t>
  </si>
  <si>
    <t>01001344130</t>
  </si>
  <si>
    <t>محمد بكر سلام</t>
  </si>
  <si>
    <t>مساكن الصينيه مدخل 4 عماره 44 الدور الخامس</t>
  </si>
  <si>
    <t>01277846747</t>
  </si>
  <si>
    <t>محمد رجب عطيه</t>
  </si>
  <si>
    <t>ش اسوان ابو يوسف</t>
  </si>
  <si>
    <t>01211728009</t>
  </si>
  <si>
    <t>محمد خلاف محمد محمود</t>
  </si>
  <si>
    <t>0128122</t>
  </si>
  <si>
    <t>وليد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</si>
</sst>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[$-409]d\-mmm\-yyyy;@"/>
  </numFmts>
  <fonts count="4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abic Transparent"/>
      <charset val="178"/>
    </font>
    <font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u/>
      <sz val="16"/>
      <color theme="10"/>
      <name val="Arial Black"/>
      <family val="2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24"/>
      <color rgb="FFFF000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u/>
      <sz val="11"/>
      <color theme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Arabic Transparent"/>
      <charset val="178"/>
    </font>
    <font>
      <sz val="14"/>
      <color rgb="FF00B0F0"/>
      <name val="Arial"/>
      <family val="2"/>
    </font>
    <font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2"/>
      <color theme="5"/>
      <name val="Arabic Transparent"/>
      <charset val="178"/>
    </font>
    <font>
      <sz val="11"/>
      <color theme="5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theme="1"/>
      <name val="Arabic Transparent"/>
      <charset val="178"/>
    </font>
    <font>
      <sz val="18"/>
      <color theme="1"/>
      <name val="Arabic Transparent"/>
      <charset val="178"/>
    </font>
    <font>
      <sz val="11"/>
      <color theme="1"/>
      <name val="Arial"/>
      <family val="2"/>
    </font>
    <font>
      <b/>
      <sz val="10"/>
      <name val="Arabic Transparent"/>
      <charset val="178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gradientFill type="path" left="0.5" right="0.5" top="0.5" bottom="0.5">
        <stop position="0">
          <color theme="9" tint="0.40000610370189521"/>
        </stop>
        <stop position="1">
          <color theme="4"/>
        </stop>
      </gradient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gradientFill type="path">
        <stop position="0">
          <color rgb="FF92D050"/>
        </stop>
        <stop position="1">
          <color rgb="FF66FF33"/>
        </stop>
      </gradientFill>
    </fill>
    <fill>
      <patternFill patternType="solid">
        <fgColor rgb="FF66FF33"/>
        <bgColor indexed="64"/>
      </patternFill>
    </fill>
    <fill>
      <patternFill patternType="solid">
        <fgColor theme="4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55"/>
      </left>
      <right style="thin">
        <color auto="1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60">
    <xf numFmtId="0" fontId="0" fillId="0" borderId="0" xfId="0"/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1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 applyAlignment="1">
      <alignment vertic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3" borderId="0" xfId="0" applyFill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5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</xf>
    <xf numFmtId="0" fontId="0" fillId="3" borderId="0" xfId="0" applyFill="1" applyAlignment="1" applyProtection="1">
      <alignment horizontal="right" vertical="center"/>
      <protection locked="0"/>
    </xf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10" fillId="0" borderId="4" xfId="0" applyFont="1" applyBorder="1" applyProtection="1">
      <protection locked="0"/>
    </xf>
    <xf numFmtId="0" fontId="11" fillId="6" borderId="0" xfId="0" applyFont="1" applyFill="1" applyProtection="1">
      <protection locked="0"/>
    </xf>
    <xf numFmtId="0" fontId="3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6" borderId="0" xfId="0" applyFill="1" applyProtection="1">
      <protection locked="0"/>
    </xf>
    <xf numFmtId="0" fontId="0" fillId="6" borderId="0" xfId="0" applyFill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</xf>
    <xf numFmtId="15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3" fontId="3" fillId="0" borderId="4" xfId="0" applyNumberFormat="1" applyFont="1" applyBorder="1" applyAlignment="1" applyProtection="1">
      <alignment horizontal="center"/>
      <protection locked="0"/>
    </xf>
    <xf numFmtId="3" fontId="0" fillId="0" borderId="1" xfId="0" applyNumberFormat="1" applyBorder="1" applyProtection="1">
      <protection locked="0"/>
    </xf>
    <xf numFmtId="3" fontId="12" fillId="0" borderId="1" xfId="0" applyNumberFormat="1" applyFont="1" applyBorder="1" applyProtection="1"/>
    <xf numFmtId="3" fontId="0" fillId="0" borderId="2" xfId="0" applyNumberFormat="1" applyBorder="1" applyProtection="1">
      <protection locked="0"/>
    </xf>
    <xf numFmtId="3" fontId="12" fillId="0" borderId="2" xfId="0" applyNumberFormat="1" applyFont="1" applyBorder="1" applyProtection="1"/>
    <xf numFmtId="3" fontId="0" fillId="0" borderId="3" xfId="0" applyNumberFormat="1" applyBorder="1" applyProtection="1">
      <protection locked="0"/>
    </xf>
    <xf numFmtId="3" fontId="12" fillId="0" borderId="3" xfId="0" applyNumberFormat="1" applyFont="1" applyBorder="1" applyProtection="1"/>
    <xf numFmtId="3" fontId="0" fillId="6" borderId="0" xfId="0" applyNumberFormat="1" applyFill="1" applyProtection="1">
      <protection locked="0"/>
    </xf>
    <xf numFmtId="3" fontId="2" fillId="0" borderId="4" xfId="0" applyNumberFormat="1" applyFont="1" applyBorder="1" applyAlignment="1">
      <alignment horizontal="center"/>
    </xf>
    <xf numFmtId="3" fontId="4" fillId="0" borderId="1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0" fillId="4" borderId="0" xfId="0" applyNumberFormat="1" applyFill="1"/>
    <xf numFmtId="3" fontId="0" fillId="6" borderId="0" xfId="0" applyNumberFormat="1" applyFill="1" applyAlignment="1" applyProtection="1">
      <alignment horizontal="center"/>
      <protection locked="0"/>
    </xf>
    <xf numFmtId="3" fontId="4" fillId="0" borderId="0" xfId="0" applyNumberFormat="1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3" fontId="14" fillId="0" borderId="1" xfId="0" applyNumberFormat="1" applyFont="1" applyBorder="1" applyAlignment="1" applyProtection="1">
      <alignment horizontal="center"/>
    </xf>
    <xf numFmtId="3" fontId="14" fillId="0" borderId="2" xfId="0" applyNumberFormat="1" applyFont="1" applyBorder="1" applyAlignment="1" applyProtection="1">
      <alignment horizontal="center"/>
    </xf>
    <xf numFmtId="3" fontId="14" fillId="0" borderId="3" xfId="0" applyNumberFormat="1" applyFont="1" applyBorder="1" applyAlignment="1" applyProtection="1">
      <alignment horizontal="center"/>
    </xf>
    <xf numFmtId="3" fontId="0" fillId="0" borderId="2" xfId="0" applyNumberFormat="1" applyBorder="1" applyAlignment="1" applyProtection="1">
      <alignment horizontal="center"/>
    </xf>
    <xf numFmtId="3" fontId="0" fillId="0" borderId="3" xfId="0" applyNumberFormat="1" applyBorder="1" applyAlignment="1" applyProtection="1">
      <alignment horizontal="center"/>
    </xf>
    <xf numFmtId="0" fontId="13" fillId="5" borderId="0" xfId="0" applyFont="1" applyFill="1"/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7" borderId="12" xfId="0" applyFont="1" applyFill="1" applyBorder="1" applyAlignment="1">
      <alignment horizontal="center" vertical="center" shrinkToFit="1"/>
    </xf>
    <xf numFmtId="0" fontId="18" fillId="0" borderId="13" xfId="0" applyFont="1" applyBorder="1" applyAlignment="1">
      <alignment horizontal="center" vertical="center"/>
    </xf>
    <xf numFmtId="43" fontId="18" fillId="0" borderId="13" xfId="0" applyNumberFormat="1" applyFont="1" applyBorder="1" applyAlignment="1">
      <alignment horizontal="right" vertical="center"/>
    </xf>
    <xf numFmtId="0" fontId="18" fillId="0" borderId="13" xfId="0" applyNumberFormat="1" applyFont="1" applyBorder="1" applyAlignment="1">
      <alignment horizontal="center" vertical="center"/>
    </xf>
    <xf numFmtId="43" fontId="18" fillId="0" borderId="13" xfId="0" applyNumberFormat="1" applyFont="1" applyFill="1" applyBorder="1" applyAlignment="1">
      <alignment vertical="center"/>
    </xf>
    <xf numFmtId="0" fontId="18" fillId="0" borderId="14" xfId="0" applyFont="1" applyBorder="1" applyAlignment="1">
      <alignment horizontal="center" vertical="center"/>
    </xf>
    <xf numFmtId="43" fontId="18" fillId="0" borderId="14" xfId="0" applyNumberFormat="1" applyFont="1" applyBorder="1" applyAlignment="1">
      <alignment horizontal="right" vertical="center"/>
    </xf>
    <xf numFmtId="0" fontId="18" fillId="0" borderId="14" xfId="0" applyNumberFormat="1" applyFont="1" applyBorder="1" applyAlignment="1">
      <alignment horizontal="center" vertical="center"/>
    </xf>
    <xf numFmtId="43" fontId="18" fillId="0" borderId="14" xfId="0" applyNumberFormat="1" applyFont="1" applyFill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2" fillId="7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10" fontId="19" fillId="7" borderId="12" xfId="0" applyNumberFormat="1" applyFont="1" applyFill="1" applyBorder="1" applyAlignment="1">
      <alignment horizontal="center" vertical="center" shrinkToFit="1"/>
    </xf>
    <xf numFmtId="0" fontId="21" fillId="0" borderId="17" xfId="0" applyFont="1" applyBorder="1" applyAlignment="1">
      <alignment vertical="center"/>
    </xf>
    <xf numFmtId="14" fontId="18" fillId="0" borderId="18" xfId="0" applyNumberFormat="1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19" fillId="7" borderId="17" xfId="0" applyFont="1" applyFill="1" applyBorder="1" applyAlignment="1">
      <alignment vertical="center"/>
    </xf>
    <xf numFmtId="49" fontId="18" fillId="0" borderId="0" xfId="0" applyNumberFormat="1" applyFont="1" applyBorder="1" applyAlignment="1">
      <alignment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22" xfId="0" applyFont="1" applyFill="1" applyBorder="1" applyAlignment="1">
      <alignment horizontal="left" vertical="center"/>
    </xf>
    <xf numFmtId="0" fontId="18" fillId="0" borderId="22" xfId="0" applyFont="1" applyFill="1" applyBorder="1" applyAlignment="1">
      <alignment horizontal="center" vertical="center"/>
    </xf>
    <xf numFmtId="43" fontId="18" fillId="0" borderId="22" xfId="0" applyNumberFormat="1" applyFont="1" applyFill="1" applyBorder="1" applyAlignment="1">
      <alignment horizontal="right" vertical="center"/>
    </xf>
    <xf numFmtId="0" fontId="18" fillId="0" borderId="22" xfId="0" applyNumberFormat="1" applyFont="1" applyFill="1" applyBorder="1" applyAlignment="1">
      <alignment horizontal="center" vertical="center"/>
    </xf>
    <xf numFmtId="43" fontId="18" fillId="0" borderId="16" xfId="0" applyNumberFormat="1" applyFont="1" applyFill="1" applyBorder="1" applyAlignment="1">
      <alignment vertical="center"/>
    </xf>
    <xf numFmtId="43" fontId="18" fillId="0" borderId="18" xfId="0" applyNumberFormat="1" applyFont="1" applyFill="1" applyBorder="1" applyAlignment="1">
      <alignment vertical="center"/>
    </xf>
    <xf numFmtId="10" fontId="18" fillId="0" borderId="24" xfId="0" applyNumberFormat="1" applyFont="1" applyFill="1" applyBorder="1" applyAlignment="1">
      <alignment vertical="center"/>
    </xf>
    <xf numFmtId="43" fontId="22" fillId="7" borderId="18" xfId="0" applyNumberFormat="1" applyFont="1" applyFill="1" applyBorder="1" applyAlignment="1">
      <alignment horizontal="right" vertical="center"/>
    </xf>
    <xf numFmtId="0" fontId="16" fillId="0" borderId="17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0" fontId="16" fillId="0" borderId="21" xfId="0" applyFont="1" applyBorder="1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49" fontId="6" fillId="0" borderId="27" xfId="0" applyNumberFormat="1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49" fontId="6" fillId="0" borderId="1" xfId="0" applyNumberFormat="1" applyFont="1" applyBorder="1" applyAlignment="1">
      <alignment horizontal="left" vertical="center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9" fillId="0" borderId="27" xfId="0" applyFont="1" applyBorder="1" applyAlignment="1" applyProtection="1">
      <alignment horizontal="center" vertical="center"/>
    </xf>
    <xf numFmtId="0" fontId="9" fillId="0" borderId="28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0" fillId="3" borderId="7" xfId="0" applyFill="1" applyBorder="1" applyAlignment="1">
      <alignment horizontal="center" vertical="center"/>
    </xf>
    <xf numFmtId="0" fontId="4" fillId="0" borderId="3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vertical="center"/>
      <protection locked="0"/>
    </xf>
    <xf numFmtId="0" fontId="10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0" fillId="6" borderId="0" xfId="0" applyNumberFormat="1" applyFill="1" applyAlignment="1" applyProtection="1">
      <alignment horizontal="center" vertical="center"/>
      <protection locked="0"/>
    </xf>
    <xf numFmtId="0" fontId="0" fillId="6" borderId="0" xfId="0" applyFill="1" applyAlignment="1" applyProtection="1">
      <alignment horizontal="center" vertical="center"/>
      <protection locked="0"/>
    </xf>
    <xf numFmtId="0" fontId="23" fillId="0" borderId="0" xfId="1" applyFont="1" applyAlignment="1" applyProtection="1">
      <alignment horizontal="center" vertical="center"/>
    </xf>
    <xf numFmtId="0" fontId="21" fillId="0" borderId="0" xfId="0" applyFont="1" applyBorder="1" applyAlignment="1">
      <alignment vertical="center"/>
    </xf>
    <xf numFmtId="49" fontId="22" fillId="0" borderId="0" xfId="0" applyNumberFormat="1" applyFont="1" applyBorder="1" applyAlignment="1">
      <alignment horizontal="right" vertical="center"/>
    </xf>
    <xf numFmtId="15" fontId="1" fillId="0" borderId="27" xfId="0" applyNumberFormat="1" applyFont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27" xfId="0" applyBorder="1" applyAlignment="1" applyProtection="1">
      <alignment horizontal="right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right" vertical="center"/>
      <protection locked="0"/>
    </xf>
    <xf numFmtId="3" fontId="12" fillId="0" borderId="27" xfId="0" applyNumberFormat="1" applyFont="1" applyBorder="1" applyAlignment="1" applyProtection="1">
      <alignment horizontal="center"/>
      <protection locked="0"/>
    </xf>
    <xf numFmtId="3" fontId="0" fillId="0" borderId="1" xfId="0" applyNumberFormat="1" applyBorder="1" applyAlignment="1" applyProtection="1">
      <alignment horizontal="center"/>
      <protection locked="0"/>
    </xf>
    <xf numFmtId="3" fontId="0" fillId="0" borderId="2" xfId="0" applyNumberFormat="1" applyBorder="1" applyAlignment="1" applyProtection="1">
      <alignment horizontal="center"/>
      <protection locked="0"/>
    </xf>
    <xf numFmtId="3" fontId="0" fillId="0" borderId="3" xfId="0" applyNumberForma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protection locked="0"/>
    </xf>
    <xf numFmtId="49" fontId="6" fillId="0" borderId="30" xfId="0" applyNumberFormat="1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28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49" fontId="22" fillId="0" borderId="0" xfId="0" applyNumberFormat="1" applyFont="1" applyBorder="1" applyAlignment="1">
      <alignment horizontal="right" vertical="center"/>
    </xf>
    <xf numFmtId="3" fontId="12" fillId="2" borderId="27" xfId="0" applyNumberFormat="1" applyFont="1" applyFill="1" applyBorder="1" applyAlignment="1" applyProtection="1">
      <alignment horizontal="center"/>
    </xf>
    <xf numFmtId="3" fontId="0" fillId="2" borderId="0" xfId="0" applyNumberFormat="1" applyFill="1" applyAlignment="1" applyProtection="1">
      <alignment horizontal="center"/>
      <protection locked="0"/>
    </xf>
    <xf numFmtId="3" fontId="26" fillId="0" borderId="28" xfId="0" applyNumberFormat="1" applyFont="1" applyBorder="1" applyAlignment="1" applyProtection="1">
      <alignment horizontal="center" vertical="center"/>
      <protection locked="0"/>
    </xf>
    <xf numFmtId="3" fontId="25" fillId="6" borderId="0" xfId="0" applyNumberFormat="1" applyFont="1" applyFill="1" applyAlignment="1" applyProtection="1">
      <alignment horizontal="center"/>
      <protection locked="0"/>
    </xf>
    <xf numFmtId="3" fontId="24" fillId="2" borderId="0" xfId="0" applyNumberFormat="1" applyFont="1" applyFill="1" applyAlignment="1" applyProtection="1">
      <alignment horizontal="center"/>
      <protection locked="0"/>
    </xf>
    <xf numFmtId="3" fontId="12" fillId="9" borderId="1" xfId="0" applyNumberFormat="1" applyFont="1" applyFill="1" applyBorder="1" applyAlignment="1" applyProtection="1">
      <alignment horizontal="center"/>
    </xf>
    <xf numFmtId="3" fontId="12" fillId="9" borderId="27" xfId="0" applyNumberFormat="1" applyFont="1" applyFill="1" applyBorder="1" applyAlignment="1" applyProtection="1">
      <alignment horizontal="center"/>
    </xf>
    <xf numFmtId="3" fontId="12" fillId="9" borderId="28" xfId="0" applyNumberFormat="1" applyFont="1" applyFill="1" applyBorder="1" applyAlignment="1" applyProtection="1">
      <alignment horizontal="center"/>
    </xf>
    <xf numFmtId="0" fontId="27" fillId="0" borderId="18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3" fontId="24" fillId="2" borderId="27" xfId="0" applyNumberFormat="1" applyFont="1" applyFill="1" applyBorder="1" applyAlignment="1" applyProtection="1">
      <alignment horizontal="center"/>
      <protection locked="0"/>
    </xf>
    <xf numFmtId="3" fontId="24" fillId="2" borderId="1" xfId="0" applyNumberFormat="1" applyFont="1" applyFill="1" applyBorder="1" applyAlignment="1" applyProtection="1">
      <alignment horizontal="center"/>
      <protection locked="0"/>
    </xf>
    <xf numFmtId="3" fontId="24" fillId="2" borderId="28" xfId="0" applyNumberFormat="1" applyFont="1" applyFill="1" applyBorder="1" applyAlignment="1" applyProtection="1">
      <alignment horizontal="center"/>
      <protection locked="0"/>
    </xf>
    <xf numFmtId="15" fontId="12" fillId="0" borderId="1" xfId="0" applyNumberFormat="1" applyFont="1" applyBorder="1" applyAlignment="1" applyProtection="1">
      <alignment horizontal="center"/>
      <protection locked="0"/>
    </xf>
    <xf numFmtId="15" fontId="12" fillId="0" borderId="27" xfId="0" applyNumberFormat="1" applyFont="1" applyBorder="1" applyAlignment="1" applyProtection="1">
      <alignment horizontal="center"/>
      <protection locked="0"/>
    </xf>
    <xf numFmtId="15" fontId="25" fillId="0" borderId="1" xfId="0" applyNumberFormat="1" applyFont="1" applyBorder="1" applyAlignment="1" applyProtection="1">
      <alignment horizontal="center"/>
      <protection locked="0"/>
    </xf>
    <xf numFmtId="15" fontId="25" fillId="0" borderId="27" xfId="0" applyNumberFormat="1" applyFont="1" applyBorder="1" applyAlignment="1" applyProtection="1">
      <alignment horizont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15" fontId="1" fillId="0" borderId="28" xfId="0" applyNumberFormat="1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15" fontId="1" fillId="0" borderId="30" xfId="0" applyNumberFormat="1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vertical="center"/>
      <protection locked="0"/>
    </xf>
    <xf numFmtId="0" fontId="9" fillId="0" borderId="30" xfId="0" applyFont="1" applyBorder="1" applyAlignment="1" applyProtection="1">
      <alignment horizontal="center" vertical="center"/>
    </xf>
    <xf numFmtId="0" fontId="0" fillId="0" borderId="30" xfId="0" applyBorder="1" applyAlignment="1" applyProtection="1">
      <alignment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15" fontId="0" fillId="0" borderId="1" xfId="0" applyNumberFormat="1" applyBorder="1" applyAlignment="1" applyProtection="1">
      <alignment vertical="center"/>
      <protection locked="0"/>
    </xf>
    <xf numFmtId="15" fontId="0" fillId="0" borderId="27" xfId="0" applyNumberFormat="1" applyBorder="1" applyAlignment="1" applyProtection="1">
      <alignment vertical="center"/>
      <protection locked="0"/>
    </xf>
    <xf numFmtId="15" fontId="0" fillId="0" borderId="28" xfId="0" applyNumberForma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horizontal="right" vertical="center"/>
      <protection locked="0"/>
    </xf>
    <xf numFmtId="0" fontId="30" fillId="0" borderId="27" xfId="0" applyFont="1" applyBorder="1" applyAlignment="1" applyProtection="1">
      <alignment horizontal="right" vertical="center"/>
      <protection locked="0"/>
    </xf>
    <xf numFmtId="0" fontId="30" fillId="0" borderId="28" xfId="0" applyFont="1" applyBorder="1" applyAlignment="1" applyProtection="1">
      <alignment horizontal="right" vertical="center"/>
      <protection locked="0"/>
    </xf>
    <xf numFmtId="15" fontId="12" fillId="0" borderId="1" xfId="0" applyNumberFormat="1" applyFont="1" applyBorder="1" applyAlignment="1" applyProtection="1">
      <alignment horizontal="center" vertical="center"/>
      <protection locked="0"/>
    </xf>
    <xf numFmtId="0" fontId="4" fillId="0" borderId="27" xfId="0" applyFont="1" applyBorder="1"/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1" fillId="0" borderId="17" xfId="0" applyFont="1" applyBorder="1" applyAlignment="1">
      <alignment horizontal="left" vertical="center"/>
    </xf>
    <xf numFmtId="15" fontId="12" fillId="0" borderId="29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vertical="center"/>
    </xf>
    <xf numFmtId="0" fontId="0" fillId="6" borderId="0" xfId="0" applyFill="1" applyBorder="1" applyAlignment="1" applyProtection="1">
      <alignment horizontal="center"/>
      <protection locked="0"/>
    </xf>
    <xf numFmtId="0" fontId="1" fillId="0" borderId="34" xfId="0" applyFon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center"/>
      <protection locked="0"/>
    </xf>
    <xf numFmtId="0" fontId="1" fillId="0" borderId="34" xfId="0" applyFont="1" applyBorder="1" applyAlignment="1" applyProtection="1">
      <alignment horizontal="center"/>
    </xf>
    <xf numFmtId="0" fontId="1" fillId="0" borderId="35" xfId="0" applyFont="1" applyBorder="1" applyAlignment="1" applyProtection="1">
      <alignment horizontal="center"/>
    </xf>
    <xf numFmtId="3" fontId="11" fillId="6" borderId="0" xfId="0" applyNumberFormat="1" applyFont="1" applyFill="1" applyAlignment="1" applyProtection="1">
      <alignment horizontal="center"/>
      <protection locked="0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49" fontId="6" fillId="0" borderId="27" xfId="0" applyNumberFormat="1" applyFont="1" applyBorder="1" applyAlignment="1" applyProtection="1">
      <alignment horizontal="left" vertical="center"/>
      <protection locked="0"/>
    </xf>
    <xf numFmtId="49" fontId="6" fillId="0" borderId="30" xfId="0" applyNumberFormat="1" applyFont="1" applyBorder="1" applyAlignment="1" applyProtection="1">
      <alignment horizontal="left" vertical="center"/>
      <protection locked="0"/>
    </xf>
    <xf numFmtId="0" fontId="1" fillId="0" borderId="34" xfId="0" applyFont="1" applyBorder="1" applyAlignment="1" applyProtection="1">
      <alignment horizontal="center" vertical="center"/>
    </xf>
    <xf numFmtId="0" fontId="1" fillId="0" borderId="34" xfId="0" applyFont="1" applyBorder="1" applyAlignment="1" applyProtection="1">
      <alignment horizontal="right" vertical="center"/>
    </xf>
    <xf numFmtId="0" fontId="9" fillId="0" borderId="34" xfId="0" applyFont="1" applyBorder="1" applyAlignment="1" applyProtection="1">
      <alignment horizontal="center" vertical="center"/>
    </xf>
    <xf numFmtId="0" fontId="1" fillId="0" borderId="35" xfId="0" applyFont="1" applyBorder="1" applyAlignment="1" applyProtection="1">
      <alignment horizontal="center" vertical="center"/>
    </xf>
    <xf numFmtId="0" fontId="1" fillId="0" borderId="35" xfId="0" applyFont="1" applyBorder="1" applyAlignment="1" applyProtection="1">
      <alignment horizontal="right" vertical="center"/>
    </xf>
    <xf numFmtId="0" fontId="9" fillId="0" borderId="35" xfId="0" applyFont="1" applyBorder="1" applyAlignment="1" applyProtection="1">
      <alignment horizontal="center" vertical="center"/>
    </xf>
    <xf numFmtId="0" fontId="1" fillId="0" borderId="34" xfId="0" applyFont="1" applyBorder="1" applyAlignment="1" applyProtection="1">
      <alignment vertical="center"/>
      <protection locked="0"/>
    </xf>
    <xf numFmtId="0" fontId="1" fillId="0" borderId="35" xfId="0" applyFont="1" applyBorder="1" applyAlignment="1" applyProtection="1">
      <alignment vertical="center"/>
      <protection locked="0"/>
    </xf>
    <xf numFmtId="15" fontId="32" fillId="0" borderId="29" xfId="0" applyNumberFormat="1" applyFont="1" applyBorder="1" applyAlignment="1" applyProtection="1">
      <alignment horizontal="center" vertical="center"/>
      <protection locked="0"/>
    </xf>
    <xf numFmtId="15" fontId="32" fillId="0" borderId="1" xfId="0" applyNumberFormat="1" applyFont="1" applyBorder="1" applyAlignment="1" applyProtection="1">
      <alignment horizontal="center" vertical="center"/>
      <protection locked="0"/>
    </xf>
    <xf numFmtId="3" fontId="32" fillId="6" borderId="0" xfId="0" applyNumberFormat="1" applyFont="1" applyFill="1" applyAlignment="1" applyProtection="1">
      <alignment horizontal="center" vertical="center"/>
      <protection locked="0"/>
    </xf>
    <xf numFmtId="0" fontId="32" fillId="6" borderId="0" xfId="0" applyFont="1" applyFill="1" applyAlignment="1" applyProtection="1">
      <alignment horizontal="center" vertical="center"/>
      <protection locked="0"/>
    </xf>
    <xf numFmtId="15" fontId="32" fillId="0" borderId="7" xfId="0" applyNumberFormat="1" applyFont="1" applyBorder="1" applyAlignment="1" applyProtection="1">
      <alignment horizontal="center" vertical="center"/>
      <protection locked="0"/>
    </xf>
    <xf numFmtId="0" fontId="0" fillId="6" borderId="0" xfId="0" applyFill="1" applyBorder="1" applyAlignment="1" applyProtection="1">
      <alignment horizontal="center" vertical="center"/>
      <protection locked="0"/>
    </xf>
    <xf numFmtId="0" fontId="32" fillId="6" borderId="0" xfId="0" applyFont="1" applyFill="1" applyBorder="1" applyAlignment="1" applyProtection="1">
      <alignment horizontal="center" vertical="center"/>
      <protection locked="0"/>
    </xf>
    <xf numFmtId="15" fontId="32" fillId="0" borderId="11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3" fontId="31" fillId="0" borderId="4" xfId="0" applyNumberFormat="1" applyFont="1" applyBorder="1" applyAlignment="1" applyProtection="1">
      <alignment horizontal="center" vertical="center"/>
      <protection locked="0"/>
    </xf>
    <xf numFmtId="3" fontId="31" fillId="0" borderId="11" xfId="0" applyNumberFormat="1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>
      <alignment vertical="center"/>
    </xf>
    <xf numFmtId="49" fontId="22" fillId="0" borderId="0" xfId="0" applyNumberFormat="1" applyFont="1" applyBorder="1" applyAlignment="1">
      <alignment horizontal="right" vertical="center"/>
    </xf>
    <xf numFmtId="15" fontId="0" fillId="0" borderId="34" xfId="0" applyNumberFormat="1" applyBorder="1" applyProtection="1">
      <protection locked="0"/>
    </xf>
    <xf numFmtId="15" fontId="0" fillId="0" borderId="35" xfId="0" applyNumberFormat="1" applyBorder="1" applyProtection="1">
      <protection locked="0"/>
    </xf>
    <xf numFmtId="0" fontId="21" fillId="0" borderId="0" xfId="0" applyFont="1" applyBorder="1" applyAlignment="1">
      <alignment horizontal="left" vertical="center"/>
    </xf>
    <xf numFmtId="0" fontId="35" fillId="0" borderId="1" xfId="0" applyFont="1" applyBorder="1" applyAlignment="1">
      <alignment vertical="center"/>
    </xf>
    <xf numFmtId="0" fontId="35" fillId="0" borderId="27" xfId="0" applyFont="1" applyBorder="1" applyAlignment="1">
      <alignment vertical="center"/>
    </xf>
    <xf numFmtId="0" fontId="35" fillId="0" borderId="30" xfId="0" applyFont="1" applyBorder="1" applyAlignment="1">
      <alignment vertical="center"/>
    </xf>
    <xf numFmtId="0" fontId="35" fillId="0" borderId="28" xfId="0" applyFont="1" applyBorder="1" applyAlignment="1">
      <alignment vertical="center"/>
    </xf>
    <xf numFmtId="0" fontId="36" fillId="0" borderId="4" xfId="0" applyFont="1" applyBorder="1" applyAlignment="1">
      <alignment horizontal="center" vertical="center"/>
    </xf>
    <xf numFmtId="15" fontId="1" fillId="0" borderId="1" xfId="0" applyNumberFormat="1" applyFont="1" applyBorder="1" applyAlignment="1" applyProtection="1">
      <alignment vertical="center"/>
      <protection locked="0"/>
    </xf>
    <xf numFmtId="15" fontId="1" fillId="0" borderId="34" xfId="0" applyNumberFormat="1" applyFont="1" applyBorder="1" applyAlignment="1" applyProtection="1">
      <alignment vertical="center"/>
      <protection locked="0"/>
    </xf>
    <xf numFmtId="15" fontId="1" fillId="0" borderId="35" xfId="0" applyNumberFormat="1" applyFont="1" applyBorder="1" applyAlignment="1" applyProtection="1">
      <alignment vertical="center"/>
      <protection locked="0"/>
    </xf>
    <xf numFmtId="0" fontId="1" fillId="3" borderId="0" xfId="0" applyFont="1" applyFill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8" fillId="0" borderId="1" xfId="0" applyFont="1" applyBorder="1" applyAlignment="1">
      <alignment horizontal="right" vertical="center"/>
    </xf>
    <xf numFmtId="0" fontId="38" fillId="0" borderId="27" xfId="0" applyFont="1" applyBorder="1" applyAlignment="1">
      <alignment horizontal="right" vertical="center"/>
    </xf>
    <xf numFmtId="0" fontId="38" fillId="0" borderId="28" xfId="0" applyFont="1" applyBorder="1" applyAlignment="1">
      <alignment horizontal="right" vertical="center"/>
    </xf>
    <xf numFmtId="0" fontId="38" fillId="0" borderId="0" xfId="0" applyFont="1" applyAlignment="1">
      <alignment vertical="center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2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0" fontId="34" fillId="0" borderId="4" xfId="0" applyFont="1" applyBorder="1" applyProtection="1">
      <protection locked="0"/>
    </xf>
    <xf numFmtId="0" fontId="34" fillId="0" borderId="8" xfId="0" applyFont="1" applyBorder="1" applyAlignment="1" applyProtection="1">
      <protection locked="0"/>
    </xf>
    <xf numFmtId="15" fontId="39" fillId="0" borderId="1" xfId="0" applyNumberFormat="1" applyFont="1" applyBorder="1" applyProtection="1">
      <protection locked="0"/>
    </xf>
    <xf numFmtId="15" fontId="39" fillId="0" borderId="27" xfId="0" applyNumberFormat="1" applyFont="1" applyBorder="1" applyProtection="1">
      <protection locked="0"/>
    </xf>
    <xf numFmtId="15" fontId="39" fillId="0" borderId="28" xfId="0" applyNumberFormat="1" applyFont="1" applyBorder="1" applyProtection="1">
      <protection locked="0"/>
    </xf>
    <xf numFmtId="0" fontId="39" fillId="6" borderId="0" xfId="0" applyFont="1" applyFill="1" applyProtection="1">
      <protection locked="0"/>
    </xf>
    <xf numFmtId="0" fontId="0" fillId="0" borderId="0" xfId="0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3" fillId="8" borderId="4" xfId="0" applyFont="1" applyFill="1" applyBorder="1" applyAlignment="1" applyProtection="1">
      <alignment horizontal="center" vertical="center"/>
    </xf>
    <xf numFmtId="0" fontId="29" fillId="8" borderId="4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1" fillId="0" borderId="27" xfId="0" applyFont="1" applyBorder="1" applyAlignment="1" applyProtection="1">
      <alignment horizontal="center" vertical="center"/>
    </xf>
    <xf numFmtId="0" fontId="1" fillId="0" borderId="27" xfId="0" applyFont="1" applyBorder="1" applyAlignment="1" applyProtection="1">
      <alignment vertical="center"/>
    </xf>
    <xf numFmtId="0" fontId="6" fillId="0" borderId="27" xfId="0" applyFont="1" applyBorder="1" applyAlignment="1" applyProtection="1">
      <alignment vertical="center"/>
    </xf>
    <xf numFmtId="0" fontId="1" fillId="0" borderId="28" xfId="0" applyFont="1" applyBorder="1" applyAlignment="1" applyProtection="1">
      <alignment horizontal="center" vertical="center"/>
    </xf>
    <xf numFmtId="0" fontId="1" fillId="0" borderId="28" xfId="0" applyFont="1" applyBorder="1" applyAlignment="1" applyProtection="1">
      <alignment vertical="center"/>
    </xf>
    <xf numFmtId="0" fontId="6" fillId="0" borderId="28" xfId="0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horizontal="center" vertical="center"/>
    </xf>
    <xf numFmtId="0" fontId="29" fillId="0" borderId="0" xfId="0" applyFont="1" applyBorder="1" applyAlignment="1" applyProtection="1">
      <alignment horizontal="center" vertical="center"/>
    </xf>
    <xf numFmtId="49" fontId="6" fillId="0" borderId="0" xfId="0" applyNumberFormat="1" applyFont="1" applyBorder="1" applyAlignment="1" applyProtection="1">
      <alignment horizontal="left" vertical="center"/>
    </xf>
    <xf numFmtId="0" fontId="0" fillId="0" borderId="0" xfId="0" applyAlignment="1" applyProtection="1">
      <alignment vertical="center"/>
      <protection locked="0"/>
    </xf>
    <xf numFmtId="164" fontId="0" fillId="0" borderId="4" xfId="0" applyNumberFormat="1" applyBorder="1" applyAlignment="1" applyProtection="1">
      <alignment vertical="center"/>
      <protection locked="0"/>
    </xf>
    <xf numFmtId="164" fontId="0" fillId="0" borderId="34" xfId="0" applyNumberFormat="1" applyBorder="1" applyAlignment="1" applyProtection="1">
      <alignment vertical="center"/>
      <protection locked="0"/>
    </xf>
    <xf numFmtId="164" fontId="0" fillId="0" borderId="35" xfId="0" applyNumberFormat="1" applyBorder="1" applyAlignment="1" applyProtection="1">
      <alignment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vertical="center"/>
      <protection locked="0"/>
    </xf>
    <xf numFmtId="3" fontId="0" fillId="0" borderId="0" xfId="0" applyNumberFormat="1" applyAlignment="1" applyProtection="1">
      <alignment horizontal="center" vertical="center"/>
    </xf>
    <xf numFmtId="3" fontId="3" fillId="8" borderId="4" xfId="0" applyNumberFormat="1" applyFont="1" applyFill="1" applyBorder="1" applyAlignment="1" applyProtection="1">
      <alignment horizontal="center" vertical="center"/>
    </xf>
    <xf numFmtId="3" fontId="0" fillId="0" borderId="1" xfId="0" applyNumberFormat="1" applyBorder="1" applyAlignment="1" applyProtection="1">
      <alignment horizontal="center" vertical="center"/>
    </xf>
    <xf numFmtId="3" fontId="0" fillId="0" borderId="34" xfId="0" applyNumberFormat="1" applyBorder="1" applyAlignment="1" applyProtection="1">
      <alignment horizontal="center" vertical="center"/>
    </xf>
    <xf numFmtId="3" fontId="0" fillId="0" borderId="35" xfId="0" applyNumberFormat="1" applyBorder="1" applyAlignment="1" applyProtection="1">
      <alignment horizontal="center" vertical="center"/>
    </xf>
    <xf numFmtId="3" fontId="6" fillId="0" borderId="29" xfId="0" applyNumberFormat="1" applyFont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8" fillId="2" borderId="6" xfId="1" applyFont="1" applyFill="1" applyBorder="1" applyAlignment="1" applyProtection="1">
      <alignment horizontal="center" vertical="center"/>
      <protection locked="0"/>
    </xf>
    <xf numFmtId="0" fontId="8" fillId="2" borderId="5" xfId="1" applyFont="1" applyFill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3" fontId="9" fillId="0" borderId="4" xfId="0" applyNumberFormat="1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 applyProtection="1">
      <alignment horizontal="center" vertical="center" wrapText="1"/>
      <protection locked="0"/>
    </xf>
    <xf numFmtId="3" fontId="40" fillId="0" borderId="4" xfId="0" applyNumberFormat="1" applyFont="1" applyBorder="1" applyAlignment="1" applyProtection="1">
      <alignment horizontal="center" textRotation="90"/>
      <protection locked="0"/>
    </xf>
    <xf numFmtId="3" fontId="40" fillId="0" borderId="11" xfId="0" applyNumberFormat="1" applyFont="1" applyBorder="1" applyAlignment="1" applyProtection="1">
      <alignment horizontal="center" textRotation="90"/>
      <protection locked="0"/>
    </xf>
    <xf numFmtId="3" fontId="41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41" fillId="2" borderId="11" xfId="0" applyNumberFormat="1" applyFont="1" applyFill="1" applyBorder="1" applyAlignment="1" applyProtection="1">
      <alignment horizontal="center" vertical="center" wrapText="1"/>
      <protection locked="0"/>
    </xf>
    <xf numFmtId="3" fontId="42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42" fillId="2" borderId="11" xfId="0" applyNumberFormat="1" applyFont="1" applyFill="1" applyBorder="1" applyAlignment="1" applyProtection="1">
      <alignment horizontal="center" vertical="center" wrapText="1"/>
      <protection locked="0"/>
    </xf>
    <xf numFmtId="15" fontId="0" fillId="0" borderId="8" xfId="0" applyNumberFormat="1" applyBorder="1" applyAlignment="1" applyProtection="1">
      <alignment horizontal="center"/>
      <protection locked="0"/>
    </xf>
    <xf numFmtId="15" fontId="0" fillId="0" borderId="9" xfId="0" applyNumberFormat="1" applyBorder="1" applyAlignment="1" applyProtection="1">
      <alignment horizontal="center"/>
      <protection locked="0"/>
    </xf>
    <xf numFmtId="15" fontId="0" fillId="0" borderId="10" xfId="0" applyNumberFormat="1" applyBorder="1" applyAlignment="1" applyProtection="1">
      <alignment horizontal="center"/>
      <protection locked="0"/>
    </xf>
    <xf numFmtId="3" fontId="4" fillId="0" borderId="4" xfId="0" applyNumberFormat="1" applyFont="1" applyBorder="1" applyAlignment="1" applyProtection="1">
      <alignment horizontal="center" vertical="center"/>
      <protection locked="0"/>
    </xf>
    <xf numFmtId="3" fontId="4" fillId="0" borderId="11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3" fontId="31" fillId="0" borderId="4" xfId="0" applyNumberFormat="1" applyFont="1" applyBorder="1" applyAlignment="1" applyProtection="1">
      <alignment horizontal="center" vertical="center"/>
      <protection locked="0"/>
    </xf>
    <xf numFmtId="3" fontId="31" fillId="0" borderId="11" xfId="0" applyNumberFormat="1" applyFont="1" applyBorder="1" applyAlignment="1" applyProtection="1">
      <alignment horizontal="center" vertical="center"/>
      <protection locked="0"/>
    </xf>
    <xf numFmtId="3" fontId="33" fillId="10" borderId="37" xfId="0" applyNumberFormat="1" applyFont="1" applyFill="1" applyBorder="1" applyAlignment="1" applyProtection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49" fontId="22" fillId="0" borderId="0" xfId="0" applyNumberFormat="1" applyFont="1" applyBorder="1" applyAlignment="1">
      <alignment horizontal="right" vertical="center"/>
    </xf>
    <xf numFmtId="0" fontId="18" fillId="0" borderId="17" xfId="0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18" fillId="0" borderId="18" xfId="0" applyFont="1" applyBorder="1" applyAlignment="1">
      <alignment horizontal="right" vertical="center"/>
    </xf>
    <xf numFmtId="0" fontId="10" fillId="8" borderId="0" xfId="0" applyFont="1" applyFill="1" applyBorder="1" applyAlignment="1" applyProtection="1">
      <alignment horizontal="right" vertical="center"/>
      <protection locked="0"/>
    </xf>
    <xf numFmtId="0" fontId="29" fillId="8" borderId="22" xfId="0" applyFont="1" applyFill="1" applyBorder="1" applyAlignment="1" applyProtection="1">
      <alignment horizontal="right" vertical="center"/>
      <protection locked="0"/>
    </xf>
    <xf numFmtId="10" fontId="19" fillId="7" borderId="12" xfId="0" applyNumberFormat="1" applyFont="1" applyFill="1" applyBorder="1" applyAlignment="1">
      <alignment horizontal="center" vertical="center" shrinkToFit="1"/>
    </xf>
    <xf numFmtId="0" fontId="18" fillId="0" borderId="17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8" fillId="0" borderId="19" xfId="0" applyFont="1" applyBorder="1" applyAlignment="1">
      <alignment horizontal="right" vertical="center"/>
    </xf>
    <xf numFmtId="0" fontId="18" fillId="0" borderId="20" xfId="0" applyFont="1" applyBorder="1" applyAlignment="1">
      <alignment horizontal="right" vertical="center"/>
    </xf>
    <xf numFmtId="0" fontId="18" fillId="0" borderId="21" xfId="0" applyFont="1" applyBorder="1" applyAlignment="1">
      <alignment horizontal="right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1" fillId="0" borderId="17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18" fillId="0" borderId="15" xfId="0" applyFont="1" applyBorder="1" applyAlignment="1">
      <alignment horizontal="right" vertical="center"/>
    </xf>
    <xf numFmtId="0" fontId="18" fillId="0" borderId="22" xfId="0" applyFont="1" applyBorder="1" applyAlignment="1">
      <alignment horizontal="right" vertical="center"/>
    </xf>
    <xf numFmtId="0" fontId="18" fillId="0" borderId="16" xfId="0" applyFont="1" applyBorder="1" applyAlignment="1">
      <alignment horizontal="right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17" fillId="0" borderId="37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4">
    <dxf>
      <font>
        <color theme="3"/>
      </font>
    </dxf>
    <dxf>
      <font>
        <color theme="3" tint="0.39994506668294322"/>
      </font>
    </dxf>
    <dxf>
      <fill>
        <patternFill>
          <bgColor rgb="FFFF8F8F"/>
        </patternFill>
      </fill>
    </dxf>
    <dxf>
      <font>
        <color theme="0"/>
      </font>
    </dxf>
  </dxfs>
  <tableStyles count="0" defaultTableStyle="TableStyleMedium9" defaultPivotStyle="PivotStyleLight16"/>
  <colors>
    <mruColors>
      <color rgb="FFFF3300"/>
      <color rgb="FFFF8F8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1575;&#1604;&#1589;&#1610;&#1575;&#1606;&#1577;!A1"/><Relationship Id="rId3" Type="http://schemas.openxmlformats.org/officeDocument/2006/relationships/hyperlink" Target="#&#1575;&#1604;&#1593;&#1605;&#1604;&#1575;&#1569;!A1"/><Relationship Id="rId7" Type="http://schemas.openxmlformats.org/officeDocument/2006/relationships/hyperlink" Target="#&#1575;&#1604;&#1583;&#1582;&#1608;&#1604;!A1"/><Relationship Id="rId2" Type="http://schemas.openxmlformats.org/officeDocument/2006/relationships/hyperlink" Target="#'&#1575;&#1604;&#1585;&#1589;&#1610;&#1583; &#1575;&#1604;&#1579;&#1575;&#1576;&#1578;'!A1"/><Relationship Id="rId1" Type="http://schemas.openxmlformats.org/officeDocument/2006/relationships/image" Target="../media/image1.jpeg"/><Relationship Id="rId6" Type="http://schemas.openxmlformats.org/officeDocument/2006/relationships/hyperlink" Target="#'&#1575;&#1606;&#1608;&#1575;&#1593; &#1575;&#1604;&#1601;&#1604;&#1575;&#1578;&#1585;'!A1"/><Relationship Id="rId11" Type="http://schemas.openxmlformats.org/officeDocument/2006/relationships/hyperlink" Target="#&#1575;&#1610;&#1589;&#1604;&#1575;&#1578;!A1"/><Relationship Id="rId5" Type="http://schemas.openxmlformats.org/officeDocument/2006/relationships/hyperlink" Target="#'&#1576;&#1610;&#1575;&#1606; &#1575;&#1604;&#1589;&#1610;&#1575;&#1606;&#1577;'!A1"/><Relationship Id="rId10" Type="http://schemas.openxmlformats.org/officeDocument/2006/relationships/hyperlink" Target="#&#1575;&#1604;&#1601;&#1608;&#1575;&#1578;&#1610;&#1585;!A1"/><Relationship Id="rId4" Type="http://schemas.openxmlformats.org/officeDocument/2006/relationships/hyperlink" Target="#'&#1575;&#1587;&#1605;&#1575;&#1569; &#1575;&#1604;&#1593;&#1605;&#1604;&#1575;&#1569;'!A1"/><Relationship Id="rId9" Type="http://schemas.openxmlformats.org/officeDocument/2006/relationships/hyperlink" Target="#'&#1575;&#1610;&#1589;&#1604;&#1575;&#1578; &#1605;&#1580;&#1605;&#1593;&#1577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17</xdr:row>
      <xdr:rowOff>133351</xdr:rowOff>
    </xdr:from>
    <xdr:to>
      <xdr:col>7</xdr:col>
      <xdr:colOff>234161</xdr:colOff>
      <xdr:row>25</xdr:row>
      <xdr:rowOff>1</xdr:rowOff>
    </xdr:to>
    <xdr:pic>
      <xdr:nvPicPr>
        <xdr:cNvPr id="8" name="Picture 7" descr="index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3839" y="3371851"/>
          <a:ext cx="2339186" cy="1390650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>
    <xdr:from>
      <xdr:col>3</xdr:col>
      <xdr:colOff>123825</xdr:colOff>
      <xdr:row>1</xdr:row>
      <xdr:rowOff>38100</xdr:rowOff>
    </xdr:from>
    <xdr:to>
      <xdr:col>8</xdr:col>
      <xdr:colOff>47625</xdr:colOff>
      <xdr:row>3</xdr:row>
      <xdr:rowOff>171450</xdr:rowOff>
    </xdr:to>
    <xdr:sp macro="" textlink="">
      <xdr:nvSpPr>
        <xdr:cNvPr id="3" name="Rectangle 2"/>
        <xdr:cNvSpPr/>
      </xdr:nvSpPr>
      <xdr:spPr>
        <a:xfrm>
          <a:off x="4829175" y="228600"/>
          <a:ext cx="2971800" cy="51435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 rtl="1"/>
          <a:r>
            <a:rPr lang="ar-EG" sz="2000" b="1" cap="all" spc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شركة اكوا ايجيبت لفلاتر</a:t>
          </a:r>
          <a:r>
            <a:rPr lang="ar-EG" sz="2000" b="1" cap="all" spc="0" baseline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 المياه</a:t>
          </a:r>
          <a:endParaRPr lang="en-US" sz="2000" b="1" cap="all" spc="0">
            <a:ln/>
            <a:solidFill>
              <a:schemeClr val="accent1"/>
            </a:solidFill>
            <a:effectLst>
              <a:outerShdw blurRad="19685" dist="12700" dir="5400000" algn="tl" rotWithShape="0">
                <a:schemeClr val="accent1">
                  <a:satMod val="130000"/>
                  <a:alpha val="60000"/>
                </a:schemeClr>
              </a:outerShdw>
              <a:reflection blurRad="10000" stA="55000" endPos="48000" dist="500" dir="5400000" sy="-100000" algn="bl" rotWithShape="0"/>
            </a:effectLst>
          </a:endParaRPr>
        </a:p>
      </xdr:txBody>
    </xdr:sp>
    <xdr:clientData/>
  </xdr:twoCellAnchor>
  <xdr:twoCellAnchor>
    <xdr:from>
      <xdr:col>2</xdr:col>
      <xdr:colOff>581024</xdr:colOff>
      <xdr:row>5</xdr:row>
      <xdr:rowOff>104774</xdr:rowOff>
    </xdr:from>
    <xdr:to>
      <xdr:col>4</xdr:col>
      <xdr:colOff>581024</xdr:colOff>
      <xdr:row>9</xdr:row>
      <xdr:rowOff>76199</xdr:rowOff>
    </xdr:to>
    <xdr:sp macro="" textlink="">
      <xdr:nvSpPr>
        <xdr:cNvPr id="15" name="Bevel 14">
          <a:hlinkClick xmlns:r="http://schemas.openxmlformats.org/officeDocument/2006/relationships" r:id="rId2"/>
        </xdr:cNvPr>
        <xdr:cNvSpPr/>
      </xdr:nvSpPr>
      <xdr:spPr>
        <a:xfrm>
          <a:off x="4295776" y="1057274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0</xdr:col>
      <xdr:colOff>381000</xdr:colOff>
      <xdr:row>10</xdr:row>
      <xdr:rowOff>85725</xdr:rowOff>
    </xdr:from>
    <xdr:to>
      <xdr:col>2</xdr:col>
      <xdr:colOff>381000</xdr:colOff>
      <xdr:row>14</xdr:row>
      <xdr:rowOff>57150</xdr:rowOff>
    </xdr:to>
    <xdr:sp macro="" textlink="">
      <xdr:nvSpPr>
        <xdr:cNvPr id="16" name="Bevel 15">
          <a:hlinkClick xmlns:r="http://schemas.openxmlformats.org/officeDocument/2006/relationships" r:id="rId3"/>
        </xdr:cNvPr>
        <xdr:cNvSpPr/>
      </xdr:nvSpPr>
      <xdr:spPr>
        <a:xfrm>
          <a:off x="5715000" y="1990725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200" b="1">
              <a:solidFill>
                <a:schemeClr val="tx1"/>
              </a:solidFill>
              <a:cs typeface="+mn-cs"/>
            </a:rPr>
            <a:t>شاشة المعاملات</a:t>
          </a:r>
          <a:endParaRPr lang="en-US" sz="9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12</xdr:col>
      <xdr:colOff>0</xdr:colOff>
      <xdr:row>18</xdr:row>
      <xdr:rowOff>0</xdr:rowOff>
    </xdr:from>
    <xdr:to>
      <xdr:col>16384</xdr:col>
      <xdr:colOff>1219200</xdr:colOff>
      <xdr:row>21</xdr:row>
      <xdr:rowOff>161925</xdr:rowOff>
    </xdr:to>
    <xdr:sp macro="" textlink="">
      <xdr:nvSpPr>
        <xdr:cNvPr id="17" name="Bevel 16"/>
        <xdr:cNvSpPr/>
      </xdr:nvSpPr>
      <xdr:spPr>
        <a:xfrm>
          <a:off x="-1219200" y="342900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1219200</xdr:colOff>
      <xdr:row>18</xdr:row>
      <xdr:rowOff>0</xdr:rowOff>
    </xdr:from>
    <xdr:to>
      <xdr:col>16384</xdr:col>
      <xdr:colOff>2438400</xdr:colOff>
      <xdr:row>21</xdr:row>
      <xdr:rowOff>161925</xdr:rowOff>
    </xdr:to>
    <xdr:sp macro="" textlink="">
      <xdr:nvSpPr>
        <xdr:cNvPr id="18" name="Bevel 17"/>
        <xdr:cNvSpPr/>
      </xdr:nvSpPr>
      <xdr:spPr>
        <a:xfrm>
          <a:off x="-2438400" y="342900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2438400</xdr:colOff>
      <xdr:row>18</xdr:row>
      <xdr:rowOff>0</xdr:rowOff>
    </xdr:from>
    <xdr:to>
      <xdr:col>16384</xdr:col>
      <xdr:colOff>3657600</xdr:colOff>
      <xdr:row>21</xdr:row>
      <xdr:rowOff>161925</xdr:rowOff>
    </xdr:to>
    <xdr:sp macro="" textlink="">
      <xdr:nvSpPr>
        <xdr:cNvPr id="19" name="Bevel 18"/>
        <xdr:cNvSpPr/>
      </xdr:nvSpPr>
      <xdr:spPr>
        <a:xfrm>
          <a:off x="-3657600" y="342900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3657600</xdr:colOff>
      <xdr:row>18</xdr:row>
      <xdr:rowOff>0</xdr:rowOff>
    </xdr:from>
    <xdr:to>
      <xdr:col>16384</xdr:col>
      <xdr:colOff>4876800</xdr:colOff>
      <xdr:row>21</xdr:row>
      <xdr:rowOff>161925</xdr:rowOff>
    </xdr:to>
    <xdr:sp macro="" textlink="">
      <xdr:nvSpPr>
        <xdr:cNvPr id="20" name="Bevel 19"/>
        <xdr:cNvSpPr/>
      </xdr:nvSpPr>
      <xdr:spPr>
        <a:xfrm>
          <a:off x="-4876800" y="342900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4876800</xdr:colOff>
      <xdr:row>18</xdr:row>
      <xdr:rowOff>0</xdr:rowOff>
    </xdr:from>
    <xdr:to>
      <xdr:col>16384</xdr:col>
      <xdr:colOff>6096000</xdr:colOff>
      <xdr:row>21</xdr:row>
      <xdr:rowOff>161925</xdr:rowOff>
    </xdr:to>
    <xdr:sp macro="" textlink="">
      <xdr:nvSpPr>
        <xdr:cNvPr id="21" name="Bevel 20"/>
        <xdr:cNvSpPr/>
      </xdr:nvSpPr>
      <xdr:spPr>
        <a:xfrm>
          <a:off x="-6096000" y="342900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6096000</xdr:colOff>
      <xdr:row>18</xdr:row>
      <xdr:rowOff>0</xdr:rowOff>
    </xdr:from>
    <xdr:to>
      <xdr:col>16384</xdr:col>
      <xdr:colOff>7315200</xdr:colOff>
      <xdr:row>21</xdr:row>
      <xdr:rowOff>161925</xdr:rowOff>
    </xdr:to>
    <xdr:sp macro="" textlink="">
      <xdr:nvSpPr>
        <xdr:cNvPr id="22" name="Bevel 21"/>
        <xdr:cNvSpPr/>
      </xdr:nvSpPr>
      <xdr:spPr>
        <a:xfrm>
          <a:off x="-7315200" y="342900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7315200</xdr:colOff>
      <xdr:row>18</xdr:row>
      <xdr:rowOff>0</xdr:rowOff>
    </xdr:from>
    <xdr:to>
      <xdr:col>16384</xdr:col>
      <xdr:colOff>8534400</xdr:colOff>
      <xdr:row>21</xdr:row>
      <xdr:rowOff>161925</xdr:rowOff>
    </xdr:to>
    <xdr:sp macro="" textlink="">
      <xdr:nvSpPr>
        <xdr:cNvPr id="23" name="Bevel 22"/>
        <xdr:cNvSpPr/>
      </xdr:nvSpPr>
      <xdr:spPr>
        <a:xfrm>
          <a:off x="-8534400" y="342900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8534400</xdr:colOff>
      <xdr:row>18</xdr:row>
      <xdr:rowOff>0</xdr:rowOff>
    </xdr:from>
    <xdr:to>
      <xdr:col>16384</xdr:col>
      <xdr:colOff>9753600</xdr:colOff>
      <xdr:row>21</xdr:row>
      <xdr:rowOff>161925</xdr:rowOff>
    </xdr:to>
    <xdr:sp macro="" textlink="">
      <xdr:nvSpPr>
        <xdr:cNvPr id="24" name="Bevel 23"/>
        <xdr:cNvSpPr/>
      </xdr:nvSpPr>
      <xdr:spPr>
        <a:xfrm>
          <a:off x="-9753600" y="342900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7</xdr:col>
      <xdr:colOff>380999</xdr:colOff>
      <xdr:row>5</xdr:row>
      <xdr:rowOff>104774</xdr:rowOff>
    </xdr:from>
    <xdr:to>
      <xdr:col>9</xdr:col>
      <xdr:colOff>380999</xdr:colOff>
      <xdr:row>9</xdr:row>
      <xdr:rowOff>76199</xdr:rowOff>
    </xdr:to>
    <xdr:sp macro="" textlink="">
      <xdr:nvSpPr>
        <xdr:cNvPr id="25" name="Bevel 24">
          <a:hlinkClick xmlns:r="http://schemas.openxmlformats.org/officeDocument/2006/relationships" r:id="rId4"/>
        </xdr:cNvPr>
        <xdr:cNvSpPr/>
      </xdr:nvSpPr>
      <xdr:spPr>
        <a:xfrm>
          <a:off x="1447801" y="1057274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Arabic Transparent" pitchFamily="2" charset="-78"/>
            </a:rPr>
            <a:t>أسماء</a:t>
          </a:r>
          <a:r>
            <a:rPr lang="ar-EG" sz="1400" b="1" baseline="0">
              <a:solidFill>
                <a:schemeClr val="tx1"/>
              </a:solidFill>
              <a:cs typeface="Arabic Transparent" pitchFamily="2" charset="-78"/>
            </a:rPr>
            <a:t> العملاء</a:t>
          </a:r>
          <a:endParaRPr lang="en-US" sz="1400" b="1">
            <a:solidFill>
              <a:schemeClr val="tx1"/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16384</xdr:col>
      <xdr:colOff>57149</xdr:colOff>
      <xdr:row>17</xdr:row>
      <xdr:rowOff>123824</xdr:rowOff>
    </xdr:from>
    <xdr:to>
      <xdr:col>16384</xdr:col>
      <xdr:colOff>1276349</xdr:colOff>
      <xdr:row>21</xdr:row>
      <xdr:rowOff>95249</xdr:rowOff>
    </xdr:to>
    <xdr:sp macro="" textlink="">
      <xdr:nvSpPr>
        <xdr:cNvPr id="26" name="Bevel 25"/>
        <xdr:cNvSpPr/>
      </xdr:nvSpPr>
      <xdr:spPr>
        <a:xfrm>
          <a:off x="-1276349" y="3362324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1276349</xdr:colOff>
      <xdr:row>17</xdr:row>
      <xdr:rowOff>123824</xdr:rowOff>
    </xdr:from>
    <xdr:to>
      <xdr:col>16384</xdr:col>
      <xdr:colOff>2495549</xdr:colOff>
      <xdr:row>21</xdr:row>
      <xdr:rowOff>95249</xdr:rowOff>
    </xdr:to>
    <xdr:sp macro="" textlink="">
      <xdr:nvSpPr>
        <xdr:cNvPr id="27" name="Bevel 26"/>
        <xdr:cNvSpPr/>
      </xdr:nvSpPr>
      <xdr:spPr>
        <a:xfrm>
          <a:off x="-2495549" y="3362324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2495549</xdr:colOff>
      <xdr:row>17</xdr:row>
      <xdr:rowOff>123824</xdr:rowOff>
    </xdr:from>
    <xdr:to>
      <xdr:col>16384</xdr:col>
      <xdr:colOff>3714749</xdr:colOff>
      <xdr:row>21</xdr:row>
      <xdr:rowOff>95249</xdr:rowOff>
    </xdr:to>
    <xdr:sp macro="" textlink="">
      <xdr:nvSpPr>
        <xdr:cNvPr id="28" name="Bevel 27"/>
        <xdr:cNvSpPr/>
      </xdr:nvSpPr>
      <xdr:spPr>
        <a:xfrm>
          <a:off x="-3714749" y="3362324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3714749</xdr:colOff>
      <xdr:row>17</xdr:row>
      <xdr:rowOff>123824</xdr:rowOff>
    </xdr:from>
    <xdr:to>
      <xdr:col>16384</xdr:col>
      <xdr:colOff>4933949</xdr:colOff>
      <xdr:row>21</xdr:row>
      <xdr:rowOff>95249</xdr:rowOff>
    </xdr:to>
    <xdr:sp macro="" textlink="">
      <xdr:nvSpPr>
        <xdr:cNvPr id="29" name="Bevel 28"/>
        <xdr:cNvSpPr/>
      </xdr:nvSpPr>
      <xdr:spPr>
        <a:xfrm>
          <a:off x="-4933949" y="3362324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4933949</xdr:colOff>
      <xdr:row>17</xdr:row>
      <xdr:rowOff>123824</xdr:rowOff>
    </xdr:from>
    <xdr:to>
      <xdr:col>16384</xdr:col>
      <xdr:colOff>6153149</xdr:colOff>
      <xdr:row>21</xdr:row>
      <xdr:rowOff>95249</xdr:rowOff>
    </xdr:to>
    <xdr:sp macro="" textlink="">
      <xdr:nvSpPr>
        <xdr:cNvPr id="30" name="Bevel 29"/>
        <xdr:cNvSpPr/>
      </xdr:nvSpPr>
      <xdr:spPr>
        <a:xfrm>
          <a:off x="-6153149" y="3362324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6153149</xdr:colOff>
      <xdr:row>17</xdr:row>
      <xdr:rowOff>123824</xdr:rowOff>
    </xdr:from>
    <xdr:to>
      <xdr:col>16384</xdr:col>
      <xdr:colOff>7372349</xdr:colOff>
      <xdr:row>21</xdr:row>
      <xdr:rowOff>95249</xdr:rowOff>
    </xdr:to>
    <xdr:sp macro="" textlink="">
      <xdr:nvSpPr>
        <xdr:cNvPr id="31" name="Bevel 30"/>
        <xdr:cNvSpPr/>
      </xdr:nvSpPr>
      <xdr:spPr>
        <a:xfrm>
          <a:off x="-7372349" y="3362324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7372349</xdr:colOff>
      <xdr:row>17</xdr:row>
      <xdr:rowOff>123824</xdr:rowOff>
    </xdr:from>
    <xdr:to>
      <xdr:col>16384</xdr:col>
      <xdr:colOff>8591549</xdr:colOff>
      <xdr:row>21</xdr:row>
      <xdr:rowOff>95249</xdr:rowOff>
    </xdr:to>
    <xdr:sp macro="" textlink="">
      <xdr:nvSpPr>
        <xdr:cNvPr id="32" name="Bevel 31"/>
        <xdr:cNvSpPr/>
      </xdr:nvSpPr>
      <xdr:spPr>
        <a:xfrm>
          <a:off x="-8591549" y="3362324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0</xdr:col>
      <xdr:colOff>400050</xdr:colOff>
      <xdr:row>5</xdr:row>
      <xdr:rowOff>76200</xdr:rowOff>
    </xdr:from>
    <xdr:to>
      <xdr:col>2</xdr:col>
      <xdr:colOff>400050</xdr:colOff>
      <xdr:row>9</xdr:row>
      <xdr:rowOff>47625</xdr:rowOff>
    </xdr:to>
    <xdr:sp macro="" textlink="">
      <xdr:nvSpPr>
        <xdr:cNvPr id="33" name="Bevel 32">
          <a:hlinkClick xmlns:r="http://schemas.openxmlformats.org/officeDocument/2006/relationships" r:id="rId5"/>
        </xdr:cNvPr>
        <xdr:cNvSpPr/>
      </xdr:nvSpPr>
      <xdr:spPr>
        <a:xfrm>
          <a:off x="5695950" y="102870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600" b="1">
              <a:solidFill>
                <a:schemeClr val="tx1"/>
              </a:solidFill>
              <a:cs typeface="+mn-cs"/>
            </a:rPr>
            <a:t>بيان الصيانة</a:t>
          </a:r>
          <a:endParaRPr lang="en-US" sz="105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5</xdr:col>
      <xdr:colOff>200025</xdr:colOff>
      <xdr:row>5</xdr:row>
      <xdr:rowOff>104775</xdr:rowOff>
    </xdr:from>
    <xdr:to>
      <xdr:col>7</xdr:col>
      <xdr:colOff>200025</xdr:colOff>
      <xdr:row>9</xdr:row>
      <xdr:rowOff>76200</xdr:rowOff>
    </xdr:to>
    <xdr:sp macro="" textlink="">
      <xdr:nvSpPr>
        <xdr:cNvPr id="34" name="Bevel 33">
          <a:hlinkClick xmlns:r="http://schemas.openxmlformats.org/officeDocument/2006/relationships" r:id="rId6"/>
        </xdr:cNvPr>
        <xdr:cNvSpPr/>
      </xdr:nvSpPr>
      <xdr:spPr>
        <a:xfrm>
          <a:off x="2847975" y="1057275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600" b="1">
              <a:solidFill>
                <a:schemeClr val="tx1"/>
              </a:solidFill>
              <a:cs typeface="+mn-cs"/>
            </a:rPr>
            <a:t>أنواع الفلاتر</a:t>
          </a:r>
          <a:endParaRPr lang="en-US" sz="105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9</xdr:col>
      <xdr:colOff>485775</xdr:colOff>
      <xdr:row>5</xdr:row>
      <xdr:rowOff>142875</xdr:rowOff>
    </xdr:from>
    <xdr:to>
      <xdr:col>11</xdr:col>
      <xdr:colOff>485775</xdr:colOff>
      <xdr:row>9</xdr:row>
      <xdr:rowOff>114300</xdr:rowOff>
    </xdr:to>
    <xdr:sp macro="" textlink="">
      <xdr:nvSpPr>
        <xdr:cNvPr id="35" name="Bevel 34">
          <a:hlinkClick xmlns:r="http://schemas.openxmlformats.org/officeDocument/2006/relationships" r:id="rId7"/>
        </xdr:cNvPr>
        <xdr:cNvSpPr/>
      </xdr:nvSpPr>
      <xdr:spPr>
        <a:xfrm>
          <a:off x="123825" y="1095375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شاشة الادخال</a:t>
          </a:r>
          <a:endParaRPr lang="en-US" sz="10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2</xdr:col>
      <xdr:colOff>581025</xdr:colOff>
      <xdr:row>10</xdr:row>
      <xdr:rowOff>76200</xdr:rowOff>
    </xdr:from>
    <xdr:to>
      <xdr:col>4</xdr:col>
      <xdr:colOff>581025</xdr:colOff>
      <xdr:row>14</xdr:row>
      <xdr:rowOff>47625</xdr:rowOff>
    </xdr:to>
    <xdr:sp macro="" textlink="">
      <xdr:nvSpPr>
        <xdr:cNvPr id="36" name="Bevel 35">
          <a:hlinkClick xmlns:r="http://schemas.openxmlformats.org/officeDocument/2006/relationships" r:id="rId8"/>
        </xdr:cNvPr>
        <xdr:cNvSpPr/>
      </xdr:nvSpPr>
      <xdr:spPr>
        <a:xfrm>
          <a:off x="4295775" y="198120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000" b="1">
              <a:solidFill>
                <a:schemeClr val="tx1"/>
              </a:solidFill>
              <a:cs typeface="+mn-cs"/>
            </a:rPr>
            <a:t>الصيانة</a:t>
          </a:r>
          <a:endParaRPr lang="en-US" sz="12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5</xdr:col>
      <xdr:colOff>200025</xdr:colOff>
      <xdr:row>10</xdr:row>
      <xdr:rowOff>76200</xdr:rowOff>
    </xdr:from>
    <xdr:to>
      <xdr:col>7</xdr:col>
      <xdr:colOff>200025</xdr:colOff>
      <xdr:row>14</xdr:row>
      <xdr:rowOff>47625</xdr:rowOff>
    </xdr:to>
    <xdr:sp macro="" textlink="">
      <xdr:nvSpPr>
        <xdr:cNvPr id="37" name="Bevel 36">
          <a:hlinkClick xmlns:r="http://schemas.openxmlformats.org/officeDocument/2006/relationships" r:id="rId9"/>
        </xdr:cNvPr>
        <xdr:cNvSpPr/>
      </xdr:nvSpPr>
      <xdr:spPr>
        <a:xfrm>
          <a:off x="2847975" y="198120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200" b="1">
              <a:solidFill>
                <a:schemeClr val="tx1"/>
              </a:solidFill>
              <a:cs typeface="+mn-cs"/>
            </a:rPr>
            <a:t>ايصالات مجمعة</a:t>
          </a:r>
          <a:endParaRPr lang="en-US" sz="9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7</xdr:col>
      <xdr:colOff>371475</xdr:colOff>
      <xdr:row>10</xdr:row>
      <xdr:rowOff>66675</xdr:rowOff>
    </xdr:from>
    <xdr:to>
      <xdr:col>9</xdr:col>
      <xdr:colOff>371475</xdr:colOff>
      <xdr:row>14</xdr:row>
      <xdr:rowOff>38100</xdr:rowOff>
    </xdr:to>
    <xdr:sp macro="" textlink="">
      <xdr:nvSpPr>
        <xdr:cNvPr id="38" name="Bevel 37">
          <a:hlinkClick xmlns:r="http://schemas.openxmlformats.org/officeDocument/2006/relationships" r:id="rId10"/>
        </xdr:cNvPr>
        <xdr:cNvSpPr/>
      </xdr:nvSpPr>
      <xdr:spPr>
        <a:xfrm>
          <a:off x="1457325" y="1971675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400" b="1">
              <a:solidFill>
                <a:schemeClr val="tx1"/>
              </a:solidFill>
              <a:cs typeface="+mn-cs"/>
            </a:rPr>
            <a:t>أصدار</a:t>
          </a:r>
          <a:r>
            <a:rPr lang="ar-EG" sz="1400" b="1" baseline="0">
              <a:solidFill>
                <a:schemeClr val="tx1"/>
              </a:solidFill>
              <a:cs typeface="+mn-cs"/>
            </a:rPr>
            <a:t> الفاتورة</a:t>
          </a:r>
          <a:endParaRPr lang="en-US" sz="10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9</xdr:col>
      <xdr:colOff>485775</xdr:colOff>
      <xdr:row>10</xdr:row>
      <xdr:rowOff>57150</xdr:rowOff>
    </xdr:from>
    <xdr:to>
      <xdr:col>11</xdr:col>
      <xdr:colOff>485775</xdr:colOff>
      <xdr:row>14</xdr:row>
      <xdr:rowOff>28575</xdr:rowOff>
    </xdr:to>
    <xdr:sp macro="" textlink="">
      <xdr:nvSpPr>
        <xdr:cNvPr id="39" name="Bevel 38">
          <a:hlinkClick xmlns:r="http://schemas.openxmlformats.org/officeDocument/2006/relationships" r:id="rId11"/>
        </xdr:cNvPr>
        <xdr:cNvSpPr/>
      </xdr:nvSpPr>
      <xdr:spPr>
        <a:xfrm>
          <a:off x="123825" y="196215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000" b="1">
              <a:solidFill>
                <a:schemeClr val="tx1"/>
              </a:solidFill>
              <a:cs typeface="+mn-cs"/>
            </a:rPr>
            <a:t>الايصالات</a:t>
          </a:r>
          <a:endParaRPr lang="en-US" sz="1000" b="1">
            <a:solidFill>
              <a:schemeClr val="tx1"/>
            </a:solidFill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3</xdr:row>
      <xdr:rowOff>104775</xdr:rowOff>
    </xdr:from>
    <xdr:to>
      <xdr:col>6</xdr:col>
      <xdr:colOff>200025</xdr:colOff>
      <xdr:row>4</xdr:row>
      <xdr:rowOff>219075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9984438375" y="962025"/>
          <a:ext cx="1666875" cy="400050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600" b="1">
              <a:solidFill>
                <a:schemeClr val="accent6">
                  <a:lumMod val="40000"/>
                  <a:lumOff val="60000"/>
                </a:schemeClr>
              </a:solidFill>
            </a:rPr>
            <a:t>   الصفحة الرئيسية</a:t>
          </a:r>
          <a:endParaRPr lang="en-US" sz="1600" b="1">
            <a:solidFill>
              <a:schemeClr val="accent6">
                <a:lumMod val="40000"/>
                <a:lumOff val="60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1</xdr:row>
      <xdr:rowOff>152400</xdr:rowOff>
    </xdr:from>
    <xdr:to>
      <xdr:col>7</xdr:col>
      <xdr:colOff>276225</xdr:colOff>
      <xdr:row>4</xdr:row>
      <xdr:rowOff>66675</xdr:rowOff>
    </xdr:to>
    <xdr:sp macro="" textlink="">
      <xdr:nvSpPr>
        <xdr:cNvPr id="4" name="Oval 3">
          <a:hlinkClick xmlns:r="http://schemas.openxmlformats.org/officeDocument/2006/relationships" r:id="rId1"/>
        </xdr:cNvPr>
        <xdr:cNvSpPr/>
      </xdr:nvSpPr>
      <xdr:spPr>
        <a:xfrm>
          <a:off x="9983752575" y="428625"/>
          <a:ext cx="2409825" cy="54292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r" rtl="1"/>
          <a:r>
            <a:rPr lang="ar-EG" sz="18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Agency FB" pitchFamily="34" charset="0"/>
            </a:rPr>
            <a:t>الصفحة الرئيسية</a:t>
          </a:r>
          <a:endParaRPr lang="en-US" sz="18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Agency FB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161925</xdr:colOff>
      <xdr:row>2</xdr:row>
      <xdr:rowOff>152400</xdr:rowOff>
    </xdr:from>
    <xdr:to>
      <xdr:col>12</xdr:col>
      <xdr:colOff>400050</xdr:colOff>
      <xdr:row>5</xdr:row>
      <xdr:rowOff>200025</xdr:rowOff>
    </xdr:to>
    <xdr:sp macro="" textlink="">
      <xdr:nvSpPr>
        <xdr:cNvPr id="5" name="Bevel 4">
          <a:hlinkClick xmlns:r="http://schemas.openxmlformats.org/officeDocument/2006/relationships" r:id="rId1"/>
        </xdr:cNvPr>
        <xdr:cNvSpPr/>
      </xdr:nvSpPr>
      <xdr:spPr>
        <a:xfrm>
          <a:off x="9979971150" y="1209675"/>
          <a:ext cx="1457325" cy="1104900"/>
        </a:xfrm>
        <a:prstGeom prst="bevel">
          <a:avLst/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2800" b="1">
              <a:solidFill>
                <a:srgbClr val="FF0000"/>
              </a:solidFill>
              <a:cs typeface="+mj-cs"/>
            </a:rPr>
            <a:t>الرئيسية</a:t>
          </a:r>
          <a:endParaRPr lang="en-US" sz="2800" b="1">
            <a:solidFill>
              <a:srgbClr val="FF0000"/>
            </a:solidFill>
            <a:cs typeface="+mj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1</xdr:row>
      <xdr:rowOff>57150</xdr:rowOff>
    </xdr:from>
    <xdr:to>
      <xdr:col>13</xdr:col>
      <xdr:colOff>266701</xdr:colOff>
      <xdr:row>1</xdr:row>
      <xdr:rowOff>180975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9981742799" y="323850"/>
          <a:ext cx="1409701" cy="1238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EG" sz="1200" b="1"/>
            <a:t>الصفحة</a:t>
          </a:r>
          <a:r>
            <a:rPr lang="ar-EG" sz="1200" b="1" baseline="0"/>
            <a:t> الرئسية</a:t>
          </a:r>
          <a:endParaRPr lang="ar-EG" sz="12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0</xdr:row>
      <xdr:rowOff>219075</xdr:rowOff>
    </xdr:from>
    <xdr:to>
      <xdr:col>4</xdr:col>
      <xdr:colOff>923924</xdr:colOff>
      <xdr:row>2</xdr:row>
      <xdr:rowOff>19051</xdr:rowOff>
    </xdr:to>
    <xdr:sp macro="" textlink="">
      <xdr:nvSpPr>
        <xdr:cNvPr id="4" name="Right Arrow 3">
          <a:hlinkClick xmlns:r="http://schemas.openxmlformats.org/officeDocument/2006/relationships" r:id="rId1"/>
        </xdr:cNvPr>
        <xdr:cNvSpPr/>
      </xdr:nvSpPr>
      <xdr:spPr>
        <a:xfrm>
          <a:off x="9990181951" y="219075"/>
          <a:ext cx="2533649" cy="33337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000" b="0">
              <a:solidFill>
                <a:schemeClr val="accent6">
                  <a:lumMod val="20000"/>
                  <a:lumOff val="80000"/>
                </a:schemeClr>
              </a:solidFill>
            </a:rPr>
            <a:t>   الصفحة الرئيسية</a:t>
          </a:r>
          <a:endParaRPr lang="en-US" sz="2000" b="0">
            <a:solidFill>
              <a:schemeClr val="accent6">
                <a:lumMod val="20000"/>
                <a:lumOff val="80000"/>
              </a:schemeClr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457200</xdr:colOff>
      <xdr:row>4</xdr:row>
      <xdr:rowOff>123825</xdr:rowOff>
    </xdr:from>
    <xdr:to>
      <xdr:col>11</xdr:col>
      <xdr:colOff>152400</xdr:colOff>
      <xdr:row>8</xdr:row>
      <xdr:rowOff>0</xdr:rowOff>
    </xdr:to>
    <xdr:sp macro="" textlink="">
      <xdr:nvSpPr>
        <xdr:cNvPr id="2" name="Bevel 1">
          <a:hlinkClick xmlns:r="http://schemas.openxmlformats.org/officeDocument/2006/relationships" r:id="rId1"/>
        </xdr:cNvPr>
        <xdr:cNvSpPr/>
      </xdr:nvSpPr>
      <xdr:spPr>
        <a:xfrm>
          <a:off x="9980828400" y="1228725"/>
          <a:ext cx="1524000" cy="981075"/>
        </a:xfrm>
        <a:prstGeom prst="bevel">
          <a:avLst/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accent5">
                  <a:lumMod val="40000"/>
                  <a:lumOff val="60000"/>
                </a:schemeClr>
              </a:solidFill>
              <a:cs typeface="+mj-cs"/>
            </a:rPr>
            <a:t>الصفحة</a:t>
          </a:r>
          <a:r>
            <a:rPr lang="ar-EG" sz="1400" b="1" baseline="0">
              <a:solidFill>
                <a:schemeClr val="accent5">
                  <a:lumMod val="40000"/>
                  <a:lumOff val="60000"/>
                </a:schemeClr>
              </a:solidFill>
              <a:cs typeface="+mj-cs"/>
            </a:rPr>
            <a:t> الرئيسية</a:t>
          </a:r>
          <a:endParaRPr lang="en-US" sz="1400" b="1">
            <a:solidFill>
              <a:schemeClr val="accent5">
                <a:lumMod val="40000"/>
                <a:lumOff val="60000"/>
              </a:schemeClr>
            </a:solidFill>
            <a:cs typeface="+mj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1</xdr:row>
      <xdr:rowOff>304800</xdr:rowOff>
    </xdr:from>
    <xdr:to>
      <xdr:col>11</xdr:col>
      <xdr:colOff>342901</xdr:colOff>
      <xdr:row>3</xdr:row>
      <xdr:rowOff>190500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9980637899" y="952500"/>
          <a:ext cx="1533525" cy="5905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/>
            <a:t>    الصفحة الرئيسية</a:t>
          </a:r>
          <a:endParaRPr lang="en-US" sz="1400" b="1"/>
        </a:p>
      </xdr:txBody>
    </xdr:sp>
    <xdr:clientData/>
  </xdr:twoCellAnchor>
  <xdr:twoCellAnchor editAs="oneCell">
    <xdr:from>
      <xdr:col>5</xdr:col>
      <xdr:colOff>885825</xdr:colOff>
      <xdr:row>5</xdr:row>
      <xdr:rowOff>104775</xdr:rowOff>
    </xdr:from>
    <xdr:to>
      <xdr:col>7</xdr:col>
      <xdr:colOff>809625</xdr:colOff>
      <xdr:row>9</xdr:row>
      <xdr:rowOff>52109</xdr:rowOff>
    </xdr:to>
    <xdr:pic>
      <xdr:nvPicPr>
        <xdr:cNvPr id="3" name="Picture 2" descr="index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86908900" y="1952625"/>
          <a:ext cx="1504950" cy="937934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523875</xdr:colOff>
      <xdr:row>6</xdr:row>
      <xdr:rowOff>76200</xdr:rowOff>
    </xdr:from>
    <xdr:to>
      <xdr:col>7</xdr:col>
      <xdr:colOff>447675</xdr:colOff>
      <xdr:row>10</xdr:row>
      <xdr:rowOff>71159</xdr:rowOff>
    </xdr:to>
    <xdr:pic>
      <xdr:nvPicPr>
        <xdr:cNvPr id="2" name="Picture 1" descr="index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000100" y="1609725"/>
          <a:ext cx="1609725" cy="956984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 editAs="oneCell">
    <xdr:from>
      <xdr:col>5</xdr:col>
      <xdr:colOff>514350</xdr:colOff>
      <xdr:row>22</xdr:row>
      <xdr:rowOff>85725</xdr:rowOff>
    </xdr:from>
    <xdr:to>
      <xdr:col>7</xdr:col>
      <xdr:colOff>447675</xdr:colOff>
      <xdr:row>26</xdr:row>
      <xdr:rowOff>80684</xdr:rowOff>
    </xdr:to>
    <xdr:pic>
      <xdr:nvPicPr>
        <xdr:cNvPr id="3" name="Picture 2" descr="index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009625" y="5048250"/>
          <a:ext cx="1609725" cy="956984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 editAs="oneCell">
    <xdr:from>
      <xdr:col>5</xdr:col>
      <xdr:colOff>514350</xdr:colOff>
      <xdr:row>39</xdr:row>
      <xdr:rowOff>85725</xdr:rowOff>
    </xdr:from>
    <xdr:to>
      <xdr:col>7</xdr:col>
      <xdr:colOff>447675</xdr:colOff>
      <xdr:row>43</xdr:row>
      <xdr:rowOff>80684</xdr:rowOff>
    </xdr:to>
    <xdr:pic>
      <xdr:nvPicPr>
        <xdr:cNvPr id="4" name="Picture 3" descr="index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1289450" y="5057775"/>
          <a:ext cx="1514475" cy="937934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601;&#1604;&#1578;&#158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صفحة الرئيسية"/>
      <sheetName val="بيان الصيانة"/>
      <sheetName val="الرصيد الثابت"/>
      <sheetName val="انواع الفلاتر"/>
      <sheetName val="اسماء العملاء"/>
      <sheetName val="الدخول"/>
      <sheetName val="العملاء"/>
      <sheetName val="إستحقاق سداد "/>
      <sheetName val="الصيانة"/>
      <sheetName val="ايصلات مجمعة"/>
      <sheetName val="الفواتير"/>
      <sheetName val="ايصلات"/>
      <sheetName val="المحص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اسم المحصل</v>
          </cell>
        </row>
        <row r="2">
          <cell r="A2" t="str">
            <v>أحمد</v>
          </cell>
        </row>
        <row r="3">
          <cell r="A3" t="str">
            <v>محمد</v>
          </cell>
        </row>
        <row r="4">
          <cell r="A4" t="str">
            <v>وليد</v>
          </cell>
        </row>
        <row r="5">
          <cell r="A5" t="str">
            <v>علي</v>
          </cell>
        </row>
        <row r="6">
          <cell r="A6"/>
        </row>
        <row r="7">
          <cell r="A7"/>
        </row>
        <row r="8">
          <cell r="A8"/>
        </row>
        <row r="9">
          <cell r="A9"/>
        </row>
        <row r="10">
          <cell r="A10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aquaegypt9@gmail.com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aquaegypt9@gmail.com" TargetMode="External"/><Relationship Id="rId2" Type="http://schemas.openxmlformats.org/officeDocument/2006/relationships/hyperlink" Target="mailto:aquaegypt9@gmail.com" TargetMode="External"/><Relationship Id="rId1" Type="http://schemas.openxmlformats.org/officeDocument/2006/relationships/hyperlink" Target="mailto:aquaegypt9@gmail.com" TargetMode="External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26"/>
  <sheetViews>
    <sheetView showGridLines="0" showRowColHeaders="0" rightToLeft="1" workbookViewId="0"/>
  </sheetViews>
  <sheetFormatPr defaultColWidth="0" defaultRowHeight="15" zeroHeight="1"/>
  <cols>
    <col min="1" max="12" width="9.140625" style="80" customWidth="1"/>
    <col min="13" max="18" width="9.140625" style="80" hidden="1" customWidth="1"/>
    <col min="19" max="16384" width="9.140625" style="80" hidden="1"/>
  </cols>
  <sheetData>
    <row r="1" spans="14:14" s="20" customFormat="1"/>
    <row r="2" spans="14:14" s="20" customFormat="1"/>
    <row r="3" spans="14:14" s="20" customFormat="1">
      <c r="N3" s="19"/>
    </row>
    <row r="4" spans="14:14" s="20" customFormat="1"/>
    <row r="5" spans="14:14" s="20" customFormat="1"/>
    <row r="6" spans="14:14" s="20" customFormat="1"/>
    <row r="7" spans="14:14" s="20" customFormat="1"/>
    <row r="8" spans="14:14" s="20" customFormat="1"/>
    <row r="9" spans="14:14" s="20" customFormat="1"/>
    <row r="10" spans="14:14" s="20" customFormat="1"/>
    <row r="11" spans="14:14" s="20" customFormat="1"/>
    <row r="12" spans="14:14" s="20" customFormat="1"/>
    <row r="13" spans="14:14" s="20" customFormat="1"/>
    <row r="14" spans="14:14" s="20" customFormat="1"/>
    <row r="15" spans="14:14" s="20" customFormat="1"/>
    <row r="16" spans="14:14" s="20" customFormat="1"/>
    <row r="17" s="20" customFormat="1"/>
    <row r="18" s="20" customFormat="1"/>
    <row r="19" s="20" customFormat="1"/>
    <row r="20" s="20" customFormat="1"/>
    <row r="21" s="20" customFormat="1"/>
    <row r="22" s="20" customFormat="1"/>
    <row r="23" s="20" customFormat="1"/>
    <row r="24" s="20" customFormat="1"/>
    <row r="25" s="20" customFormat="1"/>
    <row r="26" s="20" customFormat="1"/>
  </sheetData>
  <printOptions horizontalCentered="1"/>
  <pageMargins left="0.7" right="0.7" top="0.75" bottom="0.75" header="0.3" footer="0.3"/>
  <pageSetup paperSize="9" scale="95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7"/>
  <dimension ref="A1:H1407"/>
  <sheetViews>
    <sheetView showGridLines="0" rightToLeft="1" workbookViewId="0">
      <selection activeCell="K16" sqref="K16"/>
    </sheetView>
  </sheetViews>
  <sheetFormatPr defaultColWidth="9.140625" defaultRowHeight="12.75"/>
  <cols>
    <col min="1" max="1" width="12.5703125" style="81" bestFit="1" customWidth="1"/>
    <col min="2" max="2" width="22.7109375" style="81" bestFit="1" customWidth="1"/>
    <col min="3" max="3" width="11.28515625" style="81" customWidth="1"/>
    <col min="4" max="4" width="11" style="81" customWidth="1"/>
    <col min="5" max="5" width="12.5703125" style="81" customWidth="1"/>
    <col min="6" max="6" width="13.5703125" style="81" customWidth="1"/>
    <col min="7" max="7" width="7.140625" style="81" customWidth="1"/>
    <col min="8" max="8" width="14.140625" style="81" customWidth="1"/>
    <col min="9" max="16384" width="9.140625" style="81"/>
  </cols>
  <sheetData>
    <row r="1" spans="1:8" ht="51" customHeight="1">
      <c r="A1" s="324" t="s">
        <v>86</v>
      </c>
      <c r="B1" s="325"/>
      <c r="C1" s="325"/>
      <c r="D1" s="325"/>
      <c r="E1" s="325"/>
      <c r="F1" s="325"/>
      <c r="G1" s="325"/>
      <c r="H1" s="326"/>
    </row>
    <row r="2" spans="1:8" ht="36" customHeight="1">
      <c r="A2" s="337" t="s">
        <v>87</v>
      </c>
      <c r="B2" s="338"/>
      <c r="C2" s="338"/>
      <c r="D2" s="338"/>
      <c r="E2" s="338"/>
      <c r="F2" s="338"/>
      <c r="G2" s="338"/>
      <c r="H2" s="339"/>
    </row>
    <row r="3" spans="1:8" s="82" customFormat="1" ht="20.100000000000001" customHeight="1">
      <c r="A3" s="99" t="s">
        <v>63</v>
      </c>
      <c r="B3" s="327" t="s">
        <v>83</v>
      </c>
      <c r="C3" s="327"/>
      <c r="D3" s="327"/>
      <c r="E3" s="84"/>
      <c r="F3" s="149" t="s">
        <v>73</v>
      </c>
      <c r="G3" s="149"/>
      <c r="H3" s="100">
        <f ca="1">TODAY()</f>
        <v>43369</v>
      </c>
    </row>
    <row r="4" spans="1:8" s="82" customFormat="1" ht="20.100000000000001" customHeight="1">
      <c r="A4" s="99" t="s">
        <v>64</v>
      </c>
      <c r="B4" s="328" t="s">
        <v>85</v>
      </c>
      <c r="C4" s="328"/>
      <c r="D4" s="328"/>
      <c r="E4" s="84"/>
      <c r="F4" s="149" t="s">
        <v>74</v>
      </c>
      <c r="G4" s="149"/>
      <c r="H4" s="101"/>
    </row>
    <row r="5" spans="1:8" s="82" customFormat="1" ht="20.100000000000001" customHeight="1">
      <c r="A5" s="99" t="s">
        <v>84</v>
      </c>
      <c r="B5" s="150" t="s">
        <v>88</v>
      </c>
      <c r="C5" s="84"/>
      <c r="D5" s="84"/>
      <c r="E5" s="84"/>
      <c r="F5" s="149" t="s">
        <v>125</v>
      </c>
      <c r="G5" s="242"/>
      <c r="H5" s="178">
        <f>IFERROR(VLOOKUP(B8,'اسماء العملاء'!$A$2:$E$1270,5,FALSE),"")</f>
        <v>24</v>
      </c>
    </row>
    <row r="6" spans="1:8" s="82" customFormat="1" ht="20.100000000000001" customHeight="1">
      <c r="A6" s="99" t="s">
        <v>135</v>
      </c>
      <c r="B6" s="148" t="s">
        <v>136</v>
      </c>
      <c r="C6" s="84"/>
      <c r="D6" s="84"/>
      <c r="E6" s="84"/>
      <c r="F6" s="84"/>
      <c r="G6" s="84"/>
      <c r="H6" s="102"/>
    </row>
    <row r="7" spans="1:8" s="82" customFormat="1" ht="20.100000000000001" customHeight="1">
      <c r="A7" s="104" t="s">
        <v>77</v>
      </c>
      <c r="B7" s="85"/>
      <c r="C7" s="85"/>
      <c r="D7" s="85"/>
      <c r="E7" s="85"/>
      <c r="F7" s="84"/>
      <c r="G7" s="84"/>
      <c r="H7" s="102"/>
    </row>
    <row r="8" spans="1:8" s="82" customFormat="1" ht="20.100000000000001" customHeight="1">
      <c r="A8" s="99" t="s">
        <v>75</v>
      </c>
      <c r="B8" s="332" t="s">
        <v>256</v>
      </c>
      <c r="C8" s="332"/>
      <c r="D8" s="332"/>
      <c r="E8" s="83"/>
      <c r="F8" s="84"/>
      <c r="G8" s="84"/>
      <c r="H8" s="102"/>
    </row>
    <row r="9" spans="1:8" s="82" customFormat="1" ht="20.100000000000001" customHeight="1">
      <c r="A9" s="99" t="s">
        <v>76</v>
      </c>
      <c r="B9" s="332" t="str">
        <f>IFERROR(VLOOKUP(B8,'اسماء العملاء'!$A$2:$E$1270,2,FALSE),"")</f>
        <v>ش ابو سعيد بجوار حماده مجيره</v>
      </c>
      <c r="C9" s="332"/>
      <c r="D9" s="332"/>
      <c r="E9" s="83"/>
      <c r="F9" s="84"/>
      <c r="G9" s="84"/>
      <c r="H9" s="102"/>
    </row>
    <row r="10" spans="1:8" s="82" customFormat="1" ht="20.100000000000001" customHeight="1">
      <c r="A10" s="99" t="s">
        <v>64</v>
      </c>
      <c r="B10" s="333" t="str">
        <f>IFERROR(VLOOKUP(B8,'اسماء العملاء'!$A$2:$E$1270,3,FALSE),"")</f>
        <v>01008281060</v>
      </c>
      <c r="C10" s="333"/>
      <c r="D10" s="333"/>
      <c r="E10" s="83"/>
      <c r="F10" s="84"/>
      <c r="G10" s="84"/>
      <c r="H10" s="102"/>
    </row>
    <row r="11" spans="1:8" s="82" customFormat="1" ht="20.100000000000001" customHeight="1">
      <c r="A11" s="103"/>
      <c r="B11" s="105"/>
      <c r="C11" s="84"/>
      <c r="D11" s="83"/>
      <c r="E11" s="83"/>
      <c r="F11" s="249" t="s">
        <v>194</v>
      </c>
      <c r="G11" s="333" t="str">
        <f>IFERROR(VLOOKUP(B8,'اسماء العملاء'!$A$2:$F$1270,6,FALSE),"")</f>
        <v>فلتر 5 عادي</v>
      </c>
      <c r="H11" s="333"/>
    </row>
    <row r="12" spans="1:8" s="82" customFormat="1" ht="20.100000000000001" customHeight="1">
      <c r="A12" s="103"/>
      <c r="B12" s="84"/>
      <c r="C12" s="84"/>
      <c r="D12" s="83"/>
      <c r="E12" s="83"/>
      <c r="F12" s="84"/>
      <c r="G12" s="84"/>
      <c r="H12" s="102"/>
    </row>
    <row r="13" spans="1:8" s="82" customFormat="1" ht="20.100000000000001" customHeight="1">
      <c r="A13" s="98" t="s">
        <v>0</v>
      </c>
      <c r="B13" s="334" t="s">
        <v>78</v>
      </c>
      <c r="C13" s="334"/>
      <c r="D13" s="334"/>
      <c r="E13" s="86" t="s">
        <v>60</v>
      </c>
      <c r="F13" s="86" t="s">
        <v>79</v>
      </c>
      <c r="G13" s="86" t="s">
        <v>80</v>
      </c>
      <c r="H13" s="86" t="s">
        <v>62</v>
      </c>
    </row>
    <row r="14" spans="1:8" s="82" customFormat="1" ht="20.100000000000001" customHeight="1">
      <c r="A14" s="87">
        <v>1</v>
      </c>
      <c r="B14" s="347"/>
      <c r="C14" s="348"/>
      <c r="D14" s="349"/>
      <c r="E14" s="87"/>
      <c r="F14" s="88"/>
      <c r="G14" s="89" t="s">
        <v>67</v>
      </c>
      <c r="H14" s="90">
        <f t="shared" ref="H14:H23" si="0">E14*F14</f>
        <v>0</v>
      </c>
    </row>
    <row r="15" spans="1:8" s="82" customFormat="1" ht="20.100000000000001" customHeight="1">
      <c r="A15" s="91">
        <v>2</v>
      </c>
      <c r="B15" s="329"/>
      <c r="C15" s="330"/>
      <c r="D15" s="331"/>
      <c r="E15" s="91"/>
      <c r="F15" s="92"/>
      <c r="G15" s="93" t="s">
        <v>67</v>
      </c>
      <c r="H15" s="94">
        <f t="shared" si="0"/>
        <v>0</v>
      </c>
    </row>
    <row r="16" spans="1:8" s="82" customFormat="1" ht="20.100000000000001" customHeight="1">
      <c r="A16" s="91">
        <v>3</v>
      </c>
      <c r="B16" s="329"/>
      <c r="C16" s="330"/>
      <c r="D16" s="331"/>
      <c r="E16" s="91"/>
      <c r="F16" s="92"/>
      <c r="G16" s="93" t="s">
        <v>67</v>
      </c>
      <c r="H16" s="94">
        <f t="shared" si="0"/>
        <v>0</v>
      </c>
    </row>
    <row r="17" spans="1:8" s="82" customFormat="1" ht="20.100000000000001" customHeight="1">
      <c r="A17" s="91">
        <v>4</v>
      </c>
      <c r="B17" s="329"/>
      <c r="C17" s="330"/>
      <c r="D17" s="331"/>
      <c r="E17" s="91"/>
      <c r="F17" s="92"/>
      <c r="G17" s="93"/>
      <c r="H17" s="94">
        <f t="shared" si="0"/>
        <v>0</v>
      </c>
    </row>
    <row r="18" spans="1:8" s="82" customFormat="1" ht="20.100000000000001" customHeight="1">
      <c r="A18" s="91">
        <v>5</v>
      </c>
      <c r="B18" s="329"/>
      <c r="C18" s="330"/>
      <c r="D18" s="331"/>
      <c r="E18" s="91"/>
      <c r="F18" s="92"/>
      <c r="G18" s="93"/>
      <c r="H18" s="94">
        <f t="shared" si="0"/>
        <v>0</v>
      </c>
    </row>
    <row r="19" spans="1:8" s="82" customFormat="1" ht="20.100000000000001" customHeight="1">
      <c r="A19" s="91"/>
      <c r="B19" s="329"/>
      <c r="C19" s="330"/>
      <c r="D19" s="331"/>
      <c r="E19" s="91"/>
      <c r="F19" s="92"/>
      <c r="G19" s="93"/>
      <c r="H19" s="94">
        <f t="shared" si="0"/>
        <v>0</v>
      </c>
    </row>
    <row r="20" spans="1:8" s="82" customFormat="1" ht="20.100000000000001" customHeight="1">
      <c r="A20" s="91"/>
      <c r="B20" s="329"/>
      <c r="C20" s="330"/>
      <c r="D20" s="331"/>
      <c r="E20" s="91"/>
      <c r="F20" s="92"/>
      <c r="G20" s="93"/>
      <c r="H20" s="94">
        <f t="shared" si="0"/>
        <v>0</v>
      </c>
    </row>
    <row r="21" spans="1:8" s="82" customFormat="1" ht="20.100000000000001" customHeight="1">
      <c r="A21" s="91"/>
      <c r="B21" s="329"/>
      <c r="C21" s="330"/>
      <c r="D21" s="331"/>
      <c r="E21" s="91"/>
      <c r="F21" s="92"/>
      <c r="G21" s="93"/>
      <c r="H21" s="94">
        <f t="shared" si="0"/>
        <v>0</v>
      </c>
    </row>
    <row r="22" spans="1:8" s="82" customFormat="1" ht="20.100000000000001" customHeight="1">
      <c r="A22" s="91"/>
      <c r="B22" s="329"/>
      <c r="C22" s="330"/>
      <c r="D22" s="331"/>
      <c r="E22" s="91"/>
      <c r="F22" s="92"/>
      <c r="G22" s="93"/>
      <c r="H22" s="94">
        <f t="shared" si="0"/>
        <v>0</v>
      </c>
    </row>
    <row r="23" spans="1:8" s="82" customFormat="1" ht="20.100000000000001" customHeight="1">
      <c r="A23" s="91"/>
      <c r="B23" s="340"/>
      <c r="C23" s="341"/>
      <c r="D23" s="342"/>
      <c r="E23" s="91"/>
      <c r="F23" s="92"/>
      <c r="G23" s="93"/>
      <c r="H23" s="94">
        <f t="shared" si="0"/>
        <v>0</v>
      </c>
    </row>
    <row r="24" spans="1:8" s="82" customFormat="1" ht="20.100000000000001" customHeight="1">
      <c r="A24" s="106"/>
      <c r="B24" s="107"/>
      <c r="C24" s="107"/>
      <c r="D24" s="107"/>
      <c r="E24" s="108"/>
      <c r="F24" s="109"/>
      <c r="G24" s="110"/>
      <c r="H24" s="111"/>
    </row>
    <row r="25" spans="1:8" s="82" customFormat="1" ht="20.100000000000001" customHeight="1">
      <c r="A25" s="343"/>
      <c r="B25" s="344"/>
      <c r="C25" s="344"/>
      <c r="D25" s="344"/>
      <c r="E25" s="95" t="s">
        <v>68</v>
      </c>
      <c r="F25" s="84" t="s">
        <v>69</v>
      </c>
      <c r="G25" s="84"/>
      <c r="H25" s="112">
        <f>SUM(H14:H23)</f>
        <v>0</v>
      </c>
    </row>
    <row r="26" spans="1:8" s="82" customFormat="1" ht="20.100000000000001" customHeight="1">
      <c r="A26" s="345"/>
      <c r="B26" s="346"/>
      <c r="C26" s="346"/>
      <c r="D26" s="346"/>
      <c r="E26" s="95"/>
      <c r="F26" s="84" t="s">
        <v>70</v>
      </c>
      <c r="G26" s="84"/>
      <c r="H26" s="112">
        <f>SUMIF(G14:G23,"x",H14:H23)</f>
        <v>0</v>
      </c>
    </row>
    <row r="27" spans="1:8" s="82" customFormat="1" ht="20.100000000000001" customHeight="1">
      <c r="A27" s="335"/>
      <c r="B27" s="336"/>
      <c r="C27" s="336"/>
      <c r="D27" s="336"/>
      <c r="E27" s="84"/>
      <c r="F27" s="84" t="s">
        <v>71</v>
      </c>
      <c r="G27" s="84"/>
      <c r="H27" s="113">
        <v>0.01</v>
      </c>
    </row>
    <row r="28" spans="1:8" s="82" customFormat="1" ht="20.100000000000001" customHeight="1">
      <c r="A28" s="335"/>
      <c r="B28" s="336"/>
      <c r="C28" s="336"/>
      <c r="D28" s="336"/>
      <c r="E28" s="84"/>
      <c r="F28" s="84" t="s">
        <v>65</v>
      </c>
      <c r="G28" s="84"/>
      <c r="H28" s="112">
        <f>H27*H26</f>
        <v>0</v>
      </c>
    </row>
    <row r="29" spans="1:8" s="82" customFormat="1" ht="20.100000000000001" customHeight="1">
      <c r="A29" s="335"/>
      <c r="B29" s="336"/>
      <c r="C29" s="336"/>
      <c r="D29" s="336"/>
      <c r="E29" s="84"/>
      <c r="F29" s="84" t="s">
        <v>72</v>
      </c>
      <c r="G29" s="84"/>
      <c r="H29" s="112"/>
    </row>
    <row r="30" spans="1:8" s="82" customFormat="1" ht="20.100000000000001" customHeight="1">
      <c r="A30" s="335"/>
      <c r="B30" s="336"/>
      <c r="C30" s="336"/>
      <c r="D30" s="336"/>
      <c r="E30" s="84"/>
      <c r="F30" s="96" t="s">
        <v>66</v>
      </c>
      <c r="G30" s="97"/>
      <c r="H30" s="114">
        <f>H25+H28+H29</f>
        <v>0</v>
      </c>
    </row>
    <row r="31" spans="1:8">
      <c r="A31" s="115"/>
      <c r="B31" s="116"/>
      <c r="C31" s="116"/>
      <c r="D31" s="116"/>
      <c r="E31" s="116"/>
      <c r="F31" s="116"/>
      <c r="G31" s="116"/>
      <c r="H31" s="117"/>
    </row>
    <row r="32" spans="1:8">
      <c r="A32" s="115"/>
      <c r="B32" s="116"/>
      <c r="C32" s="116"/>
      <c r="D32" s="116"/>
      <c r="E32" s="116"/>
      <c r="F32" s="116"/>
      <c r="G32" s="116"/>
      <c r="H32" s="117"/>
    </row>
    <row r="33" spans="1:8">
      <c r="A33" s="115"/>
      <c r="B33" s="116"/>
      <c r="C33" s="116"/>
      <c r="D33" s="116"/>
      <c r="E33" s="116"/>
      <c r="F33" s="116"/>
      <c r="G33" s="116"/>
      <c r="H33" s="117"/>
    </row>
    <row r="34" spans="1:8">
      <c r="A34" s="115"/>
      <c r="B34" s="116"/>
      <c r="C34" s="116"/>
      <c r="D34" s="116"/>
      <c r="E34" s="116"/>
      <c r="F34" s="116"/>
      <c r="G34" s="116"/>
      <c r="H34" s="117"/>
    </row>
    <row r="35" spans="1:8">
      <c r="A35" s="115"/>
      <c r="B35" s="116"/>
      <c r="C35" s="116"/>
      <c r="D35" s="116"/>
      <c r="E35" s="116"/>
      <c r="F35" s="116"/>
      <c r="G35" s="116"/>
      <c r="H35" s="117"/>
    </row>
    <row r="36" spans="1:8">
      <c r="A36" s="115"/>
      <c r="B36" s="116"/>
      <c r="C36" s="116"/>
      <c r="D36" s="116"/>
      <c r="E36" s="116"/>
      <c r="F36" s="116"/>
      <c r="G36" s="116"/>
      <c r="H36" s="117"/>
    </row>
    <row r="37" spans="1:8">
      <c r="A37" s="115"/>
      <c r="B37" s="116"/>
      <c r="C37" s="116"/>
      <c r="D37" s="116"/>
      <c r="E37" s="116"/>
      <c r="F37" s="116"/>
      <c r="G37" s="116"/>
      <c r="H37" s="117"/>
    </row>
    <row r="38" spans="1:8">
      <c r="A38" s="115"/>
      <c r="B38" s="116"/>
      <c r="C38" s="116"/>
      <c r="D38" s="116"/>
      <c r="E38" s="116"/>
      <c r="F38" s="116"/>
      <c r="G38" s="116"/>
      <c r="H38" s="117"/>
    </row>
    <row r="39" spans="1:8">
      <c r="A39" s="115"/>
      <c r="B39" s="116"/>
      <c r="C39" s="116"/>
      <c r="D39" s="116"/>
      <c r="E39" s="116"/>
      <c r="F39" s="116"/>
      <c r="G39" s="116"/>
      <c r="H39" s="117"/>
    </row>
    <row r="40" spans="1:8">
      <c r="A40" s="115"/>
      <c r="B40" s="116"/>
      <c r="C40" s="116"/>
      <c r="D40" s="116"/>
      <c r="E40" s="116"/>
      <c r="F40" s="116"/>
      <c r="G40" s="116"/>
      <c r="H40" s="117"/>
    </row>
    <row r="41" spans="1:8">
      <c r="A41" s="118"/>
      <c r="B41" s="119"/>
      <c r="C41" s="119"/>
      <c r="D41" s="119"/>
      <c r="E41" s="119"/>
      <c r="F41" s="119"/>
      <c r="G41" s="119"/>
      <c r="H41" s="120"/>
    </row>
    <row r="137" spans="2:4" ht="13.5" thickBot="1"/>
    <row r="138" spans="2:4" ht="24" thickBot="1">
      <c r="B138" s="4" t="str">
        <f>'انواع الفلاتر'!B2</f>
        <v>فلتر 5 عادي</v>
      </c>
      <c r="D138" s="8" t="s">
        <v>30</v>
      </c>
    </row>
    <row r="139" spans="2:4" ht="17.25" thickBot="1">
      <c r="B139" s="4" t="str">
        <f>'انواع الفلاتر'!B3</f>
        <v>فلتر 7 عادي</v>
      </c>
      <c r="D139" s="10" t="str">
        <f>'اسماء العملاء'!A2</f>
        <v>عاطف وحيد عزت حسام الدين</v>
      </c>
    </row>
    <row r="140" spans="2:4" ht="17.25" thickBot="1">
      <c r="B140" s="4" t="str">
        <f>'انواع الفلاتر'!B4</f>
        <v>فلتر 5 RO</v>
      </c>
      <c r="D140" s="10" t="str">
        <f>'اسماء العملاء'!A3</f>
        <v>جويده ادريس جويده</v>
      </c>
    </row>
    <row r="141" spans="2:4" ht="17.25" thickBot="1">
      <c r="B141" s="4" t="str">
        <f>'انواع الفلاتر'!B5</f>
        <v>فلتر 7 RO</v>
      </c>
      <c r="D141" s="10" t="str">
        <f>'اسماء العملاء'!A4</f>
        <v>محمد رجب على محمد</v>
      </c>
    </row>
    <row r="142" spans="2:4" ht="17.25" thickBot="1">
      <c r="B142" s="4" t="str">
        <f>'انواع الفلاتر'!B6</f>
        <v>شمعة ممبرين</v>
      </c>
      <c r="D142" s="10" t="str">
        <f>'اسماء العملاء'!A5</f>
        <v>محمد ابراهيم عطيه</v>
      </c>
    </row>
    <row r="143" spans="2:4" ht="17.25" thickBot="1">
      <c r="B143" s="4" t="str">
        <f>'انواع الفلاتر'!B7</f>
        <v>شمعة أولى</v>
      </c>
      <c r="D143" s="10" t="str">
        <f>'اسماء العملاء'!A6</f>
        <v>احمد عبد الرحمن السيد</v>
      </c>
    </row>
    <row r="144" spans="2:4" ht="17.25" thickBot="1">
      <c r="B144" s="4" t="str">
        <f>'انواع الفلاتر'!B8</f>
        <v>شمعة ثانية</v>
      </c>
      <c r="D144" s="10" t="str">
        <f>'اسماء العملاء'!A7</f>
        <v>حمدى على ابو زيد</v>
      </c>
    </row>
    <row r="145" spans="2:4" ht="17.25" thickBot="1">
      <c r="B145" s="4" t="str">
        <f>'انواع الفلاتر'!B9</f>
        <v>شمعة ثالثة</v>
      </c>
      <c r="D145" s="10" t="str">
        <f>'اسماء العملاء'!A8</f>
        <v>شريف موسى الشيشتاوى</v>
      </c>
    </row>
    <row r="146" spans="2:4" ht="17.25" thickBot="1">
      <c r="B146" s="4" t="str">
        <f>'انواع الفلاتر'!B10</f>
        <v>شمعة جوز هند</v>
      </c>
      <c r="D146" s="10" t="str">
        <f>'اسماء العملاء'!A9</f>
        <v>احمد عبد الرحمن السيد</v>
      </c>
    </row>
    <row r="147" spans="2:4" ht="17.25" thickBot="1">
      <c r="B147" s="4" t="str">
        <f>'انواع الفلاتر'!B11</f>
        <v>شمعة كلسيدة</v>
      </c>
      <c r="D147" s="10" t="str">
        <f>'اسماء العملاء'!A10</f>
        <v>احمد عبدالله اسماعيل</v>
      </c>
    </row>
    <row r="148" spans="2:4" ht="17.25" thickBot="1">
      <c r="B148" s="4" t="str">
        <f>'انواع الفلاتر'!B12</f>
        <v>شمعة انفرا</v>
      </c>
      <c r="D148" s="10" t="str">
        <f>'اسماء العملاء'!A11</f>
        <v>مصطفى تو فيق رسلان</v>
      </c>
    </row>
    <row r="149" spans="2:4" ht="17.25" thickBot="1">
      <c r="B149" s="4" t="str">
        <f>'انواع الفلاتر'!B13</f>
        <v>شمعة UV</v>
      </c>
      <c r="D149" s="10" t="str">
        <f>'اسماء العملاء'!A12</f>
        <v>محمد عادل امين على</v>
      </c>
    </row>
    <row r="150" spans="2:4" ht="17.25" thickBot="1">
      <c r="B150" s="4" t="str">
        <f>'انواع الفلاتر'!B14</f>
        <v>شاسيه خماسي</v>
      </c>
      <c r="D150" s="10" t="str">
        <f>'اسماء العملاء'!A13</f>
        <v>محمد السيد عبد السلام</v>
      </c>
    </row>
    <row r="151" spans="2:4" ht="17.25" thickBot="1">
      <c r="B151" s="4" t="str">
        <f>'انواع الفلاتر'!B15</f>
        <v>شاسيه RO</v>
      </c>
      <c r="D151" s="10" t="str">
        <f>'اسماء العملاء'!A14</f>
        <v>زكريا كرم عبدالله</v>
      </c>
    </row>
    <row r="152" spans="2:4" ht="17.25" thickBot="1">
      <c r="B152" s="4" t="str">
        <f>'انواع الفلاتر'!B16</f>
        <v>كريمب 2x1</v>
      </c>
      <c r="D152" s="10" t="str">
        <f>'اسماء العملاء'!A15</f>
        <v>رضا محمد حسن</v>
      </c>
    </row>
    <row r="153" spans="2:4" ht="17.25" thickBot="1">
      <c r="B153" s="4" t="str">
        <f>'انواع الفلاتر'!B17</f>
        <v>كريمب قاعدة</v>
      </c>
      <c r="D153" s="10" t="str">
        <f>'اسماء العملاء'!A16</f>
        <v>سعد السيد محمد احمد</v>
      </c>
    </row>
    <row r="154" spans="2:4" ht="17.25" thickBot="1">
      <c r="B154" s="4" t="str">
        <f>'انواع الفلاتر'!B18</f>
        <v>لوبرشير</v>
      </c>
      <c r="D154" s="10" t="str">
        <f>'اسماء العملاء'!A17</f>
        <v>فوزى احمد محمد شبور</v>
      </c>
    </row>
    <row r="155" spans="2:4" ht="17.25" thickBot="1">
      <c r="B155" s="4" t="str">
        <f>'انواع الفلاتر'!B19</f>
        <v>هاي برشير</v>
      </c>
      <c r="D155" s="10" t="str">
        <f>'اسماء العملاء'!A18</f>
        <v>متولى السيد متولى</v>
      </c>
    </row>
    <row r="156" spans="2:4" ht="17.25" thickBot="1">
      <c r="B156" s="4" t="str">
        <f>'انواع الفلاتر'!B20</f>
        <v>رباعي</v>
      </c>
      <c r="D156" s="10" t="str">
        <f>'اسماء العملاء'!A19</f>
        <v>السيد السيد محمد عباده</v>
      </c>
    </row>
    <row r="157" spans="2:4" ht="17.25" thickBot="1">
      <c r="B157" s="4" t="str">
        <f>'انواع الفلاتر'!B21</f>
        <v>كوع</v>
      </c>
      <c r="D157" s="10" t="str">
        <f>'اسماء العملاء'!A20</f>
        <v>راضى ابو ريه</v>
      </c>
    </row>
    <row r="158" spans="2:4" ht="17.25" thickBot="1">
      <c r="B158" s="4" t="str">
        <f>'انواع الفلاتر'!B22</f>
        <v>خرطوم</v>
      </c>
      <c r="D158" s="10" t="str">
        <f>'اسماء العملاء'!A21</f>
        <v>احمد محمود سعد</v>
      </c>
    </row>
    <row r="159" spans="2:4" ht="17.25" thickBot="1">
      <c r="B159" s="4" t="str">
        <f>'انواع الفلاتر'!B23</f>
        <v>هاوزينج</v>
      </c>
      <c r="D159" s="10" t="str">
        <f>'اسماء العملاء'!A22</f>
        <v>فايز محمد عب المنعم</v>
      </c>
    </row>
    <row r="160" spans="2:4" ht="17.25" thickBot="1">
      <c r="B160" s="4" t="str">
        <f>'انواع الفلاتر'!B24</f>
        <v>ناطرة  نصف</v>
      </c>
      <c r="D160" s="10" t="str">
        <f>'اسماء العملاء'!A23</f>
        <v>محمد رجب محمد حسن</v>
      </c>
    </row>
    <row r="161" spans="2:4" ht="17.25" thickBot="1">
      <c r="B161" s="4" t="str">
        <f>'انواع الفلاتر'!B25</f>
        <v>ناطرة ثلاثة ارباع</v>
      </c>
      <c r="D161" s="10" t="str">
        <f>'اسماء العملاء'!A24</f>
        <v>يا سر محمد موسى</v>
      </c>
    </row>
    <row r="162" spans="2:4" ht="17.25" thickBot="1">
      <c r="B162" s="4" t="str">
        <f>'انواع الفلاتر'!B26</f>
        <v>محبس نصف</v>
      </c>
      <c r="D162" s="10" t="str">
        <f>'اسماء العملاء'!A25</f>
        <v>على محمد عبد العزيز</v>
      </c>
    </row>
    <row r="163" spans="2:4" ht="17.25" thickBot="1">
      <c r="B163" s="4" t="str">
        <f>'انواع الفلاتر'!B27</f>
        <v>جوانات</v>
      </c>
      <c r="D163" s="10" t="str">
        <f>'اسماء العملاء'!A26</f>
        <v>علاء محمد حسن</v>
      </c>
    </row>
    <row r="164" spans="2:4" ht="17.25" thickBot="1">
      <c r="B164" s="4" t="str">
        <f>'انواع الفلاتر'!B28</f>
        <v>خزان</v>
      </c>
      <c r="D164" s="10" t="str">
        <f>'اسماء العملاء'!A27</f>
        <v>جمالات احمد عثمان عبدالله</v>
      </c>
    </row>
    <row r="165" spans="2:4" ht="17.25" thickBot="1">
      <c r="B165" s="4" t="str">
        <f>'انواع الفلاتر'!B29</f>
        <v>مسامير</v>
      </c>
      <c r="D165" s="10" t="str">
        <f>'اسماء العملاء'!A28</f>
        <v>محمد صلاح الدين عبد الغفار</v>
      </c>
    </row>
    <row r="166" spans="2:4" ht="17.25" thickBot="1">
      <c r="B166" s="4">
        <f>'انواع الفلاتر'!B30</f>
        <v>0</v>
      </c>
      <c r="D166" s="10" t="str">
        <f>'اسماء العملاء'!A29</f>
        <v>احمد جابر السيد</v>
      </c>
    </row>
    <row r="167" spans="2:4" ht="17.25" thickBot="1">
      <c r="B167" s="4">
        <f>'انواع الفلاتر'!B31</f>
        <v>0</v>
      </c>
      <c r="D167" s="10" t="str">
        <f>'اسماء العملاء'!A30</f>
        <v>ماجده عبد العزيز احمد</v>
      </c>
    </row>
    <row r="168" spans="2:4" ht="17.25" thickBot="1">
      <c r="B168" s="4">
        <f>'انواع الفلاتر'!B32</f>
        <v>0</v>
      </c>
      <c r="D168" s="10" t="str">
        <f>'اسماء العملاء'!A31</f>
        <v>حسين على حسن مرسى</v>
      </c>
    </row>
    <row r="169" spans="2:4" ht="17.25" thickBot="1">
      <c r="B169" s="4">
        <f>'انواع الفلاتر'!B33</f>
        <v>0</v>
      </c>
      <c r="D169" s="10" t="str">
        <f>'اسماء العملاء'!A32</f>
        <v>ابتسام على دسوقى محمد</v>
      </c>
    </row>
    <row r="170" spans="2:4" ht="17.25" thickBot="1">
      <c r="B170" s="4">
        <f>'انواع الفلاتر'!B34</f>
        <v>0</v>
      </c>
      <c r="D170" s="10" t="str">
        <f>'اسماء العملاء'!A33</f>
        <v>غلاب محمود غلاب احمد</v>
      </c>
    </row>
    <row r="171" spans="2:4" ht="17.25" thickBot="1">
      <c r="B171" s="4">
        <f>'انواع الفلاتر'!B35</f>
        <v>0</v>
      </c>
      <c r="D171" s="10" t="str">
        <f>'اسماء العملاء'!A34</f>
        <v>احمد محمد محمد عبد الرحيم</v>
      </c>
    </row>
    <row r="172" spans="2:4" ht="17.25" thickBot="1">
      <c r="B172" s="4">
        <f>'انواع الفلاتر'!B36</f>
        <v>0</v>
      </c>
      <c r="D172" s="10" t="str">
        <f>'اسماء العملاء'!A35</f>
        <v>محمد حسن محمد حسن</v>
      </c>
    </row>
    <row r="173" spans="2:4" ht="17.25" thickBot="1">
      <c r="B173" s="4">
        <f>'انواع الفلاتر'!B37</f>
        <v>0</v>
      </c>
      <c r="D173" s="10" t="str">
        <f>'اسماء العملاء'!A36</f>
        <v>عادل فهمى محمد منازع</v>
      </c>
    </row>
    <row r="174" spans="2:4" ht="17.25" thickBot="1">
      <c r="B174" s="4">
        <f>'انواع الفلاتر'!B38</f>
        <v>0</v>
      </c>
      <c r="D174" s="10" t="str">
        <f>'اسماء العملاء'!A37</f>
        <v>دعاء شعبان رجب</v>
      </c>
    </row>
    <row r="175" spans="2:4" ht="17.25" thickBot="1">
      <c r="B175" s="4">
        <f>'انواع الفلاتر'!B39</f>
        <v>0</v>
      </c>
      <c r="D175" s="10" t="str">
        <f>'اسماء العملاء'!A38</f>
        <v>هدى منصور عبد السلام</v>
      </c>
    </row>
    <row r="176" spans="2:4" ht="17.25" thickBot="1">
      <c r="B176" s="4">
        <f>'انواع الفلاتر'!B40</f>
        <v>0</v>
      </c>
      <c r="D176" s="10" t="str">
        <f>'اسماء العملاء'!A39</f>
        <v>احمد محمد سليمان</v>
      </c>
    </row>
    <row r="177" spans="2:4" ht="17.25" thickBot="1">
      <c r="B177" s="4">
        <f>'انواع الفلاتر'!B41</f>
        <v>0</v>
      </c>
      <c r="D177" s="10" t="str">
        <f>'اسماء العملاء'!A40</f>
        <v>محمد بكر سلام</v>
      </c>
    </row>
    <row r="178" spans="2:4" ht="17.25" thickBot="1">
      <c r="B178" s="4">
        <f>'انواع الفلاتر'!B42</f>
        <v>0</v>
      </c>
      <c r="D178" s="10" t="str">
        <f>'اسماء العملاء'!A41</f>
        <v>محمد رجب عطيه</v>
      </c>
    </row>
    <row r="179" spans="2:4" ht="17.25" thickBot="1">
      <c r="B179" s="4">
        <f>'انواع الفلاتر'!B43</f>
        <v>0</v>
      </c>
      <c r="D179" s="10" t="str">
        <f>'اسماء العملاء'!A42</f>
        <v>محمد خلاف محمد محمود</v>
      </c>
    </row>
    <row r="180" spans="2:4" ht="17.25" thickBot="1">
      <c r="B180" s="4">
        <f>'انواع الفلاتر'!B44</f>
        <v>0</v>
      </c>
      <c r="D180" s="10">
        <f>'اسماء العملاء'!A43</f>
        <v>0</v>
      </c>
    </row>
    <row r="181" spans="2:4" ht="17.25" thickBot="1">
      <c r="B181" s="4">
        <f>'انواع الفلاتر'!B45</f>
        <v>0</v>
      </c>
      <c r="D181" s="10">
        <f>'اسماء العملاء'!A44</f>
        <v>0</v>
      </c>
    </row>
    <row r="182" spans="2:4" ht="17.25" thickBot="1">
      <c r="B182" s="4">
        <f>'انواع الفلاتر'!B46</f>
        <v>0</v>
      </c>
      <c r="D182" s="10">
        <f>'اسماء العملاء'!A45</f>
        <v>0</v>
      </c>
    </row>
    <row r="183" spans="2:4" ht="17.25" thickBot="1">
      <c r="B183" s="4">
        <f>'انواع الفلاتر'!B47</f>
        <v>0</v>
      </c>
      <c r="D183" s="10">
        <f>'اسماء العملاء'!A46</f>
        <v>0</v>
      </c>
    </row>
    <row r="184" spans="2:4" ht="17.25" thickBot="1">
      <c r="B184" s="4">
        <f>'انواع الفلاتر'!B48</f>
        <v>0</v>
      </c>
      <c r="D184" s="10">
        <f>'اسماء العملاء'!A47</f>
        <v>0</v>
      </c>
    </row>
    <row r="185" spans="2:4" ht="17.25" thickBot="1">
      <c r="B185" s="4">
        <f>'انواع الفلاتر'!B49</f>
        <v>0</v>
      </c>
      <c r="D185" s="10">
        <f>'اسماء العملاء'!A48</f>
        <v>0</v>
      </c>
    </row>
    <row r="186" spans="2:4" ht="17.25" thickBot="1">
      <c r="B186" s="4">
        <f>'انواع الفلاتر'!B50</f>
        <v>0</v>
      </c>
      <c r="D186" s="10">
        <f>'اسماء العملاء'!A49</f>
        <v>0</v>
      </c>
    </row>
    <row r="187" spans="2:4" ht="17.25" thickBot="1">
      <c r="B187" s="4">
        <f>'انواع الفلاتر'!B51</f>
        <v>0</v>
      </c>
      <c r="D187" s="10">
        <f>'اسماء العملاء'!A50</f>
        <v>0</v>
      </c>
    </row>
    <row r="188" spans="2:4" ht="17.25" thickBot="1">
      <c r="B188" s="4">
        <f>'انواع الفلاتر'!B52</f>
        <v>0</v>
      </c>
      <c r="D188" s="10">
        <f>'اسماء العملاء'!A51</f>
        <v>0</v>
      </c>
    </row>
    <row r="189" spans="2:4" ht="15.75" thickBot="1">
      <c r="D189" s="10">
        <f>'اسماء العملاء'!A52</f>
        <v>0</v>
      </c>
    </row>
    <row r="190" spans="2:4" ht="15.75" thickBot="1">
      <c r="D190" s="10">
        <f>'اسماء العملاء'!A53</f>
        <v>0</v>
      </c>
    </row>
    <row r="191" spans="2:4" ht="15.75" thickBot="1">
      <c r="D191" s="10">
        <f>'اسماء العملاء'!A54</f>
        <v>0</v>
      </c>
    </row>
    <row r="192" spans="2:4" ht="15.75" thickBot="1">
      <c r="D192" s="10">
        <f>'اسماء العملاء'!A55</f>
        <v>0</v>
      </c>
    </row>
    <row r="193" spans="4:4" ht="15.75" thickBot="1">
      <c r="D193" s="10">
        <f>'اسماء العملاء'!A56</f>
        <v>0</v>
      </c>
    </row>
    <row r="194" spans="4:4" ht="15.75" thickBot="1">
      <c r="D194" s="10">
        <f>'اسماء العملاء'!A57</f>
        <v>0</v>
      </c>
    </row>
    <row r="195" spans="4:4" ht="15.75" thickBot="1">
      <c r="D195" s="10">
        <f>'اسماء العملاء'!A58</f>
        <v>0</v>
      </c>
    </row>
    <row r="196" spans="4:4" ht="15.75" thickBot="1">
      <c r="D196" s="10">
        <f>'اسماء العملاء'!A59</f>
        <v>0</v>
      </c>
    </row>
    <row r="197" spans="4:4" ht="15.75" thickBot="1">
      <c r="D197" s="10">
        <f>'اسماء العملاء'!A60</f>
        <v>0</v>
      </c>
    </row>
    <row r="198" spans="4:4" ht="15.75" thickBot="1">
      <c r="D198" s="10">
        <f>'اسماء العملاء'!A61</f>
        <v>0</v>
      </c>
    </row>
    <row r="199" spans="4:4" ht="15.75" thickBot="1">
      <c r="D199" s="10">
        <f>'اسماء العملاء'!A62</f>
        <v>0</v>
      </c>
    </row>
    <row r="200" spans="4:4" ht="15.75" thickBot="1">
      <c r="D200" s="10">
        <f>'اسماء العملاء'!A63</f>
        <v>0</v>
      </c>
    </row>
    <row r="201" spans="4:4" ht="15.75" thickBot="1">
      <c r="D201" s="10">
        <f>'اسماء العملاء'!A64</f>
        <v>0</v>
      </c>
    </row>
    <row r="202" spans="4:4" ht="15.75" thickBot="1">
      <c r="D202" s="10">
        <f>'اسماء العملاء'!A65</f>
        <v>0</v>
      </c>
    </row>
    <row r="203" spans="4:4" ht="15.75" thickBot="1">
      <c r="D203" s="10">
        <f>'اسماء العملاء'!A66</f>
        <v>0</v>
      </c>
    </row>
    <row r="204" spans="4:4" ht="15.75" thickBot="1">
      <c r="D204" s="10">
        <f>'اسماء العملاء'!A67</f>
        <v>0</v>
      </c>
    </row>
    <row r="205" spans="4:4" ht="15.75" thickBot="1">
      <c r="D205" s="10">
        <f>'اسماء العملاء'!A68</f>
        <v>0</v>
      </c>
    </row>
    <row r="206" spans="4:4" ht="15.75" thickBot="1">
      <c r="D206" s="10">
        <f>'اسماء العملاء'!A69</f>
        <v>0</v>
      </c>
    </row>
    <row r="207" spans="4:4" ht="15.75" thickBot="1">
      <c r="D207" s="10">
        <f>'اسماء العملاء'!A70</f>
        <v>0</v>
      </c>
    </row>
    <row r="208" spans="4:4" ht="15.75" thickBot="1">
      <c r="D208" s="10">
        <f>'اسماء العملاء'!A71</f>
        <v>0</v>
      </c>
    </row>
    <row r="209" spans="4:4" ht="15.75" thickBot="1">
      <c r="D209" s="10">
        <f>'اسماء العملاء'!A72</f>
        <v>0</v>
      </c>
    </row>
    <row r="210" spans="4:4" ht="15.75" thickBot="1">
      <c r="D210" s="10">
        <f>'اسماء العملاء'!A73</f>
        <v>0</v>
      </c>
    </row>
    <row r="211" spans="4:4" ht="15.75" thickBot="1">
      <c r="D211" s="10">
        <f>'اسماء العملاء'!A74</f>
        <v>0</v>
      </c>
    </row>
    <row r="212" spans="4:4" ht="15.75" thickBot="1">
      <c r="D212" s="10">
        <f>'اسماء العملاء'!A75</f>
        <v>0</v>
      </c>
    </row>
    <row r="213" spans="4:4" ht="15.75" thickBot="1">
      <c r="D213" s="10">
        <f>'اسماء العملاء'!A76</f>
        <v>0</v>
      </c>
    </row>
    <row r="214" spans="4:4" ht="15.75" thickBot="1">
      <c r="D214" s="10">
        <f>'اسماء العملاء'!A77</f>
        <v>0</v>
      </c>
    </row>
    <row r="215" spans="4:4" ht="15.75" thickBot="1">
      <c r="D215" s="10">
        <f>'اسماء العملاء'!A78</f>
        <v>0</v>
      </c>
    </row>
    <row r="216" spans="4:4" ht="15.75" thickBot="1">
      <c r="D216" s="10">
        <f>'اسماء العملاء'!A79</f>
        <v>0</v>
      </c>
    </row>
    <row r="217" spans="4:4" ht="15.75" thickBot="1">
      <c r="D217" s="10">
        <f>'اسماء العملاء'!A80</f>
        <v>0</v>
      </c>
    </row>
    <row r="218" spans="4:4" ht="15.75" thickBot="1">
      <c r="D218" s="10">
        <f>'اسماء العملاء'!A81</f>
        <v>0</v>
      </c>
    </row>
    <row r="219" spans="4:4" ht="15.75" thickBot="1">
      <c r="D219" s="10">
        <f>'اسماء العملاء'!A82</f>
        <v>0</v>
      </c>
    </row>
    <row r="220" spans="4:4" ht="15.75" thickBot="1">
      <c r="D220" s="10">
        <f>'اسماء العملاء'!A83</f>
        <v>0</v>
      </c>
    </row>
    <row r="221" spans="4:4" ht="15.75" thickBot="1">
      <c r="D221" s="10">
        <f>'اسماء العملاء'!A84</f>
        <v>0</v>
      </c>
    </row>
    <row r="222" spans="4:4" ht="15.75" thickBot="1">
      <c r="D222" s="10">
        <f>'اسماء العملاء'!A85</f>
        <v>0</v>
      </c>
    </row>
    <row r="223" spans="4:4" ht="15.75" thickBot="1">
      <c r="D223" s="10">
        <f>'اسماء العملاء'!A86</f>
        <v>0</v>
      </c>
    </row>
    <row r="224" spans="4:4" ht="15.75" thickBot="1">
      <c r="D224" s="10">
        <f>'اسماء العملاء'!A87</f>
        <v>0</v>
      </c>
    </row>
    <row r="225" spans="4:4" ht="15.75" thickBot="1">
      <c r="D225" s="10">
        <f>'اسماء العملاء'!A88</f>
        <v>0</v>
      </c>
    </row>
    <row r="226" spans="4:4" ht="15.75" thickBot="1">
      <c r="D226" s="10">
        <f>'اسماء العملاء'!A89</f>
        <v>0</v>
      </c>
    </row>
    <row r="227" spans="4:4" ht="15.75" thickBot="1">
      <c r="D227" s="10">
        <f>'اسماء العملاء'!A90</f>
        <v>0</v>
      </c>
    </row>
    <row r="228" spans="4:4" ht="15.75" thickBot="1">
      <c r="D228" s="10">
        <f>'اسماء العملاء'!A91</f>
        <v>0</v>
      </c>
    </row>
    <row r="229" spans="4:4" ht="15.75" thickBot="1">
      <c r="D229" s="10">
        <f>'اسماء العملاء'!A92</f>
        <v>0</v>
      </c>
    </row>
    <row r="230" spans="4:4" ht="15.75" thickBot="1">
      <c r="D230" s="10">
        <f>'اسماء العملاء'!A93</f>
        <v>0</v>
      </c>
    </row>
    <row r="231" spans="4:4" ht="15.75" thickBot="1">
      <c r="D231" s="10">
        <f>'اسماء العملاء'!A94</f>
        <v>0</v>
      </c>
    </row>
    <row r="232" spans="4:4" ht="15.75" thickBot="1">
      <c r="D232" s="10">
        <f>'اسماء العملاء'!A95</f>
        <v>0</v>
      </c>
    </row>
    <row r="233" spans="4:4" ht="15.75" thickBot="1">
      <c r="D233" s="10">
        <f>'اسماء العملاء'!A96</f>
        <v>0</v>
      </c>
    </row>
    <row r="234" spans="4:4" ht="15.75" thickBot="1">
      <c r="D234" s="10">
        <f>'اسماء العملاء'!A97</f>
        <v>0</v>
      </c>
    </row>
    <row r="235" spans="4:4" ht="15.75" thickBot="1">
      <c r="D235" s="10">
        <f>'اسماء العملاء'!A98</f>
        <v>0</v>
      </c>
    </row>
    <row r="236" spans="4:4" ht="15.75" thickBot="1">
      <c r="D236" s="10">
        <f>'اسماء العملاء'!A99</f>
        <v>0</v>
      </c>
    </row>
    <row r="237" spans="4:4" ht="15.75" thickBot="1">
      <c r="D237" s="10">
        <f>'اسماء العملاء'!A100</f>
        <v>0</v>
      </c>
    </row>
    <row r="238" spans="4:4" ht="15.75" thickBot="1">
      <c r="D238" s="10">
        <f>'اسماء العملاء'!A101</f>
        <v>0</v>
      </c>
    </row>
    <row r="239" spans="4:4" ht="15.75" thickBot="1">
      <c r="D239" s="10">
        <f>'اسماء العملاء'!A102</f>
        <v>0</v>
      </c>
    </row>
    <row r="240" spans="4:4" ht="15.75" thickBot="1">
      <c r="D240" s="10">
        <f>'اسماء العملاء'!A103</f>
        <v>0</v>
      </c>
    </row>
    <row r="241" spans="4:4" ht="15.75" thickBot="1">
      <c r="D241" s="10">
        <f>'اسماء العملاء'!A104</f>
        <v>0</v>
      </c>
    </row>
    <row r="242" spans="4:4" ht="15.75" thickBot="1">
      <c r="D242" s="10">
        <f>'اسماء العملاء'!A105</f>
        <v>0</v>
      </c>
    </row>
    <row r="243" spans="4:4" ht="15.75" thickBot="1">
      <c r="D243" s="10">
        <f>'اسماء العملاء'!A106</f>
        <v>0</v>
      </c>
    </row>
    <row r="244" spans="4:4" ht="15.75" thickBot="1">
      <c r="D244" s="10">
        <f>'اسماء العملاء'!A107</f>
        <v>0</v>
      </c>
    </row>
    <row r="245" spans="4:4" ht="15.75" thickBot="1">
      <c r="D245" s="10">
        <f>'اسماء العملاء'!A108</f>
        <v>0</v>
      </c>
    </row>
    <row r="246" spans="4:4" ht="15.75" thickBot="1">
      <c r="D246" s="10">
        <f>'اسماء العملاء'!A109</f>
        <v>0</v>
      </c>
    </row>
    <row r="247" spans="4:4" ht="15.75" thickBot="1">
      <c r="D247" s="10">
        <f>'اسماء العملاء'!A110</f>
        <v>0</v>
      </c>
    </row>
    <row r="248" spans="4:4" ht="15.75" thickBot="1">
      <c r="D248" s="10">
        <f>'اسماء العملاء'!A111</f>
        <v>0</v>
      </c>
    </row>
    <row r="249" spans="4:4" ht="15.75" thickBot="1">
      <c r="D249" s="10">
        <f>'اسماء العملاء'!A112</f>
        <v>0</v>
      </c>
    </row>
    <row r="250" spans="4:4" ht="15.75" thickBot="1">
      <c r="D250" s="10">
        <f>'اسماء العملاء'!A113</f>
        <v>0</v>
      </c>
    </row>
    <row r="251" spans="4:4" ht="15.75" thickBot="1">
      <c r="D251" s="10">
        <f>'اسماء العملاء'!A114</f>
        <v>0</v>
      </c>
    </row>
    <row r="252" spans="4:4" ht="15.75" thickBot="1">
      <c r="D252" s="10">
        <f>'اسماء العملاء'!A115</f>
        <v>0</v>
      </c>
    </row>
    <row r="253" spans="4:4" ht="15.75" thickBot="1">
      <c r="D253" s="10">
        <f>'اسماء العملاء'!A116</f>
        <v>0</v>
      </c>
    </row>
    <row r="254" spans="4:4" ht="15.75" thickBot="1">
      <c r="D254" s="10">
        <f>'اسماء العملاء'!A117</f>
        <v>0</v>
      </c>
    </row>
    <row r="255" spans="4:4" ht="15.75" thickBot="1">
      <c r="D255" s="10">
        <f>'اسماء العملاء'!A118</f>
        <v>0</v>
      </c>
    </row>
    <row r="256" spans="4:4" ht="15.75" thickBot="1">
      <c r="D256" s="10">
        <f>'اسماء العملاء'!A119</f>
        <v>0</v>
      </c>
    </row>
    <row r="257" spans="4:4" ht="15.75" thickBot="1">
      <c r="D257" s="10">
        <f>'اسماء العملاء'!A120</f>
        <v>0</v>
      </c>
    </row>
    <row r="258" spans="4:4" ht="15.75" thickBot="1">
      <c r="D258" s="10">
        <f>'اسماء العملاء'!A121</f>
        <v>0</v>
      </c>
    </row>
    <row r="259" spans="4:4" ht="15.75" thickBot="1">
      <c r="D259" s="10">
        <f>'اسماء العملاء'!A122</f>
        <v>0</v>
      </c>
    </row>
    <row r="260" spans="4:4" ht="15.75" thickBot="1">
      <c r="D260" s="10">
        <f>'اسماء العملاء'!A123</f>
        <v>0</v>
      </c>
    </row>
    <row r="261" spans="4:4" ht="15.75" thickBot="1">
      <c r="D261" s="10">
        <f>'اسماء العملاء'!A124</f>
        <v>0</v>
      </c>
    </row>
    <row r="262" spans="4:4" ht="15.75" thickBot="1">
      <c r="D262" s="10">
        <f>'اسماء العملاء'!A125</f>
        <v>0</v>
      </c>
    </row>
    <row r="263" spans="4:4" ht="15.75" thickBot="1">
      <c r="D263" s="10">
        <f>'اسماء العملاء'!A126</f>
        <v>0</v>
      </c>
    </row>
    <row r="264" spans="4:4" ht="15.75" thickBot="1">
      <c r="D264" s="10">
        <f>'اسماء العملاء'!A127</f>
        <v>0</v>
      </c>
    </row>
    <row r="265" spans="4:4" ht="15.75" thickBot="1">
      <c r="D265" s="10">
        <f>'اسماء العملاء'!A128</f>
        <v>0</v>
      </c>
    </row>
    <row r="266" spans="4:4" ht="15.75" thickBot="1">
      <c r="D266" s="10">
        <f>'اسماء العملاء'!A129</f>
        <v>0</v>
      </c>
    </row>
    <row r="267" spans="4:4" ht="15.75" thickBot="1">
      <c r="D267" s="10">
        <f>'اسماء العملاء'!A130</f>
        <v>0</v>
      </c>
    </row>
    <row r="268" spans="4:4" ht="15.75" thickBot="1">
      <c r="D268" s="10">
        <f>'اسماء العملاء'!A131</f>
        <v>0</v>
      </c>
    </row>
    <row r="269" spans="4:4" ht="15.75" thickBot="1">
      <c r="D269" s="10">
        <f>'اسماء العملاء'!A132</f>
        <v>0</v>
      </c>
    </row>
    <row r="270" spans="4:4" ht="15.75" thickBot="1">
      <c r="D270" s="10">
        <f>'اسماء العملاء'!A133</f>
        <v>0</v>
      </c>
    </row>
    <row r="271" spans="4:4" ht="15.75" thickBot="1">
      <c r="D271" s="10">
        <f>'اسماء العملاء'!A134</f>
        <v>0</v>
      </c>
    </row>
    <row r="272" spans="4:4" ht="15.75" thickBot="1">
      <c r="D272" s="10">
        <f>'اسماء العملاء'!A135</f>
        <v>0</v>
      </c>
    </row>
    <row r="273" spans="4:4" ht="15.75" thickBot="1">
      <c r="D273" s="10">
        <f>'اسماء العملاء'!A136</f>
        <v>0</v>
      </c>
    </row>
    <row r="274" spans="4:4" ht="15.75" thickBot="1">
      <c r="D274" s="10">
        <f>'اسماء العملاء'!A137</f>
        <v>0</v>
      </c>
    </row>
    <row r="275" spans="4:4" ht="15.75" thickBot="1">
      <c r="D275" s="10">
        <f>'اسماء العملاء'!A138</f>
        <v>0</v>
      </c>
    </row>
    <row r="276" spans="4:4" ht="15.75" thickBot="1">
      <c r="D276" s="10">
        <f>'اسماء العملاء'!A139</f>
        <v>0</v>
      </c>
    </row>
    <row r="277" spans="4:4" ht="15.75" thickBot="1">
      <c r="D277" s="10">
        <f>'اسماء العملاء'!A140</f>
        <v>0</v>
      </c>
    </row>
    <row r="278" spans="4:4" ht="15.75" thickBot="1">
      <c r="D278" s="10">
        <f>'اسماء العملاء'!A141</f>
        <v>0</v>
      </c>
    </row>
    <row r="279" spans="4:4" ht="15.75" thickBot="1">
      <c r="D279" s="10">
        <f>'اسماء العملاء'!A142</f>
        <v>0</v>
      </c>
    </row>
    <row r="280" spans="4:4" ht="15.75" thickBot="1">
      <c r="D280" s="10">
        <f>'اسماء العملاء'!A143</f>
        <v>0</v>
      </c>
    </row>
    <row r="281" spans="4:4" ht="15.75" thickBot="1">
      <c r="D281" s="10">
        <f>'اسماء العملاء'!A144</f>
        <v>0</v>
      </c>
    </row>
    <row r="282" spans="4:4" ht="15.75" thickBot="1">
      <c r="D282" s="10">
        <f>'اسماء العملاء'!A145</f>
        <v>0</v>
      </c>
    </row>
    <row r="283" spans="4:4" ht="15.75" thickBot="1">
      <c r="D283" s="10">
        <f>'اسماء العملاء'!A146</f>
        <v>0</v>
      </c>
    </row>
    <row r="284" spans="4:4" ht="15.75" thickBot="1">
      <c r="D284" s="10">
        <f>'اسماء العملاء'!A147</f>
        <v>0</v>
      </c>
    </row>
    <row r="285" spans="4:4" ht="15.75" thickBot="1">
      <c r="D285" s="10">
        <f>'اسماء العملاء'!A148</f>
        <v>0</v>
      </c>
    </row>
    <row r="286" spans="4:4" ht="15.75" thickBot="1">
      <c r="D286" s="10">
        <f>'اسماء العملاء'!A149</f>
        <v>0</v>
      </c>
    </row>
    <row r="287" spans="4:4" ht="15.75" thickBot="1">
      <c r="D287" s="10">
        <f>'اسماء العملاء'!A150</f>
        <v>0</v>
      </c>
    </row>
    <row r="288" spans="4:4" ht="15.75" thickBot="1">
      <c r="D288" s="10">
        <f>'اسماء العملاء'!A151</f>
        <v>0</v>
      </c>
    </row>
    <row r="289" spans="4:4" ht="15.75" thickBot="1">
      <c r="D289" s="10">
        <f>'اسماء العملاء'!A152</f>
        <v>0</v>
      </c>
    </row>
    <row r="290" spans="4:4" ht="15.75" thickBot="1">
      <c r="D290" s="10">
        <f>'اسماء العملاء'!A153</f>
        <v>0</v>
      </c>
    </row>
    <row r="291" spans="4:4" ht="15.75" thickBot="1">
      <c r="D291" s="10">
        <f>'اسماء العملاء'!A154</f>
        <v>0</v>
      </c>
    </row>
    <row r="292" spans="4:4" ht="15.75" thickBot="1">
      <c r="D292" s="10">
        <f>'اسماء العملاء'!A155</f>
        <v>0</v>
      </c>
    </row>
    <row r="293" spans="4:4" ht="15.75" thickBot="1">
      <c r="D293" s="10">
        <f>'اسماء العملاء'!A156</f>
        <v>0</v>
      </c>
    </row>
    <row r="294" spans="4:4" ht="15.75" thickBot="1">
      <c r="D294" s="10">
        <f>'اسماء العملاء'!A157</f>
        <v>0</v>
      </c>
    </row>
    <row r="295" spans="4:4" ht="15.75" thickBot="1">
      <c r="D295" s="10">
        <f>'اسماء العملاء'!A158</f>
        <v>0</v>
      </c>
    </row>
    <row r="296" spans="4:4" ht="15.75" thickBot="1">
      <c r="D296" s="10">
        <f>'اسماء العملاء'!A159</f>
        <v>0</v>
      </c>
    </row>
    <row r="297" spans="4:4" ht="15.75" thickBot="1">
      <c r="D297" s="10">
        <f>'اسماء العملاء'!A160</f>
        <v>0</v>
      </c>
    </row>
    <row r="298" spans="4:4" ht="15.75" thickBot="1">
      <c r="D298" s="10">
        <f>'اسماء العملاء'!A161</f>
        <v>0</v>
      </c>
    </row>
    <row r="299" spans="4:4" ht="15.75" thickBot="1">
      <c r="D299" s="10">
        <f>'اسماء العملاء'!A162</f>
        <v>0</v>
      </c>
    </row>
    <row r="300" spans="4:4" ht="15.75" thickBot="1">
      <c r="D300" s="10">
        <f>'اسماء العملاء'!A163</f>
        <v>0</v>
      </c>
    </row>
    <row r="301" spans="4:4" ht="15.75" thickBot="1">
      <c r="D301" s="10">
        <f>'اسماء العملاء'!A164</f>
        <v>0</v>
      </c>
    </row>
    <row r="302" spans="4:4" ht="15.75" thickBot="1">
      <c r="D302" s="10">
        <f>'اسماء العملاء'!A165</f>
        <v>0</v>
      </c>
    </row>
    <row r="303" spans="4:4" ht="15.75" thickBot="1">
      <c r="D303" s="10">
        <f>'اسماء العملاء'!A166</f>
        <v>0</v>
      </c>
    </row>
    <row r="304" spans="4:4" ht="15.75" thickBot="1">
      <c r="D304" s="10">
        <f>'اسماء العملاء'!A167</f>
        <v>0</v>
      </c>
    </row>
    <row r="305" spans="4:4" ht="15.75" thickBot="1">
      <c r="D305" s="10">
        <f>'اسماء العملاء'!A168</f>
        <v>0</v>
      </c>
    </row>
    <row r="306" spans="4:4" ht="15.75" thickBot="1">
      <c r="D306" s="10">
        <f>'اسماء العملاء'!A169</f>
        <v>0</v>
      </c>
    </row>
    <row r="307" spans="4:4" ht="15.75" thickBot="1">
      <c r="D307" s="10">
        <f>'اسماء العملاء'!A170</f>
        <v>0</v>
      </c>
    </row>
    <row r="308" spans="4:4" ht="15.75" thickBot="1">
      <c r="D308" s="10">
        <f>'اسماء العملاء'!A171</f>
        <v>0</v>
      </c>
    </row>
    <row r="309" spans="4:4" ht="15.75" thickBot="1">
      <c r="D309" s="10">
        <f>'اسماء العملاء'!A172</f>
        <v>0</v>
      </c>
    </row>
    <row r="310" spans="4:4" ht="15.75" thickBot="1">
      <c r="D310" s="10">
        <f>'اسماء العملاء'!A173</f>
        <v>0</v>
      </c>
    </row>
    <row r="311" spans="4:4" ht="15.75" thickBot="1">
      <c r="D311" s="10">
        <f>'اسماء العملاء'!A174</f>
        <v>0</v>
      </c>
    </row>
    <row r="312" spans="4:4" ht="15.75" thickBot="1">
      <c r="D312" s="10">
        <f>'اسماء العملاء'!A175</f>
        <v>0</v>
      </c>
    </row>
    <row r="313" spans="4:4" ht="15.75" thickBot="1">
      <c r="D313" s="10">
        <f>'اسماء العملاء'!A176</f>
        <v>0</v>
      </c>
    </row>
    <row r="314" spans="4:4" ht="15.75" thickBot="1">
      <c r="D314" s="10">
        <f>'اسماء العملاء'!A177</f>
        <v>0</v>
      </c>
    </row>
    <row r="315" spans="4:4" ht="15.75" thickBot="1">
      <c r="D315" s="10">
        <f>'اسماء العملاء'!A178</f>
        <v>0</v>
      </c>
    </row>
    <row r="316" spans="4:4" ht="15.75" thickBot="1">
      <c r="D316" s="10">
        <f>'اسماء العملاء'!A179</f>
        <v>0</v>
      </c>
    </row>
    <row r="317" spans="4:4" ht="15.75" thickBot="1">
      <c r="D317" s="10">
        <f>'اسماء العملاء'!A180</f>
        <v>0</v>
      </c>
    </row>
    <row r="318" spans="4:4" ht="15.75" thickBot="1">
      <c r="D318" s="10">
        <f>'اسماء العملاء'!A181</f>
        <v>0</v>
      </c>
    </row>
    <row r="319" spans="4:4" ht="15.75" thickBot="1">
      <c r="D319" s="10">
        <f>'اسماء العملاء'!A182</f>
        <v>0</v>
      </c>
    </row>
    <row r="320" spans="4:4" ht="15.75" thickBot="1">
      <c r="D320" s="10">
        <f>'اسماء العملاء'!A183</f>
        <v>0</v>
      </c>
    </row>
    <row r="321" spans="4:4" ht="15.75" thickBot="1">
      <c r="D321" s="10">
        <f>'اسماء العملاء'!A184</f>
        <v>0</v>
      </c>
    </row>
    <row r="322" spans="4:4" ht="15.75" thickBot="1">
      <c r="D322" s="10">
        <f>'اسماء العملاء'!A185</f>
        <v>0</v>
      </c>
    </row>
    <row r="323" spans="4:4" ht="15.75" thickBot="1">
      <c r="D323" s="10">
        <f>'اسماء العملاء'!A186</f>
        <v>0</v>
      </c>
    </row>
    <row r="324" spans="4:4" ht="15.75" thickBot="1">
      <c r="D324" s="10">
        <f>'اسماء العملاء'!A187</f>
        <v>0</v>
      </c>
    </row>
    <row r="325" spans="4:4" ht="15.75" thickBot="1">
      <c r="D325" s="10">
        <f>'اسماء العملاء'!A188</f>
        <v>0</v>
      </c>
    </row>
    <row r="326" spans="4:4" ht="15.75" thickBot="1">
      <c r="D326" s="10">
        <f>'اسماء العملاء'!A189</f>
        <v>0</v>
      </c>
    </row>
    <row r="327" spans="4:4" ht="15.75" thickBot="1">
      <c r="D327" s="10">
        <f>'اسماء العملاء'!A190</f>
        <v>0</v>
      </c>
    </row>
    <row r="328" spans="4:4" ht="15.75" thickBot="1">
      <c r="D328" s="10">
        <f>'اسماء العملاء'!A191</f>
        <v>0</v>
      </c>
    </row>
    <row r="329" spans="4:4" ht="15.75" thickBot="1">
      <c r="D329" s="10">
        <f>'اسماء العملاء'!A192</f>
        <v>0</v>
      </c>
    </row>
    <row r="330" spans="4:4" ht="15.75" thickBot="1">
      <c r="D330" s="10">
        <f>'اسماء العملاء'!A193</f>
        <v>0</v>
      </c>
    </row>
    <row r="331" spans="4:4" ht="15.75" thickBot="1">
      <c r="D331" s="10">
        <f>'اسماء العملاء'!A194</f>
        <v>0</v>
      </c>
    </row>
    <row r="332" spans="4:4" ht="15.75" thickBot="1">
      <c r="D332" s="10">
        <f>'اسماء العملاء'!A195</f>
        <v>0</v>
      </c>
    </row>
    <row r="333" spans="4:4" ht="15.75" thickBot="1">
      <c r="D333" s="10">
        <f>'اسماء العملاء'!A196</f>
        <v>0</v>
      </c>
    </row>
    <row r="334" spans="4:4" ht="15.75" thickBot="1">
      <c r="D334" s="10">
        <f>'اسماء العملاء'!A197</f>
        <v>0</v>
      </c>
    </row>
    <row r="335" spans="4:4" ht="15.75" thickBot="1">
      <c r="D335" s="10">
        <f>'اسماء العملاء'!A198</f>
        <v>0</v>
      </c>
    </row>
    <row r="336" spans="4:4" ht="15.75" thickBot="1">
      <c r="D336" s="10">
        <f>'اسماء العملاء'!A199</f>
        <v>0</v>
      </c>
    </row>
    <row r="337" spans="4:4" ht="15.75" thickBot="1">
      <c r="D337" s="10">
        <f>'اسماء العملاء'!A200</f>
        <v>0</v>
      </c>
    </row>
    <row r="338" spans="4:4" ht="15.75" thickBot="1">
      <c r="D338" s="10">
        <f>'اسماء العملاء'!A201</f>
        <v>0</v>
      </c>
    </row>
    <row r="339" spans="4:4" ht="15.75" thickBot="1">
      <c r="D339" s="10">
        <f>'اسماء العملاء'!A202</f>
        <v>0</v>
      </c>
    </row>
    <row r="340" spans="4:4" ht="15.75" thickBot="1">
      <c r="D340" s="10">
        <f>'اسماء العملاء'!A203</f>
        <v>0</v>
      </c>
    </row>
    <row r="341" spans="4:4" ht="15.75" thickBot="1">
      <c r="D341" s="10">
        <f>'اسماء العملاء'!A204</f>
        <v>0</v>
      </c>
    </row>
    <row r="342" spans="4:4" ht="15.75" thickBot="1">
      <c r="D342" s="10">
        <f>'اسماء العملاء'!A205</f>
        <v>0</v>
      </c>
    </row>
    <row r="343" spans="4:4" ht="15.75" thickBot="1">
      <c r="D343" s="10">
        <f>'اسماء العملاء'!A206</f>
        <v>0</v>
      </c>
    </row>
    <row r="344" spans="4:4" ht="15.75" thickBot="1">
      <c r="D344" s="10">
        <f>'اسماء العملاء'!A207</f>
        <v>0</v>
      </c>
    </row>
    <row r="345" spans="4:4" ht="15.75" thickBot="1">
      <c r="D345" s="10">
        <f>'اسماء العملاء'!A208</f>
        <v>0</v>
      </c>
    </row>
    <row r="346" spans="4:4" ht="15.75" thickBot="1">
      <c r="D346" s="10">
        <f>'اسماء العملاء'!A209</f>
        <v>0</v>
      </c>
    </row>
    <row r="347" spans="4:4" ht="15.75" thickBot="1">
      <c r="D347" s="10">
        <f>'اسماء العملاء'!A210</f>
        <v>0</v>
      </c>
    </row>
    <row r="348" spans="4:4" ht="15.75" thickBot="1">
      <c r="D348" s="10">
        <f>'اسماء العملاء'!A211</f>
        <v>0</v>
      </c>
    </row>
    <row r="349" spans="4:4" ht="15.75" thickBot="1">
      <c r="D349" s="10">
        <f>'اسماء العملاء'!A212</f>
        <v>0</v>
      </c>
    </row>
    <row r="350" spans="4:4" ht="15.75" thickBot="1">
      <c r="D350" s="10">
        <f>'اسماء العملاء'!A213</f>
        <v>0</v>
      </c>
    </row>
    <row r="351" spans="4:4" ht="15.75" thickBot="1">
      <c r="D351" s="10">
        <f>'اسماء العملاء'!A214</f>
        <v>0</v>
      </c>
    </row>
    <row r="352" spans="4:4" ht="15.75" thickBot="1">
      <c r="D352" s="10">
        <f>'اسماء العملاء'!A215</f>
        <v>0</v>
      </c>
    </row>
    <row r="353" spans="4:4" ht="15.75" thickBot="1">
      <c r="D353" s="10">
        <f>'اسماء العملاء'!A216</f>
        <v>0</v>
      </c>
    </row>
    <row r="354" spans="4:4" ht="15.75" thickBot="1">
      <c r="D354" s="10">
        <f>'اسماء العملاء'!A217</f>
        <v>0</v>
      </c>
    </row>
    <row r="355" spans="4:4" ht="15.75" thickBot="1">
      <c r="D355" s="10">
        <f>'اسماء العملاء'!A218</f>
        <v>0</v>
      </c>
    </row>
    <row r="356" spans="4:4" ht="15.75" thickBot="1">
      <c r="D356" s="10">
        <f>'اسماء العملاء'!A219</f>
        <v>0</v>
      </c>
    </row>
    <row r="357" spans="4:4" ht="15.75" thickBot="1">
      <c r="D357" s="10">
        <f>'اسماء العملاء'!A220</f>
        <v>0</v>
      </c>
    </row>
    <row r="358" spans="4:4" ht="15.75" thickBot="1">
      <c r="D358" s="10">
        <f>'اسماء العملاء'!A221</f>
        <v>0</v>
      </c>
    </row>
    <row r="359" spans="4:4" ht="15.75" thickBot="1">
      <c r="D359" s="10">
        <f>'اسماء العملاء'!A222</f>
        <v>0</v>
      </c>
    </row>
    <row r="360" spans="4:4" ht="15.75" thickBot="1">
      <c r="D360" s="10">
        <f>'اسماء العملاء'!A223</f>
        <v>0</v>
      </c>
    </row>
    <row r="361" spans="4:4" ht="15.75" thickBot="1">
      <c r="D361" s="10">
        <f>'اسماء العملاء'!A224</f>
        <v>0</v>
      </c>
    </row>
    <row r="362" spans="4:4" ht="15.75" thickBot="1">
      <c r="D362" s="10">
        <f>'اسماء العملاء'!A225</f>
        <v>0</v>
      </c>
    </row>
    <row r="363" spans="4:4" ht="15.75" thickBot="1">
      <c r="D363" s="10">
        <f>'اسماء العملاء'!A226</f>
        <v>0</v>
      </c>
    </row>
    <row r="364" spans="4:4" ht="15.75" thickBot="1">
      <c r="D364" s="10">
        <f>'اسماء العملاء'!A227</f>
        <v>0</v>
      </c>
    </row>
    <row r="365" spans="4:4" ht="15.75" thickBot="1">
      <c r="D365" s="10">
        <f>'اسماء العملاء'!A228</f>
        <v>0</v>
      </c>
    </row>
    <row r="366" spans="4:4" ht="15.75" thickBot="1">
      <c r="D366" s="10">
        <f>'اسماء العملاء'!A229</f>
        <v>0</v>
      </c>
    </row>
    <row r="367" spans="4:4" ht="15.75" thickBot="1">
      <c r="D367" s="10">
        <f>'اسماء العملاء'!A230</f>
        <v>0</v>
      </c>
    </row>
    <row r="368" spans="4:4" ht="15.75" thickBot="1">
      <c r="D368" s="10">
        <f>'اسماء العملاء'!A231</f>
        <v>0</v>
      </c>
    </row>
    <row r="369" spans="4:4" ht="15.75" thickBot="1">
      <c r="D369" s="10">
        <f>'اسماء العملاء'!A232</f>
        <v>0</v>
      </c>
    </row>
    <row r="370" spans="4:4" ht="15.75" thickBot="1">
      <c r="D370" s="10">
        <f>'اسماء العملاء'!A233</f>
        <v>0</v>
      </c>
    </row>
    <row r="371" spans="4:4" ht="15.75" thickBot="1">
      <c r="D371" s="10">
        <f>'اسماء العملاء'!A234</f>
        <v>0</v>
      </c>
    </row>
    <row r="372" spans="4:4" ht="15.75" thickBot="1">
      <c r="D372" s="10">
        <f>'اسماء العملاء'!A235</f>
        <v>0</v>
      </c>
    </row>
    <row r="373" spans="4:4" ht="15.75" thickBot="1">
      <c r="D373" s="10">
        <f>'اسماء العملاء'!A236</f>
        <v>0</v>
      </c>
    </row>
    <row r="374" spans="4:4" ht="15.75" thickBot="1">
      <c r="D374" s="10">
        <f>'اسماء العملاء'!A237</f>
        <v>0</v>
      </c>
    </row>
    <row r="375" spans="4:4" ht="15.75" thickBot="1">
      <c r="D375" s="10">
        <f>'اسماء العملاء'!A238</f>
        <v>0</v>
      </c>
    </row>
    <row r="376" spans="4:4" ht="15.75" thickBot="1">
      <c r="D376" s="10">
        <f>'اسماء العملاء'!A239</f>
        <v>0</v>
      </c>
    </row>
    <row r="377" spans="4:4" ht="15.75" thickBot="1">
      <c r="D377" s="10">
        <f>'اسماء العملاء'!A240</f>
        <v>0</v>
      </c>
    </row>
    <row r="378" spans="4:4" ht="15.75" thickBot="1">
      <c r="D378" s="10">
        <f>'اسماء العملاء'!A241</f>
        <v>0</v>
      </c>
    </row>
    <row r="379" spans="4:4" ht="15.75" thickBot="1">
      <c r="D379" s="10">
        <f>'اسماء العملاء'!A242</f>
        <v>0</v>
      </c>
    </row>
    <row r="380" spans="4:4" ht="15.75" thickBot="1">
      <c r="D380" s="10">
        <f>'اسماء العملاء'!A243</f>
        <v>0</v>
      </c>
    </row>
    <row r="381" spans="4:4" ht="15.75" thickBot="1">
      <c r="D381" s="10">
        <f>'اسماء العملاء'!A244</f>
        <v>0</v>
      </c>
    </row>
    <row r="382" spans="4:4" ht="15.75" thickBot="1">
      <c r="D382" s="10">
        <f>'اسماء العملاء'!A245</f>
        <v>0</v>
      </c>
    </row>
    <row r="383" spans="4:4" ht="15.75" thickBot="1">
      <c r="D383" s="10">
        <f>'اسماء العملاء'!A246</f>
        <v>0</v>
      </c>
    </row>
    <row r="384" spans="4:4" ht="15.75" thickBot="1">
      <c r="D384" s="10">
        <f>'اسماء العملاء'!A247</f>
        <v>0</v>
      </c>
    </row>
    <row r="385" spans="4:4" ht="15.75" thickBot="1">
      <c r="D385" s="10">
        <f>'اسماء العملاء'!A248</f>
        <v>0</v>
      </c>
    </row>
    <row r="386" spans="4:4" ht="15.75" thickBot="1">
      <c r="D386" s="10">
        <f>'اسماء العملاء'!A249</f>
        <v>0</v>
      </c>
    </row>
    <row r="387" spans="4:4" ht="15.75" thickBot="1">
      <c r="D387" s="10">
        <f>'اسماء العملاء'!A250</f>
        <v>0</v>
      </c>
    </row>
    <row r="388" spans="4:4" ht="15.75" thickBot="1">
      <c r="D388" s="10">
        <f>'اسماء العملاء'!A251</f>
        <v>0</v>
      </c>
    </row>
    <row r="389" spans="4:4" ht="15.75" thickBot="1">
      <c r="D389" s="10">
        <f>'اسماء العملاء'!A252</f>
        <v>0</v>
      </c>
    </row>
    <row r="390" spans="4:4" ht="15.75" thickBot="1">
      <c r="D390" s="10">
        <f>'اسماء العملاء'!A253</f>
        <v>0</v>
      </c>
    </row>
    <row r="391" spans="4:4" ht="15.75" thickBot="1">
      <c r="D391" s="10">
        <f>'اسماء العملاء'!A254</f>
        <v>0</v>
      </c>
    </row>
    <row r="392" spans="4:4" ht="15.75" thickBot="1">
      <c r="D392" s="10">
        <f>'اسماء العملاء'!A255</f>
        <v>0</v>
      </c>
    </row>
    <row r="393" spans="4:4" ht="15.75" thickBot="1">
      <c r="D393" s="10">
        <f>'اسماء العملاء'!A256</f>
        <v>0</v>
      </c>
    </row>
    <row r="394" spans="4:4" ht="15.75" thickBot="1">
      <c r="D394" s="10">
        <f>'اسماء العملاء'!A257</f>
        <v>0</v>
      </c>
    </row>
    <row r="395" spans="4:4" ht="15.75" thickBot="1">
      <c r="D395" s="10">
        <f>'اسماء العملاء'!A258</f>
        <v>0</v>
      </c>
    </row>
    <row r="396" spans="4:4" ht="15.75" thickBot="1">
      <c r="D396" s="10">
        <f>'اسماء العملاء'!A259</f>
        <v>0</v>
      </c>
    </row>
    <row r="397" spans="4:4" ht="15.75" thickBot="1">
      <c r="D397" s="10">
        <f>'اسماء العملاء'!A260</f>
        <v>0</v>
      </c>
    </row>
    <row r="398" spans="4:4" ht="15.75" thickBot="1">
      <c r="D398" s="10">
        <f>'اسماء العملاء'!A261</f>
        <v>0</v>
      </c>
    </row>
    <row r="399" spans="4:4" ht="15.75" thickBot="1">
      <c r="D399" s="10">
        <f>'اسماء العملاء'!A262</f>
        <v>0</v>
      </c>
    </row>
    <row r="400" spans="4:4" ht="15.75" thickBot="1">
      <c r="D400" s="10">
        <f>'اسماء العملاء'!A263</f>
        <v>0</v>
      </c>
    </row>
    <row r="401" spans="4:4" ht="15.75" thickBot="1">
      <c r="D401" s="10">
        <f>'اسماء العملاء'!A264</f>
        <v>0</v>
      </c>
    </row>
    <row r="402" spans="4:4" ht="15.75" thickBot="1">
      <c r="D402" s="10">
        <f>'اسماء العملاء'!A265</f>
        <v>0</v>
      </c>
    </row>
    <row r="403" spans="4:4" ht="15.75" thickBot="1">
      <c r="D403" s="10">
        <f>'اسماء العملاء'!A266</f>
        <v>0</v>
      </c>
    </row>
    <row r="404" spans="4:4" ht="15.75" thickBot="1">
      <c r="D404" s="10">
        <f>'اسماء العملاء'!A267</f>
        <v>0</v>
      </c>
    </row>
    <row r="405" spans="4:4" ht="15.75" thickBot="1">
      <c r="D405" s="10">
        <f>'اسماء العملاء'!A268</f>
        <v>0</v>
      </c>
    </row>
    <row r="406" spans="4:4" ht="15.75" thickBot="1">
      <c r="D406" s="10">
        <f>'اسماء العملاء'!A269</f>
        <v>0</v>
      </c>
    </row>
    <row r="407" spans="4:4" ht="15.75" thickBot="1">
      <c r="D407" s="10">
        <f>'اسماء العملاء'!A270</f>
        <v>0</v>
      </c>
    </row>
    <row r="408" spans="4:4" ht="15.75" thickBot="1">
      <c r="D408" s="10">
        <f>'اسماء العملاء'!A271</f>
        <v>0</v>
      </c>
    </row>
    <row r="409" spans="4:4" ht="15.75" thickBot="1">
      <c r="D409" s="10">
        <f>'اسماء العملاء'!A272</f>
        <v>0</v>
      </c>
    </row>
    <row r="410" spans="4:4" ht="15.75" thickBot="1">
      <c r="D410" s="10">
        <f>'اسماء العملاء'!A273</f>
        <v>0</v>
      </c>
    </row>
    <row r="411" spans="4:4" ht="15.75" thickBot="1">
      <c r="D411" s="10">
        <f>'اسماء العملاء'!A274</f>
        <v>0</v>
      </c>
    </row>
    <row r="412" spans="4:4" ht="15.75" thickBot="1">
      <c r="D412" s="10">
        <f>'اسماء العملاء'!A275</f>
        <v>0</v>
      </c>
    </row>
    <row r="413" spans="4:4" ht="15.75" thickBot="1">
      <c r="D413" s="10">
        <f>'اسماء العملاء'!A276</f>
        <v>0</v>
      </c>
    </row>
    <row r="414" spans="4:4" ht="15.75" thickBot="1">
      <c r="D414" s="10">
        <f>'اسماء العملاء'!A277</f>
        <v>0</v>
      </c>
    </row>
    <row r="415" spans="4:4" ht="15.75" thickBot="1">
      <c r="D415" s="10">
        <f>'اسماء العملاء'!A278</f>
        <v>0</v>
      </c>
    </row>
    <row r="416" spans="4:4" ht="15.75" thickBot="1">
      <c r="D416" s="10">
        <f>'اسماء العملاء'!A279</f>
        <v>0</v>
      </c>
    </row>
    <row r="417" spans="4:4" ht="15.75" thickBot="1">
      <c r="D417" s="10">
        <f>'اسماء العملاء'!A280</f>
        <v>0</v>
      </c>
    </row>
    <row r="418" spans="4:4" ht="15.75" thickBot="1">
      <c r="D418" s="10">
        <f>'اسماء العملاء'!A281</f>
        <v>0</v>
      </c>
    </row>
    <row r="419" spans="4:4" ht="15.75" thickBot="1">
      <c r="D419" s="10">
        <f>'اسماء العملاء'!A282</f>
        <v>0</v>
      </c>
    </row>
    <row r="420" spans="4:4" ht="15.75" thickBot="1">
      <c r="D420" s="10">
        <f>'اسماء العملاء'!A283</f>
        <v>0</v>
      </c>
    </row>
    <row r="421" spans="4:4" ht="15.75" thickBot="1">
      <c r="D421" s="10">
        <f>'اسماء العملاء'!A284</f>
        <v>0</v>
      </c>
    </row>
    <row r="422" spans="4:4" ht="15.75" thickBot="1">
      <c r="D422" s="10">
        <f>'اسماء العملاء'!A285</f>
        <v>0</v>
      </c>
    </row>
    <row r="423" spans="4:4" ht="15.75" thickBot="1">
      <c r="D423" s="10">
        <f>'اسماء العملاء'!A286</f>
        <v>0</v>
      </c>
    </row>
    <row r="424" spans="4:4" ht="15.75" thickBot="1">
      <c r="D424" s="10">
        <f>'اسماء العملاء'!A287</f>
        <v>0</v>
      </c>
    </row>
    <row r="425" spans="4:4" ht="15.75" thickBot="1">
      <c r="D425" s="10">
        <f>'اسماء العملاء'!A288</f>
        <v>0</v>
      </c>
    </row>
    <row r="426" spans="4:4" ht="15.75" thickBot="1">
      <c r="D426" s="10">
        <f>'اسماء العملاء'!A289</f>
        <v>0</v>
      </c>
    </row>
    <row r="427" spans="4:4" ht="15.75" thickBot="1">
      <c r="D427" s="10">
        <f>'اسماء العملاء'!A290</f>
        <v>0</v>
      </c>
    </row>
    <row r="428" spans="4:4" ht="15.75" thickBot="1">
      <c r="D428" s="10">
        <f>'اسماء العملاء'!A291</f>
        <v>0</v>
      </c>
    </row>
    <row r="429" spans="4:4" ht="15.75" thickBot="1">
      <c r="D429" s="10">
        <f>'اسماء العملاء'!A292</f>
        <v>0</v>
      </c>
    </row>
    <row r="430" spans="4:4" ht="15.75" thickBot="1">
      <c r="D430" s="10">
        <f>'اسماء العملاء'!A293</f>
        <v>0</v>
      </c>
    </row>
    <row r="431" spans="4:4" ht="15.75" thickBot="1">
      <c r="D431" s="10">
        <f>'اسماء العملاء'!A294</f>
        <v>0</v>
      </c>
    </row>
    <row r="432" spans="4:4" ht="15.75" thickBot="1">
      <c r="D432" s="10">
        <f>'اسماء العملاء'!A295</f>
        <v>0</v>
      </c>
    </row>
    <row r="433" spans="4:4" ht="15.75" thickBot="1">
      <c r="D433" s="10">
        <f>'اسماء العملاء'!A296</f>
        <v>0</v>
      </c>
    </row>
    <row r="434" spans="4:4" ht="15.75" thickBot="1">
      <c r="D434" s="10">
        <f>'اسماء العملاء'!A297</f>
        <v>0</v>
      </c>
    </row>
    <row r="435" spans="4:4" ht="15.75" thickBot="1">
      <c r="D435" s="10">
        <f>'اسماء العملاء'!A298</f>
        <v>0</v>
      </c>
    </row>
    <row r="436" spans="4:4" ht="15.75" thickBot="1">
      <c r="D436" s="10">
        <f>'اسماء العملاء'!A299</f>
        <v>0</v>
      </c>
    </row>
    <row r="437" spans="4:4" ht="15.75" thickBot="1">
      <c r="D437" s="10">
        <f>'اسماء العملاء'!A300</f>
        <v>0</v>
      </c>
    </row>
    <row r="438" spans="4:4" ht="15.75" thickBot="1">
      <c r="D438" s="10">
        <f>'اسماء العملاء'!A301</f>
        <v>0</v>
      </c>
    </row>
    <row r="439" spans="4:4" ht="15.75" thickBot="1">
      <c r="D439" s="10">
        <f>'اسماء العملاء'!A302</f>
        <v>0</v>
      </c>
    </row>
    <row r="440" spans="4:4" ht="15.75" thickBot="1">
      <c r="D440" s="10">
        <f>'اسماء العملاء'!A303</f>
        <v>0</v>
      </c>
    </row>
    <row r="441" spans="4:4" ht="15.75" thickBot="1">
      <c r="D441" s="10">
        <f>'اسماء العملاء'!A304</f>
        <v>0</v>
      </c>
    </row>
    <row r="442" spans="4:4" ht="15.75" thickBot="1">
      <c r="D442" s="10">
        <f>'اسماء العملاء'!A305</f>
        <v>0</v>
      </c>
    </row>
    <row r="443" spans="4:4" ht="15.75" thickBot="1">
      <c r="D443" s="10">
        <f>'اسماء العملاء'!A306</f>
        <v>0</v>
      </c>
    </row>
    <row r="444" spans="4:4" ht="15.75" thickBot="1">
      <c r="D444" s="10">
        <f>'اسماء العملاء'!A307</f>
        <v>0</v>
      </c>
    </row>
    <row r="445" spans="4:4" ht="15.75" thickBot="1">
      <c r="D445" s="10">
        <f>'اسماء العملاء'!A308</f>
        <v>0</v>
      </c>
    </row>
    <row r="446" spans="4:4" ht="15.75" thickBot="1">
      <c r="D446" s="10">
        <f>'اسماء العملاء'!A309</f>
        <v>0</v>
      </c>
    </row>
    <row r="447" spans="4:4" ht="15.75" thickBot="1">
      <c r="D447" s="10">
        <f>'اسماء العملاء'!A310</f>
        <v>0</v>
      </c>
    </row>
    <row r="448" spans="4:4" ht="15.75" thickBot="1">
      <c r="D448" s="10">
        <f>'اسماء العملاء'!A311</f>
        <v>0</v>
      </c>
    </row>
    <row r="449" spans="4:4" ht="15.75" thickBot="1">
      <c r="D449" s="10">
        <f>'اسماء العملاء'!A312</f>
        <v>0</v>
      </c>
    </row>
    <row r="450" spans="4:4" ht="15.75" thickBot="1">
      <c r="D450" s="10">
        <f>'اسماء العملاء'!A313</f>
        <v>0</v>
      </c>
    </row>
    <row r="451" spans="4:4" ht="15.75" thickBot="1">
      <c r="D451" s="10">
        <f>'اسماء العملاء'!A314</f>
        <v>0</v>
      </c>
    </row>
    <row r="452" spans="4:4" ht="15.75" thickBot="1">
      <c r="D452" s="10">
        <f>'اسماء العملاء'!A315</f>
        <v>0</v>
      </c>
    </row>
    <row r="453" spans="4:4" ht="15.75" thickBot="1">
      <c r="D453" s="10">
        <f>'اسماء العملاء'!A316</f>
        <v>0</v>
      </c>
    </row>
    <row r="454" spans="4:4" ht="15.75" thickBot="1">
      <c r="D454" s="10">
        <f>'اسماء العملاء'!A317</f>
        <v>0</v>
      </c>
    </row>
    <row r="455" spans="4:4" ht="15.75" thickBot="1">
      <c r="D455" s="10">
        <f>'اسماء العملاء'!A318</f>
        <v>0</v>
      </c>
    </row>
    <row r="456" spans="4:4" ht="15.75" thickBot="1">
      <c r="D456" s="10">
        <f>'اسماء العملاء'!A319</f>
        <v>0</v>
      </c>
    </row>
    <row r="457" spans="4:4" ht="15.75" thickBot="1">
      <c r="D457" s="10">
        <f>'اسماء العملاء'!A320</f>
        <v>0</v>
      </c>
    </row>
    <row r="458" spans="4:4" ht="15.75" thickBot="1">
      <c r="D458" s="10">
        <f>'اسماء العملاء'!A321</f>
        <v>0</v>
      </c>
    </row>
    <row r="459" spans="4:4" ht="15.75" thickBot="1">
      <c r="D459" s="10">
        <f>'اسماء العملاء'!A322</f>
        <v>0</v>
      </c>
    </row>
    <row r="460" spans="4:4" ht="15.75" thickBot="1">
      <c r="D460" s="10">
        <f>'اسماء العملاء'!A323</f>
        <v>0</v>
      </c>
    </row>
    <row r="461" spans="4:4" ht="15.75" thickBot="1">
      <c r="D461" s="10">
        <f>'اسماء العملاء'!A324</f>
        <v>0</v>
      </c>
    </row>
    <row r="462" spans="4:4" ht="15.75" thickBot="1">
      <c r="D462" s="10">
        <f>'اسماء العملاء'!A325</f>
        <v>0</v>
      </c>
    </row>
    <row r="463" spans="4:4" ht="15.75" thickBot="1">
      <c r="D463" s="10">
        <f>'اسماء العملاء'!A326</f>
        <v>0</v>
      </c>
    </row>
    <row r="464" spans="4:4" ht="15.75" thickBot="1">
      <c r="D464" s="10">
        <f>'اسماء العملاء'!A327</f>
        <v>0</v>
      </c>
    </row>
    <row r="465" spans="4:4" ht="15.75" thickBot="1">
      <c r="D465" s="10">
        <f>'اسماء العملاء'!A328</f>
        <v>0</v>
      </c>
    </row>
    <row r="466" spans="4:4" ht="15.75" thickBot="1">
      <c r="D466" s="10">
        <f>'اسماء العملاء'!A329</f>
        <v>0</v>
      </c>
    </row>
    <row r="467" spans="4:4" ht="15.75" thickBot="1">
      <c r="D467" s="10">
        <f>'اسماء العملاء'!A330</f>
        <v>0</v>
      </c>
    </row>
    <row r="468" spans="4:4" ht="15.75" thickBot="1">
      <c r="D468" s="10">
        <f>'اسماء العملاء'!A331</f>
        <v>0</v>
      </c>
    </row>
    <row r="469" spans="4:4" ht="15.75" thickBot="1">
      <c r="D469" s="10">
        <f>'اسماء العملاء'!A332</f>
        <v>0</v>
      </c>
    </row>
    <row r="470" spans="4:4" ht="15.75" thickBot="1">
      <c r="D470" s="10">
        <f>'اسماء العملاء'!A333</f>
        <v>0</v>
      </c>
    </row>
    <row r="471" spans="4:4" ht="15.75" thickBot="1">
      <c r="D471" s="10">
        <f>'اسماء العملاء'!A334</f>
        <v>0</v>
      </c>
    </row>
    <row r="472" spans="4:4" ht="15.75" thickBot="1">
      <c r="D472" s="10">
        <f>'اسماء العملاء'!A335</f>
        <v>0</v>
      </c>
    </row>
    <row r="473" spans="4:4" ht="15.75" thickBot="1">
      <c r="D473" s="10">
        <f>'اسماء العملاء'!A336</f>
        <v>0</v>
      </c>
    </row>
    <row r="474" spans="4:4" ht="15.75" thickBot="1">
      <c r="D474" s="10">
        <f>'اسماء العملاء'!A337</f>
        <v>0</v>
      </c>
    </row>
    <row r="475" spans="4:4" ht="15.75" thickBot="1">
      <c r="D475" s="10">
        <f>'اسماء العملاء'!A338</f>
        <v>0</v>
      </c>
    </row>
    <row r="476" spans="4:4" ht="15.75" thickBot="1">
      <c r="D476" s="10">
        <f>'اسماء العملاء'!A339</f>
        <v>0</v>
      </c>
    </row>
    <row r="477" spans="4:4" ht="15.75" thickBot="1">
      <c r="D477" s="10">
        <f>'اسماء العملاء'!A340</f>
        <v>0</v>
      </c>
    </row>
    <row r="478" spans="4:4" ht="15.75" thickBot="1">
      <c r="D478" s="10">
        <f>'اسماء العملاء'!A341</f>
        <v>0</v>
      </c>
    </row>
    <row r="479" spans="4:4" ht="15.75" thickBot="1">
      <c r="D479" s="10">
        <f>'اسماء العملاء'!A342</f>
        <v>0</v>
      </c>
    </row>
    <row r="480" spans="4:4" ht="15.75" thickBot="1">
      <c r="D480" s="10">
        <f>'اسماء العملاء'!A343</f>
        <v>0</v>
      </c>
    </row>
    <row r="481" spans="4:4" ht="15.75" thickBot="1">
      <c r="D481" s="10">
        <f>'اسماء العملاء'!A344</f>
        <v>0</v>
      </c>
    </row>
    <row r="482" spans="4:4" ht="15.75" thickBot="1">
      <c r="D482" s="10">
        <f>'اسماء العملاء'!A345</f>
        <v>0</v>
      </c>
    </row>
    <row r="483" spans="4:4" ht="15.75" thickBot="1">
      <c r="D483" s="10">
        <f>'اسماء العملاء'!A346</f>
        <v>0</v>
      </c>
    </row>
    <row r="484" spans="4:4" ht="15.75" thickBot="1">
      <c r="D484" s="10">
        <f>'اسماء العملاء'!A347</f>
        <v>0</v>
      </c>
    </row>
    <row r="485" spans="4:4" ht="15.75" thickBot="1">
      <c r="D485" s="10">
        <f>'اسماء العملاء'!A348</f>
        <v>0</v>
      </c>
    </row>
    <row r="486" spans="4:4" ht="15.75" thickBot="1">
      <c r="D486" s="10">
        <f>'اسماء العملاء'!A349</f>
        <v>0</v>
      </c>
    </row>
    <row r="487" spans="4:4" ht="15.75" thickBot="1">
      <c r="D487" s="10">
        <f>'اسماء العملاء'!A350</f>
        <v>0</v>
      </c>
    </row>
    <row r="488" spans="4:4" ht="15.75" thickBot="1">
      <c r="D488" s="10">
        <f>'اسماء العملاء'!A351</f>
        <v>0</v>
      </c>
    </row>
    <row r="489" spans="4:4" ht="15.75" thickBot="1">
      <c r="D489" s="10">
        <f>'اسماء العملاء'!A352</f>
        <v>0</v>
      </c>
    </row>
    <row r="490" spans="4:4" ht="15.75" thickBot="1">
      <c r="D490" s="10">
        <f>'اسماء العملاء'!A353</f>
        <v>0</v>
      </c>
    </row>
    <row r="491" spans="4:4" ht="15.75" thickBot="1">
      <c r="D491" s="10">
        <f>'اسماء العملاء'!A354</f>
        <v>0</v>
      </c>
    </row>
    <row r="492" spans="4:4" ht="15.75" thickBot="1">
      <c r="D492" s="10">
        <f>'اسماء العملاء'!A355</f>
        <v>0</v>
      </c>
    </row>
    <row r="493" spans="4:4" ht="15.75" thickBot="1">
      <c r="D493" s="10">
        <f>'اسماء العملاء'!A356</f>
        <v>0</v>
      </c>
    </row>
    <row r="494" spans="4:4" ht="15.75" thickBot="1">
      <c r="D494" s="10">
        <f>'اسماء العملاء'!A357</f>
        <v>0</v>
      </c>
    </row>
    <row r="495" spans="4:4" ht="15.75" thickBot="1">
      <c r="D495" s="10">
        <f>'اسماء العملاء'!A358</f>
        <v>0</v>
      </c>
    </row>
    <row r="496" spans="4:4" ht="15.75" thickBot="1">
      <c r="D496" s="10">
        <f>'اسماء العملاء'!A359</f>
        <v>0</v>
      </c>
    </row>
    <row r="497" spans="4:4" ht="15.75" thickBot="1">
      <c r="D497" s="10">
        <f>'اسماء العملاء'!A360</f>
        <v>0</v>
      </c>
    </row>
    <row r="498" spans="4:4" ht="15.75" thickBot="1">
      <c r="D498" s="10">
        <f>'اسماء العملاء'!A361</f>
        <v>0</v>
      </c>
    </row>
    <row r="499" spans="4:4" ht="15.75" thickBot="1">
      <c r="D499" s="10">
        <f>'اسماء العملاء'!A362</f>
        <v>0</v>
      </c>
    </row>
    <row r="500" spans="4:4" ht="15.75" thickBot="1">
      <c r="D500" s="10">
        <f>'اسماء العملاء'!A363</f>
        <v>0</v>
      </c>
    </row>
    <row r="501" spans="4:4" ht="15.75" thickBot="1">
      <c r="D501" s="10">
        <f>'اسماء العملاء'!A364</f>
        <v>0</v>
      </c>
    </row>
    <row r="502" spans="4:4" ht="15.75" thickBot="1">
      <c r="D502" s="10">
        <f>'اسماء العملاء'!A365</f>
        <v>0</v>
      </c>
    </row>
    <row r="503" spans="4:4" ht="15.75" thickBot="1">
      <c r="D503" s="10">
        <f>'اسماء العملاء'!A366</f>
        <v>0</v>
      </c>
    </row>
    <row r="504" spans="4:4" ht="15.75" thickBot="1">
      <c r="D504" s="10">
        <f>'اسماء العملاء'!A367</f>
        <v>0</v>
      </c>
    </row>
    <row r="505" spans="4:4" ht="15.75" thickBot="1">
      <c r="D505" s="10">
        <f>'اسماء العملاء'!A368</f>
        <v>0</v>
      </c>
    </row>
    <row r="506" spans="4:4" ht="15.75" thickBot="1">
      <c r="D506" s="10">
        <f>'اسماء العملاء'!A369</f>
        <v>0</v>
      </c>
    </row>
    <row r="507" spans="4:4" ht="15.75" thickBot="1">
      <c r="D507" s="10">
        <f>'اسماء العملاء'!A370</f>
        <v>0</v>
      </c>
    </row>
    <row r="508" spans="4:4" ht="15.75" thickBot="1">
      <c r="D508" s="10">
        <f>'اسماء العملاء'!A371</f>
        <v>0</v>
      </c>
    </row>
    <row r="509" spans="4:4" ht="15.75" thickBot="1">
      <c r="D509" s="10">
        <f>'اسماء العملاء'!A372</f>
        <v>0</v>
      </c>
    </row>
    <row r="510" spans="4:4" ht="15.75" thickBot="1">
      <c r="D510" s="10">
        <f>'اسماء العملاء'!A373</f>
        <v>0</v>
      </c>
    </row>
    <row r="511" spans="4:4" ht="15.75" thickBot="1">
      <c r="D511" s="10">
        <f>'اسماء العملاء'!A374</f>
        <v>0</v>
      </c>
    </row>
    <row r="512" spans="4:4" ht="15.75" thickBot="1">
      <c r="D512" s="10">
        <f>'اسماء العملاء'!A375</f>
        <v>0</v>
      </c>
    </row>
    <row r="513" spans="4:4" ht="15.75" thickBot="1">
      <c r="D513" s="10">
        <f>'اسماء العملاء'!A376</f>
        <v>0</v>
      </c>
    </row>
    <row r="514" spans="4:4" ht="15.75" thickBot="1">
      <c r="D514" s="10">
        <f>'اسماء العملاء'!A377</f>
        <v>0</v>
      </c>
    </row>
    <row r="515" spans="4:4" ht="15.75" thickBot="1">
      <c r="D515" s="10">
        <f>'اسماء العملاء'!A378</f>
        <v>0</v>
      </c>
    </row>
    <row r="516" spans="4:4" ht="15.75" thickBot="1">
      <c r="D516" s="10">
        <f>'اسماء العملاء'!A379</f>
        <v>0</v>
      </c>
    </row>
    <row r="517" spans="4:4" ht="15.75" thickBot="1">
      <c r="D517" s="10">
        <f>'اسماء العملاء'!A380</f>
        <v>0</v>
      </c>
    </row>
    <row r="518" spans="4:4" ht="15.75" thickBot="1">
      <c r="D518" s="10">
        <f>'اسماء العملاء'!A381</f>
        <v>0</v>
      </c>
    </row>
    <row r="519" spans="4:4" ht="15.75" thickBot="1">
      <c r="D519" s="10">
        <f>'اسماء العملاء'!A382</f>
        <v>0</v>
      </c>
    </row>
    <row r="520" spans="4:4" ht="15.75" thickBot="1">
      <c r="D520" s="10">
        <f>'اسماء العملاء'!A383</f>
        <v>0</v>
      </c>
    </row>
    <row r="521" spans="4:4" ht="15.75" thickBot="1">
      <c r="D521" s="10">
        <f>'اسماء العملاء'!A384</f>
        <v>0</v>
      </c>
    </row>
    <row r="522" spans="4:4" ht="15.75" thickBot="1">
      <c r="D522" s="10">
        <f>'اسماء العملاء'!A385</f>
        <v>0</v>
      </c>
    </row>
    <row r="523" spans="4:4" ht="15.75" thickBot="1">
      <c r="D523" s="10">
        <f>'اسماء العملاء'!A386</f>
        <v>0</v>
      </c>
    </row>
    <row r="524" spans="4:4" ht="15.75" thickBot="1">
      <c r="D524" s="10">
        <f>'اسماء العملاء'!A387</f>
        <v>0</v>
      </c>
    </row>
    <row r="525" spans="4:4" ht="15.75" thickBot="1">
      <c r="D525" s="10">
        <f>'اسماء العملاء'!A388</f>
        <v>0</v>
      </c>
    </row>
    <row r="526" spans="4:4" ht="15.75" thickBot="1">
      <c r="D526" s="10">
        <f>'اسماء العملاء'!A389</f>
        <v>0</v>
      </c>
    </row>
    <row r="527" spans="4:4" ht="15.75" thickBot="1">
      <c r="D527" s="10">
        <f>'اسماء العملاء'!A390</f>
        <v>0</v>
      </c>
    </row>
    <row r="528" spans="4:4" ht="15.75" thickBot="1">
      <c r="D528" s="10">
        <f>'اسماء العملاء'!A391</f>
        <v>0</v>
      </c>
    </row>
    <row r="529" spans="4:4" ht="15.75" thickBot="1">
      <c r="D529" s="10">
        <f>'اسماء العملاء'!A392</f>
        <v>0</v>
      </c>
    </row>
    <row r="530" spans="4:4" ht="15.75" thickBot="1">
      <c r="D530" s="10">
        <f>'اسماء العملاء'!A393</f>
        <v>0</v>
      </c>
    </row>
    <row r="531" spans="4:4" ht="15.75" thickBot="1">
      <c r="D531" s="10">
        <f>'اسماء العملاء'!A394</f>
        <v>0</v>
      </c>
    </row>
    <row r="532" spans="4:4" ht="15.75" thickBot="1">
      <c r="D532" s="10">
        <f>'اسماء العملاء'!A395</f>
        <v>0</v>
      </c>
    </row>
    <row r="533" spans="4:4" ht="15.75" thickBot="1">
      <c r="D533" s="10">
        <f>'اسماء العملاء'!A396</f>
        <v>0</v>
      </c>
    </row>
    <row r="534" spans="4:4" ht="15.75" thickBot="1">
      <c r="D534" s="10">
        <f>'اسماء العملاء'!A397</f>
        <v>0</v>
      </c>
    </row>
    <row r="535" spans="4:4" ht="15.75" thickBot="1">
      <c r="D535" s="10">
        <f>'اسماء العملاء'!A398</f>
        <v>0</v>
      </c>
    </row>
    <row r="536" spans="4:4" ht="15.75" thickBot="1">
      <c r="D536" s="10">
        <f>'اسماء العملاء'!A399</f>
        <v>0</v>
      </c>
    </row>
    <row r="537" spans="4:4" ht="15.75" thickBot="1">
      <c r="D537" s="10">
        <f>'اسماء العملاء'!A400</f>
        <v>0</v>
      </c>
    </row>
    <row r="538" spans="4:4" ht="15.75" thickBot="1">
      <c r="D538" s="10">
        <f>'اسماء العملاء'!A401</f>
        <v>0</v>
      </c>
    </row>
    <row r="539" spans="4:4" ht="15.75" thickBot="1">
      <c r="D539" s="10">
        <f>'اسماء العملاء'!A402</f>
        <v>0</v>
      </c>
    </row>
    <row r="540" spans="4:4" ht="15.75" thickBot="1">
      <c r="D540" s="10">
        <f>'اسماء العملاء'!A403</f>
        <v>0</v>
      </c>
    </row>
    <row r="541" spans="4:4" ht="15.75" thickBot="1">
      <c r="D541" s="10">
        <f>'اسماء العملاء'!A404</f>
        <v>0</v>
      </c>
    </row>
    <row r="542" spans="4:4" ht="15.75" thickBot="1">
      <c r="D542" s="10">
        <f>'اسماء العملاء'!A405</f>
        <v>0</v>
      </c>
    </row>
    <row r="543" spans="4:4" ht="15.75" thickBot="1">
      <c r="D543" s="10">
        <f>'اسماء العملاء'!A406</f>
        <v>0</v>
      </c>
    </row>
    <row r="544" spans="4:4" ht="15.75" thickBot="1">
      <c r="D544" s="10">
        <f>'اسماء العملاء'!A407</f>
        <v>0</v>
      </c>
    </row>
    <row r="545" spans="4:4" ht="15.75" thickBot="1">
      <c r="D545" s="10">
        <f>'اسماء العملاء'!A408</f>
        <v>0</v>
      </c>
    </row>
    <row r="546" spans="4:4" ht="15.75" thickBot="1">
      <c r="D546" s="10">
        <f>'اسماء العملاء'!A409</f>
        <v>0</v>
      </c>
    </row>
    <row r="547" spans="4:4" ht="15.75" thickBot="1">
      <c r="D547" s="10">
        <f>'اسماء العملاء'!A410</f>
        <v>0</v>
      </c>
    </row>
    <row r="548" spans="4:4" ht="15.75" thickBot="1">
      <c r="D548" s="10">
        <f>'اسماء العملاء'!A411</f>
        <v>0</v>
      </c>
    </row>
    <row r="549" spans="4:4" ht="15.75" thickBot="1">
      <c r="D549" s="10">
        <f>'اسماء العملاء'!A412</f>
        <v>0</v>
      </c>
    </row>
    <row r="550" spans="4:4" ht="15.75" thickBot="1">
      <c r="D550" s="10">
        <f>'اسماء العملاء'!A413</f>
        <v>0</v>
      </c>
    </row>
    <row r="551" spans="4:4" ht="15.75" thickBot="1">
      <c r="D551" s="10">
        <f>'اسماء العملاء'!A414</f>
        <v>0</v>
      </c>
    </row>
    <row r="552" spans="4:4" ht="15.75" thickBot="1">
      <c r="D552" s="10">
        <f>'اسماء العملاء'!A415</f>
        <v>0</v>
      </c>
    </row>
    <row r="553" spans="4:4" ht="15.75" thickBot="1">
      <c r="D553" s="10">
        <f>'اسماء العملاء'!A416</f>
        <v>0</v>
      </c>
    </row>
    <row r="554" spans="4:4" ht="15.75" thickBot="1">
      <c r="D554" s="10">
        <f>'اسماء العملاء'!A417</f>
        <v>0</v>
      </c>
    </row>
    <row r="555" spans="4:4" ht="15.75" thickBot="1">
      <c r="D555" s="10">
        <f>'اسماء العملاء'!A418</f>
        <v>0</v>
      </c>
    </row>
    <row r="556" spans="4:4" ht="15.75" thickBot="1">
      <c r="D556" s="10">
        <f>'اسماء العملاء'!A419</f>
        <v>0</v>
      </c>
    </row>
    <row r="557" spans="4:4" ht="15.75" thickBot="1">
      <c r="D557" s="10">
        <f>'اسماء العملاء'!A420</f>
        <v>0</v>
      </c>
    </row>
    <row r="558" spans="4:4" ht="15.75" thickBot="1">
      <c r="D558" s="10">
        <f>'اسماء العملاء'!A421</f>
        <v>0</v>
      </c>
    </row>
    <row r="559" spans="4:4" ht="15.75" thickBot="1">
      <c r="D559" s="10">
        <f>'اسماء العملاء'!A422</f>
        <v>0</v>
      </c>
    </row>
    <row r="560" spans="4:4" ht="15.75" thickBot="1">
      <c r="D560" s="10">
        <f>'اسماء العملاء'!A423</f>
        <v>0</v>
      </c>
    </row>
    <row r="561" spans="4:4" ht="15.75" thickBot="1">
      <c r="D561" s="10">
        <f>'اسماء العملاء'!A424</f>
        <v>0</v>
      </c>
    </row>
    <row r="562" spans="4:4" ht="15.75" thickBot="1">
      <c r="D562" s="10">
        <f>'اسماء العملاء'!A425</f>
        <v>0</v>
      </c>
    </row>
    <row r="563" spans="4:4" ht="15.75" thickBot="1">
      <c r="D563" s="10">
        <f>'اسماء العملاء'!A426</f>
        <v>0</v>
      </c>
    </row>
    <row r="564" spans="4:4" ht="15.75" thickBot="1">
      <c r="D564" s="10">
        <f>'اسماء العملاء'!A427</f>
        <v>0</v>
      </c>
    </row>
    <row r="565" spans="4:4" ht="15.75" thickBot="1">
      <c r="D565" s="10">
        <f>'اسماء العملاء'!A428</f>
        <v>0</v>
      </c>
    </row>
    <row r="566" spans="4:4" ht="15.75" thickBot="1">
      <c r="D566" s="10">
        <f>'اسماء العملاء'!A429</f>
        <v>0</v>
      </c>
    </row>
    <row r="567" spans="4:4" ht="15.75" thickBot="1">
      <c r="D567" s="10">
        <f>'اسماء العملاء'!A430</f>
        <v>0</v>
      </c>
    </row>
    <row r="568" spans="4:4" ht="15.75" thickBot="1">
      <c r="D568" s="10">
        <f>'اسماء العملاء'!A431</f>
        <v>0</v>
      </c>
    </row>
    <row r="569" spans="4:4" ht="15.75" thickBot="1">
      <c r="D569" s="10">
        <f>'اسماء العملاء'!A432</f>
        <v>0</v>
      </c>
    </row>
    <row r="570" spans="4:4" ht="15.75" thickBot="1">
      <c r="D570" s="10">
        <f>'اسماء العملاء'!A433</f>
        <v>0</v>
      </c>
    </row>
    <row r="571" spans="4:4" ht="15.75" thickBot="1">
      <c r="D571" s="10">
        <f>'اسماء العملاء'!A434</f>
        <v>0</v>
      </c>
    </row>
    <row r="572" spans="4:4" ht="15.75" thickBot="1">
      <c r="D572" s="10">
        <f>'اسماء العملاء'!A435</f>
        <v>0</v>
      </c>
    </row>
    <row r="573" spans="4:4" ht="15.75" thickBot="1">
      <c r="D573" s="10">
        <f>'اسماء العملاء'!A436</f>
        <v>0</v>
      </c>
    </row>
    <row r="574" spans="4:4" ht="15.75" thickBot="1">
      <c r="D574" s="10">
        <f>'اسماء العملاء'!A437</f>
        <v>0</v>
      </c>
    </row>
    <row r="575" spans="4:4" ht="15.75" thickBot="1">
      <c r="D575" s="10">
        <f>'اسماء العملاء'!A438</f>
        <v>0</v>
      </c>
    </row>
    <row r="576" spans="4:4" ht="15.75" thickBot="1">
      <c r="D576" s="10">
        <f>'اسماء العملاء'!A439</f>
        <v>0</v>
      </c>
    </row>
    <row r="577" spans="4:4" ht="15.75" thickBot="1">
      <c r="D577" s="10">
        <f>'اسماء العملاء'!A440</f>
        <v>0</v>
      </c>
    </row>
    <row r="578" spans="4:4" ht="15.75" thickBot="1">
      <c r="D578" s="10">
        <f>'اسماء العملاء'!A441</f>
        <v>0</v>
      </c>
    </row>
    <row r="579" spans="4:4" ht="15.75" thickBot="1">
      <c r="D579" s="10">
        <f>'اسماء العملاء'!A442</f>
        <v>0</v>
      </c>
    </row>
    <row r="580" spans="4:4" ht="15.75" thickBot="1">
      <c r="D580" s="10">
        <f>'اسماء العملاء'!A443</f>
        <v>0</v>
      </c>
    </row>
    <row r="581" spans="4:4" ht="15.75" thickBot="1">
      <c r="D581" s="10">
        <f>'اسماء العملاء'!A444</f>
        <v>0</v>
      </c>
    </row>
    <row r="582" spans="4:4" ht="15.75" thickBot="1">
      <c r="D582" s="10">
        <f>'اسماء العملاء'!A445</f>
        <v>0</v>
      </c>
    </row>
    <row r="583" spans="4:4" ht="15.75" thickBot="1">
      <c r="D583" s="10">
        <f>'اسماء العملاء'!A446</f>
        <v>0</v>
      </c>
    </row>
    <row r="584" spans="4:4" ht="15.75" thickBot="1">
      <c r="D584" s="10">
        <f>'اسماء العملاء'!A447</f>
        <v>0</v>
      </c>
    </row>
    <row r="585" spans="4:4" ht="15.75" thickBot="1">
      <c r="D585" s="10">
        <f>'اسماء العملاء'!A448</f>
        <v>0</v>
      </c>
    </row>
    <row r="586" spans="4:4" ht="15.75" thickBot="1">
      <c r="D586" s="10">
        <f>'اسماء العملاء'!A449</f>
        <v>0</v>
      </c>
    </row>
    <row r="587" spans="4:4" ht="15.75" thickBot="1">
      <c r="D587" s="10">
        <f>'اسماء العملاء'!A450</f>
        <v>0</v>
      </c>
    </row>
    <row r="588" spans="4:4" ht="15.75" thickBot="1">
      <c r="D588" s="10">
        <f>'اسماء العملاء'!A451</f>
        <v>0</v>
      </c>
    </row>
    <row r="589" spans="4:4" ht="15.75" thickBot="1">
      <c r="D589" s="10">
        <f>'اسماء العملاء'!A452</f>
        <v>0</v>
      </c>
    </row>
    <row r="590" spans="4:4" ht="15.75" thickBot="1">
      <c r="D590" s="10">
        <f>'اسماء العملاء'!A453</f>
        <v>0</v>
      </c>
    </row>
    <row r="591" spans="4:4" ht="15.75" thickBot="1">
      <c r="D591" s="10">
        <f>'اسماء العملاء'!A454</f>
        <v>0</v>
      </c>
    </row>
    <row r="592" spans="4:4" ht="15.75" thickBot="1">
      <c r="D592" s="10">
        <f>'اسماء العملاء'!A455</f>
        <v>0</v>
      </c>
    </row>
    <row r="593" spans="4:4" ht="15.75" thickBot="1">
      <c r="D593" s="10">
        <f>'اسماء العملاء'!A456</f>
        <v>0</v>
      </c>
    </row>
    <row r="594" spans="4:4" ht="15.75" thickBot="1">
      <c r="D594" s="10">
        <f>'اسماء العملاء'!A457</f>
        <v>0</v>
      </c>
    </row>
    <row r="595" spans="4:4" ht="15.75" thickBot="1">
      <c r="D595" s="10">
        <f>'اسماء العملاء'!A458</f>
        <v>0</v>
      </c>
    </row>
    <row r="596" spans="4:4" ht="15.75" thickBot="1">
      <c r="D596" s="10">
        <f>'اسماء العملاء'!A459</f>
        <v>0</v>
      </c>
    </row>
    <row r="597" spans="4:4" ht="15.75" thickBot="1">
      <c r="D597" s="10">
        <f>'اسماء العملاء'!A460</f>
        <v>0</v>
      </c>
    </row>
    <row r="598" spans="4:4" ht="15.75" thickBot="1">
      <c r="D598" s="10">
        <f>'اسماء العملاء'!A461</f>
        <v>0</v>
      </c>
    </row>
    <row r="599" spans="4:4" ht="15.75" thickBot="1">
      <c r="D599" s="10">
        <f>'اسماء العملاء'!A462</f>
        <v>0</v>
      </c>
    </row>
    <row r="600" spans="4:4" ht="15.75" thickBot="1">
      <c r="D600" s="10">
        <f>'اسماء العملاء'!A463</f>
        <v>0</v>
      </c>
    </row>
    <row r="601" spans="4:4" ht="15.75" thickBot="1">
      <c r="D601" s="10">
        <f>'اسماء العملاء'!A464</f>
        <v>0</v>
      </c>
    </row>
    <row r="602" spans="4:4" ht="15.75" thickBot="1">
      <c r="D602" s="10">
        <f>'اسماء العملاء'!A465</f>
        <v>0</v>
      </c>
    </row>
    <row r="603" spans="4:4" ht="15.75" thickBot="1">
      <c r="D603" s="10">
        <f>'اسماء العملاء'!A466</f>
        <v>0</v>
      </c>
    </row>
    <row r="604" spans="4:4" ht="15.75" thickBot="1">
      <c r="D604" s="10">
        <f>'اسماء العملاء'!A467</f>
        <v>0</v>
      </c>
    </row>
    <row r="605" spans="4:4" ht="15.75" thickBot="1">
      <c r="D605" s="10">
        <f>'اسماء العملاء'!A468</f>
        <v>0</v>
      </c>
    </row>
    <row r="606" spans="4:4" ht="15.75" thickBot="1">
      <c r="D606" s="10">
        <f>'اسماء العملاء'!A469</f>
        <v>0</v>
      </c>
    </row>
    <row r="607" spans="4:4" ht="15.75" thickBot="1">
      <c r="D607" s="10">
        <f>'اسماء العملاء'!A470</f>
        <v>0</v>
      </c>
    </row>
    <row r="608" spans="4:4" ht="15.75" thickBot="1">
      <c r="D608" s="10">
        <f>'اسماء العملاء'!A471</f>
        <v>0</v>
      </c>
    </row>
    <row r="609" spans="4:4" ht="15.75" thickBot="1">
      <c r="D609" s="10">
        <f>'اسماء العملاء'!A472</f>
        <v>0</v>
      </c>
    </row>
    <row r="610" spans="4:4" ht="15.75" thickBot="1">
      <c r="D610" s="10">
        <f>'اسماء العملاء'!A473</f>
        <v>0</v>
      </c>
    </row>
    <row r="611" spans="4:4" ht="15.75" thickBot="1">
      <c r="D611" s="10">
        <f>'اسماء العملاء'!A474</f>
        <v>0</v>
      </c>
    </row>
    <row r="612" spans="4:4" ht="15.75" thickBot="1">
      <c r="D612" s="10">
        <f>'اسماء العملاء'!A475</f>
        <v>0</v>
      </c>
    </row>
    <row r="613" spans="4:4" ht="15.75" thickBot="1">
      <c r="D613" s="10">
        <f>'اسماء العملاء'!A476</f>
        <v>0</v>
      </c>
    </row>
    <row r="614" spans="4:4" ht="15.75" thickBot="1">
      <c r="D614" s="10">
        <f>'اسماء العملاء'!A477</f>
        <v>0</v>
      </c>
    </row>
    <row r="615" spans="4:4" ht="15.75" thickBot="1">
      <c r="D615" s="10">
        <f>'اسماء العملاء'!A478</f>
        <v>0</v>
      </c>
    </row>
    <row r="616" spans="4:4" ht="15.75" thickBot="1">
      <c r="D616" s="10">
        <f>'اسماء العملاء'!A479</f>
        <v>0</v>
      </c>
    </row>
    <row r="617" spans="4:4" ht="15.75" thickBot="1">
      <c r="D617" s="10">
        <f>'اسماء العملاء'!A480</f>
        <v>0</v>
      </c>
    </row>
    <row r="618" spans="4:4" ht="15.75" thickBot="1">
      <c r="D618" s="10">
        <f>'اسماء العملاء'!A481</f>
        <v>0</v>
      </c>
    </row>
    <row r="619" spans="4:4" ht="15.75" thickBot="1">
      <c r="D619" s="10">
        <f>'اسماء العملاء'!A482</f>
        <v>0</v>
      </c>
    </row>
    <row r="620" spans="4:4" ht="15.75" thickBot="1">
      <c r="D620" s="10">
        <f>'اسماء العملاء'!A483</f>
        <v>0</v>
      </c>
    </row>
    <row r="621" spans="4:4" ht="15.75" thickBot="1">
      <c r="D621" s="10">
        <f>'اسماء العملاء'!A484</f>
        <v>0</v>
      </c>
    </row>
    <row r="622" spans="4:4" ht="15.75" thickBot="1">
      <c r="D622" s="10">
        <f>'اسماء العملاء'!A485</f>
        <v>0</v>
      </c>
    </row>
    <row r="623" spans="4:4" ht="15.75" thickBot="1">
      <c r="D623" s="10">
        <f>'اسماء العملاء'!A486</f>
        <v>0</v>
      </c>
    </row>
    <row r="624" spans="4:4" ht="15.75" thickBot="1">
      <c r="D624" s="10">
        <f>'اسماء العملاء'!A487</f>
        <v>0</v>
      </c>
    </row>
    <row r="625" spans="4:4" ht="15.75" thickBot="1">
      <c r="D625" s="10">
        <f>'اسماء العملاء'!A488</f>
        <v>0</v>
      </c>
    </row>
    <row r="626" spans="4:4" ht="15.75" thickBot="1">
      <c r="D626" s="10">
        <f>'اسماء العملاء'!A489</f>
        <v>0</v>
      </c>
    </row>
    <row r="627" spans="4:4" ht="15.75" thickBot="1">
      <c r="D627" s="10">
        <f>'اسماء العملاء'!A490</f>
        <v>0</v>
      </c>
    </row>
    <row r="628" spans="4:4" ht="15.75" thickBot="1">
      <c r="D628" s="10">
        <f>'اسماء العملاء'!A491</f>
        <v>0</v>
      </c>
    </row>
    <row r="629" spans="4:4" ht="15.75" thickBot="1">
      <c r="D629" s="10">
        <f>'اسماء العملاء'!A492</f>
        <v>0</v>
      </c>
    </row>
    <row r="630" spans="4:4" ht="15.75" thickBot="1">
      <c r="D630" s="10">
        <f>'اسماء العملاء'!A493</f>
        <v>0</v>
      </c>
    </row>
    <row r="631" spans="4:4" ht="15.75" thickBot="1">
      <c r="D631" s="10">
        <f>'اسماء العملاء'!A494</f>
        <v>0</v>
      </c>
    </row>
    <row r="632" spans="4:4" ht="15.75" thickBot="1">
      <c r="D632" s="10">
        <f>'اسماء العملاء'!A495</f>
        <v>0</v>
      </c>
    </row>
    <row r="633" spans="4:4" ht="15.75" thickBot="1">
      <c r="D633" s="10">
        <f>'اسماء العملاء'!A496</f>
        <v>0</v>
      </c>
    </row>
    <row r="634" spans="4:4" ht="15.75" thickBot="1">
      <c r="D634" s="10">
        <f>'اسماء العملاء'!A497</f>
        <v>0</v>
      </c>
    </row>
    <row r="635" spans="4:4" ht="15.75" thickBot="1">
      <c r="D635" s="10">
        <f>'اسماء العملاء'!A498</f>
        <v>0</v>
      </c>
    </row>
    <row r="636" spans="4:4" ht="15.75" thickBot="1">
      <c r="D636" s="10">
        <f>'اسماء العملاء'!A499</f>
        <v>0</v>
      </c>
    </row>
    <row r="637" spans="4:4" ht="15.75" thickBot="1">
      <c r="D637" s="10">
        <f>'اسماء العملاء'!A500</f>
        <v>0</v>
      </c>
    </row>
    <row r="638" spans="4:4" ht="15.75" thickBot="1">
      <c r="D638" s="10">
        <f>'اسماء العملاء'!A501</f>
        <v>0</v>
      </c>
    </row>
    <row r="639" spans="4:4" ht="15.75" thickBot="1">
      <c r="D639" s="10">
        <f>'اسماء العملاء'!A502</f>
        <v>0</v>
      </c>
    </row>
    <row r="640" spans="4:4" ht="15.75" thickBot="1">
      <c r="D640" s="10">
        <f>'اسماء العملاء'!A503</f>
        <v>0</v>
      </c>
    </row>
    <row r="641" spans="4:4" ht="15.75" thickBot="1">
      <c r="D641" s="10">
        <f>'اسماء العملاء'!A504</f>
        <v>0</v>
      </c>
    </row>
    <row r="642" spans="4:4" ht="15.75" thickBot="1">
      <c r="D642" s="10">
        <f>'اسماء العملاء'!A505</f>
        <v>0</v>
      </c>
    </row>
    <row r="643" spans="4:4" ht="15.75" thickBot="1">
      <c r="D643" s="10">
        <f>'اسماء العملاء'!A506</f>
        <v>0</v>
      </c>
    </row>
    <row r="644" spans="4:4" ht="15.75" thickBot="1">
      <c r="D644" s="10">
        <f>'اسماء العملاء'!A507</f>
        <v>0</v>
      </c>
    </row>
    <row r="645" spans="4:4" ht="15.75" thickBot="1">
      <c r="D645" s="10">
        <f>'اسماء العملاء'!A508</f>
        <v>0</v>
      </c>
    </row>
    <row r="646" spans="4:4" ht="15.75" thickBot="1">
      <c r="D646" s="10">
        <f>'اسماء العملاء'!A509</f>
        <v>0</v>
      </c>
    </row>
    <row r="647" spans="4:4" ht="15.75" thickBot="1">
      <c r="D647" s="10">
        <f>'اسماء العملاء'!A510</f>
        <v>0</v>
      </c>
    </row>
    <row r="648" spans="4:4" ht="15.75" thickBot="1">
      <c r="D648" s="10">
        <f>'اسماء العملاء'!A511</f>
        <v>0</v>
      </c>
    </row>
    <row r="649" spans="4:4" ht="15.75" thickBot="1">
      <c r="D649" s="10">
        <f>'اسماء العملاء'!A512</f>
        <v>0</v>
      </c>
    </row>
    <row r="650" spans="4:4" ht="15.75" thickBot="1">
      <c r="D650" s="10">
        <f>'اسماء العملاء'!A513</f>
        <v>0</v>
      </c>
    </row>
    <row r="651" spans="4:4" ht="15.75" thickBot="1">
      <c r="D651" s="10">
        <f>'اسماء العملاء'!A514</f>
        <v>0</v>
      </c>
    </row>
    <row r="652" spans="4:4" ht="15.75" thickBot="1">
      <c r="D652" s="10">
        <f>'اسماء العملاء'!A515</f>
        <v>0</v>
      </c>
    </row>
    <row r="653" spans="4:4" ht="15.75" thickBot="1">
      <c r="D653" s="10">
        <f>'اسماء العملاء'!A516</f>
        <v>0</v>
      </c>
    </row>
    <row r="654" spans="4:4" ht="15.75" thickBot="1">
      <c r="D654" s="10">
        <f>'اسماء العملاء'!A517</f>
        <v>0</v>
      </c>
    </row>
    <row r="655" spans="4:4" ht="15.75" thickBot="1">
      <c r="D655" s="10">
        <f>'اسماء العملاء'!A518</f>
        <v>0</v>
      </c>
    </row>
    <row r="656" spans="4:4" ht="15.75" thickBot="1">
      <c r="D656" s="10">
        <f>'اسماء العملاء'!A519</f>
        <v>0</v>
      </c>
    </row>
    <row r="657" spans="4:4" ht="15.75" thickBot="1">
      <c r="D657" s="10">
        <f>'اسماء العملاء'!A520</f>
        <v>0</v>
      </c>
    </row>
    <row r="658" spans="4:4" ht="15.75" thickBot="1">
      <c r="D658" s="10">
        <f>'اسماء العملاء'!A521</f>
        <v>0</v>
      </c>
    </row>
    <row r="659" spans="4:4" ht="15.75" thickBot="1">
      <c r="D659" s="10">
        <f>'اسماء العملاء'!A522</f>
        <v>0</v>
      </c>
    </row>
    <row r="660" spans="4:4" ht="15.75" thickBot="1">
      <c r="D660" s="10">
        <f>'اسماء العملاء'!A523</f>
        <v>0</v>
      </c>
    </row>
    <row r="661" spans="4:4" ht="15.75" thickBot="1">
      <c r="D661" s="10">
        <f>'اسماء العملاء'!A524</f>
        <v>0</v>
      </c>
    </row>
    <row r="662" spans="4:4" ht="15.75" thickBot="1">
      <c r="D662" s="10">
        <f>'اسماء العملاء'!A525</f>
        <v>0</v>
      </c>
    </row>
    <row r="663" spans="4:4" ht="15.75" thickBot="1">
      <c r="D663" s="10">
        <f>'اسماء العملاء'!A526</f>
        <v>0</v>
      </c>
    </row>
    <row r="664" spans="4:4" ht="15.75" thickBot="1">
      <c r="D664" s="10">
        <f>'اسماء العملاء'!A527</f>
        <v>0</v>
      </c>
    </row>
    <row r="665" spans="4:4" ht="15.75" thickBot="1">
      <c r="D665" s="10">
        <f>'اسماء العملاء'!A528</f>
        <v>0</v>
      </c>
    </row>
    <row r="666" spans="4:4" ht="15.75" thickBot="1">
      <c r="D666" s="10">
        <f>'اسماء العملاء'!A529</f>
        <v>0</v>
      </c>
    </row>
    <row r="667" spans="4:4" ht="15.75" thickBot="1">
      <c r="D667" s="10">
        <f>'اسماء العملاء'!A530</f>
        <v>0</v>
      </c>
    </row>
    <row r="668" spans="4:4" ht="15.75" thickBot="1">
      <c r="D668" s="10">
        <f>'اسماء العملاء'!A531</f>
        <v>0</v>
      </c>
    </row>
    <row r="669" spans="4:4" ht="15.75" thickBot="1">
      <c r="D669" s="10">
        <f>'اسماء العملاء'!A532</f>
        <v>0</v>
      </c>
    </row>
    <row r="670" spans="4:4" ht="15.75" thickBot="1">
      <c r="D670" s="10">
        <f>'اسماء العملاء'!A533</f>
        <v>0</v>
      </c>
    </row>
    <row r="671" spans="4:4" ht="15.75" thickBot="1">
      <c r="D671" s="10">
        <f>'اسماء العملاء'!A534</f>
        <v>0</v>
      </c>
    </row>
    <row r="672" spans="4:4" ht="15.75" thickBot="1">
      <c r="D672" s="10">
        <f>'اسماء العملاء'!A535</f>
        <v>0</v>
      </c>
    </row>
    <row r="673" spans="4:4" ht="15.75" thickBot="1">
      <c r="D673" s="10">
        <f>'اسماء العملاء'!A536</f>
        <v>0</v>
      </c>
    </row>
    <row r="674" spans="4:4" ht="15.75" thickBot="1">
      <c r="D674" s="10">
        <f>'اسماء العملاء'!A537</f>
        <v>0</v>
      </c>
    </row>
    <row r="675" spans="4:4" ht="15.75" thickBot="1">
      <c r="D675" s="10">
        <f>'اسماء العملاء'!A538</f>
        <v>0</v>
      </c>
    </row>
    <row r="676" spans="4:4" ht="15.75" thickBot="1">
      <c r="D676" s="10">
        <f>'اسماء العملاء'!A539</f>
        <v>0</v>
      </c>
    </row>
    <row r="677" spans="4:4" ht="15.75" thickBot="1">
      <c r="D677" s="10">
        <f>'اسماء العملاء'!A540</f>
        <v>0</v>
      </c>
    </row>
    <row r="678" spans="4:4" ht="15.75" thickBot="1">
      <c r="D678" s="10">
        <f>'اسماء العملاء'!A541</f>
        <v>0</v>
      </c>
    </row>
    <row r="679" spans="4:4" ht="15.75" thickBot="1">
      <c r="D679" s="10">
        <f>'اسماء العملاء'!A542</f>
        <v>0</v>
      </c>
    </row>
    <row r="680" spans="4:4" ht="15.75" thickBot="1">
      <c r="D680" s="10">
        <f>'اسماء العملاء'!A543</f>
        <v>0</v>
      </c>
    </row>
    <row r="681" spans="4:4" ht="15.75" thickBot="1">
      <c r="D681" s="10">
        <f>'اسماء العملاء'!A544</f>
        <v>0</v>
      </c>
    </row>
    <row r="682" spans="4:4" ht="15.75" thickBot="1">
      <c r="D682" s="10">
        <f>'اسماء العملاء'!A545</f>
        <v>0</v>
      </c>
    </row>
    <row r="683" spans="4:4" ht="15.75" thickBot="1">
      <c r="D683" s="10">
        <f>'اسماء العملاء'!A546</f>
        <v>0</v>
      </c>
    </row>
    <row r="684" spans="4:4" ht="15.75" thickBot="1">
      <c r="D684" s="10">
        <f>'اسماء العملاء'!A547</f>
        <v>0</v>
      </c>
    </row>
    <row r="685" spans="4:4" ht="15.75" thickBot="1">
      <c r="D685" s="10">
        <f>'اسماء العملاء'!A548</f>
        <v>0</v>
      </c>
    </row>
    <row r="686" spans="4:4" ht="15.75" thickBot="1">
      <c r="D686" s="10">
        <f>'اسماء العملاء'!A549</f>
        <v>0</v>
      </c>
    </row>
    <row r="687" spans="4:4" ht="15.75" thickBot="1">
      <c r="D687" s="10">
        <f>'اسماء العملاء'!A550</f>
        <v>0</v>
      </c>
    </row>
    <row r="688" spans="4:4" ht="15.75" thickBot="1">
      <c r="D688" s="10">
        <f>'اسماء العملاء'!A551</f>
        <v>0</v>
      </c>
    </row>
    <row r="689" spans="4:4" ht="15.75" thickBot="1">
      <c r="D689" s="10">
        <f>'اسماء العملاء'!A552</f>
        <v>0</v>
      </c>
    </row>
    <row r="690" spans="4:4" ht="15.75" thickBot="1">
      <c r="D690" s="10">
        <f>'اسماء العملاء'!A553</f>
        <v>0</v>
      </c>
    </row>
    <row r="691" spans="4:4" ht="15.75" thickBot="1">
      <c r="D691" s="10">
        <f>'اسماء العملاء'!A554</f>
        <v>0</v>
      </c>
    </row>
    <row r="692" spans="4:4" ht="15.75" thickBot="1">
      <c r="D692" s="10">
        <f>'اسماء العملاء'!A555</f>
        <v>0</v>
      </c>
    </row>
    <row r="693" spans="4:4" ht="15.75" thickBot="1">
      <c r="D693" s="10">
        <f>'اسماء العملاء'!A556</f>
        <v>0</v>
      </c>
    </row>
    <row r="694" spans="4:4" ht="15.75" thickBot="1">
      <c r="D694" s="10">
        <f>'اسماء العملاء'!A557</f>
        <v>0</v>
      </c>
    </row>
    <row r="695" spans="4:4" ht="15.75" thickBot="1">
      <c r="D695" s="10">
        <f>'اسماء العملاء'!A558</f>
        <v>0</v>
      </c>
    </row>
    <row r="696" spans="4:4" ht="15.75" thickBot="1">
      <c r="D696" s="10">
        <f>'اسماء العملاء'!A559</f>
        <v>0</v>
      </c>
    </row>
    <row r="697" spans="4:4" ht="15.75" thickBot="1">
      <c r="D697" s="10">
        <f>'اسماء العملاء'!A560</f>
        <v>0</v>
      </c>
    </row>
    <row r="698" spans="4:4" ht="15.75" thickBot="1">
      <c r="D698" s="10">
        <f>'اسماء العملاء'!A561</f>
        <v>0</v>
      </c>
    </row>
    <row r="699" spans="4:4" ht="15.75" thickBot="1">
      <c r="D699" s="10">
        <f>'اسماء العملاء'!A562</f>
        <v>0</v>
      </c>
    </row>
    <row r="700" spans="4:4" ht="15.75" thickBot="1">
      <c r="D700" s="10">
        <f>'اسماء العملاء'!A563</f>
        <v>0</v>
      </c>
    </row>
    <row r="701" spans="4:4" ht="15.75" thickBot="1">
      <c r="D701" s="10">
        <f>'اسماء العملاء'!A564</f>
        <v>0</v>
      </c>
    </row>
    <row r="702" spans="4:4" ht="15.75" thickBot="1">
      <c r="D702" s="10">
        <f>'اسماء العملاء'!A565</f>
        <v>0</v>
      </c>
    </row>
    <row r="703" spans="4:4" ht="15.75" thickBot="1">
      <c r="D703" s="10">
        <f>'اسماء العملاء'!A566</f>
        <v>0</v>
      </c>
    </row>
    <row r="704" spans="4:4" ht="15.75" thickBot="1">
      <c r="D704" s="10">
        <f>'اسماء العملاء'!A567</f>
        <v>0</v>
      </c>
    </row>
    <row r="705" spans="4:4" ht="15.75" thickBot="1">
      <c r="D705" s="10">
        <f>'اسماء العملاء'!A568</f>
        <v>0</v>
      </c>
    </row>
    <row r="706" spans="4:4" ht="15.75" thickBot="1">
      <c r="D706" s="10">
        <f>'اسماء العملاء'!A569</f>
        <v>0</v>
      </c>
    </row>
    <row r="707" spans="4:4" ht="15.75" thickBot="1">
      <c r="D707" s="10">
        <f>'اسماء العملاء'!A570</f>
        <v>0</v>
      </c>
    </row>
    <row r="708" spans="4:4" ht="15.75" thickBot="1">
      <c r="D708" s="10">
        <f>'اسماء العملاء'!A571</f>
        <v>0</v>
      </c>
    </row>
    <row r="709" spans="4:4" ht="15.75" thickBot="1">
      <c r="D709" s="10">
        <f>'اسماء العملاء'!A572</f>
        <v>0</v>
      </c>
    </row>
    <row r="710" spans="4:4" ht="15.75" thickBot="1">
      <c r="D710" s="10">
        <f>'اسماء العملاء'!A573</f>
        <v>0</v>
      </c>
    </row>
    <row r="711" spans="4:4" ht="15.75" thickBot="1">
      <c r="D711" s="10">
        <f>'اسماء العملاء'!A574</f>
        <v>0</v>
      </c>
    </row>
    <row r="712" spans="4:4" ht="15.75" thickBot="1">
      <c r="D712" s="10">
        <f>'اسماء العملاء'!A575</f>
        <v>0</v>
      </c>
    </row>
    <row r="713" spans="4:4" ht="15.75" thickBot="1">
      <c r="D713" s="10">
        <f>'اسماء العملاء'!A576</f>
        <v>0</v>
      </c>
    </row>
    <row r="714" spans="4:4" ht="15.75" thickBot="1">
      <c r="D714" s="10">
        <f>'اسماء العملاء'!A577</f>
        <v>0</v>
      </c>
    </row>
    <row r="715" spans="4:4" ht="15.75" thickBot="1">
      <c r="D715" s="10">
        <f>'اسماء العملاء'!A578</f>
        <v>0</v>
      </c>
    </row>
    <row r="716" spans="4:4" ht="15.75" thickBot="1">
      <c r="D716" s="10">
        <f>'اسماء العملاء'!A579</f>
        <v>0</v>
      </c>
    </row>
    <row r="717" spans="4:4" ht="15.75" thickBot="1">
      <c r="D717" s="10">
        <f>'اسماء العملاء'!A580</f>
        <v>0</v>
      </c>
    </row>
    <row r="718" spans="4:4" ht="15.75" thickBot="1">
      <c r="D718" s="10">
        <f>'اسماء العملاء'!A581</f>
        <v>0</v>
      </c>
    </row>
    <row r="719" spans="4:4" ht="15.75" thickBot="1">
      <c r="D719" s="10">
        <f>'اسماء العملاء'!A582</f>
        <v>0</v>
      </c>
    </row>
    <row r="720" spans="4:4" ht="15.75" thickBot="1">
      <c r="D720" s="10">
        <f>'اسماء العملاء'!A583</f>
        <v>0</v>
      </c>
    </row>
    <row r="721" spans="4:4" ht="15.75" thickBot="1">
      <c r="D721" s="10">
        <f>'اسماء العملاء'!A584</f>
        <v>0</v>
      </c>
    </row>
    <row r="722" spans="4:4" ht="15.75" thickBot="1">
      <c r="D722" s="10">
        <f>'اسماء العملاء'!A585</f>
        <v>0</v>
      </c>
    </row>
    <row r="723" spans="4:4" ht="15.75" thickBot="1">
      <c r="D723" s="10">
        <f>'اسماء العملاء'!A586</f>
        <v>0</v>
      </c>
    </row>
    <row r="724" spans="4:4" ht="15.75" thickBot="1">
      <c r="D724" s="10">
        <f>'اسماء العملاء'!A587</f>
        <v>0</v>
      </c>
    </row>
    <row r="725" spans="4:4" ht="15.75" thickBot="1">
      <c r="D725" s="10">
        <f>'اسماء العملاء'!A588</f>
        <v>0</v>
      </c>
    </row>
    <row r="726" spans="4:4" ht="15.75" thickBot="1">
      <c r="D726" s="10">
        <f>'اسماء العملاء'!A589</f>
        <v>0</v>
      </c>
    </row>
    <row r="727" spans="4:4" ht="15.75" thickBot="1">
      <c r="D727" s="10">
        <f>'اسماء العملاء'!A590</f>
        <v>0</v>
      </c>
    </row>
    <row r="728" spans="4:4" ht="15.75" thickBot="1">
      <c r="D728" s="10">
        <f>'اسماء العملاء'!A591</f>
        <v>0</v>
      </c>
    </row>
    <row r="729" spans="4:4" ht="15.75" thickBot="1">
      <c r="D729" s="10">
        <f>'اسماء العملاء'!A592</f>
        <v>0</v>
      </c>
    </row>
    <row r="730" spans="4:4" ht="15.75" thickBot="1">
      <c r="D730" s="10">
        <f>'اسماء العملاء'!A593</f>
        <v>0</v>
      </c>
    </row>
    <row r="731" spans="4:4" ht="15.75" thickBot="1">
      <c r="D731" s="10">
        <f>'اسماء العملاء'!A594</f>
        <v>0</v>
      </c>
    </row>
    <row r="732" spans="4:4" ht="15.75" thickBot="1">
      <c r="D732" s="10">
        <f>'اسماء العملاء'!A595</f>
        <v>0</v>
      </c>
    </row>
    <row r="733" spans="4:4" ht="15.75" thickBot="1">
      <c r="D733" s="10">
        <f>'اسماء العملاء'!A596</f>
        <v>0</v>
      </c>
    </row>
    <row r="734" spans="4:4" ht="15.75" thickBot="1">
      <c r="D734" s="10">
        <f>'اسماء العملاء'!A597</f>
        <v>0</v>
      </c>
    </row>
    <row r="735" spans="4:4" ht="15.75" thickBot="1">
      <c r="D735" s="10">
        <f>'اسماء العملاء'!A598</f>
        <v>0</v>
      </c>
    </row>
    <row r="736" spans="4:4" ht="15.75" thickBot="1">
      <c r="D736" s="10">
        <f>'اسماء العملاء'!A599</f>
        <v>0</v>
      </c>
    </row>
    <row r="737" spans="4:4" ht="15.75" thickBot="1">
      <c r="D737" s="10">
        <f>'اسماء العملاء'!A600</f>
        <v>0</v>
      </c>
    </row>
    <row r="738" spans="4:4" ht="15.75" thickBot="1">
      <c r="D738" s="10">
        <f>'اسماء العملاء'!A601</f>
        <v>0</v>
      </c>
    </row>
    <row r="739" spans="4:4" ht="15.75" thickBot="1">
      <c r="D739" s="10">
        <f>'اسماء العملاء'!A602</f>
        <v>0</v>
      </c>
    </row>
    <row r="740" spans="4:4" ht="15.75" thickBot="1">
      <c r="D740" s="10">
        <f>'اسماء العملاء'!A603</f>
        <v>0</v>
      </c>
    </row>
    <row r="741" spans="4:4" ht="15.75" thickBot="1">
      <c r="D741" s="10">
        <f>'اسماء العملاء'!A604</f>
        <v>0</v>
      </c>
    </row>
    <row r="742" spans="4:4" ht="15.75" thickBot="1">
      <c r="D742" s="10">
        <f>'اسماء العملاء'!A605</f>
        <v>0</v>
      </c>
    </row>
    <row r="743" spans="4:4" ht="15.75" thickBot="1">
      <c r="D743" s="10">
        <f>'اسماء العملاء'!A606</f>
        <v>0</v>
      </c>
    </row>
    <row r="744" spans="4:4" ht="15.75" thickBot="1">
      <c r="D744" s="10">
        <f>'اسماء العملاء'!A607</f>
        <v>0</v>
      </c>
    </row>
    <row r="745" spans="4:4" ht="15.75" thickBot="1">
      <c r="D745" s="10">
        <f>'اسماء العملاء'!A608</f>
        <v>0</v>
      </c>
    </row>
    <row r="746" spans="4:4" ht="15.75" thickBot="1">
      <c r="D746" s="10">
        <f>'اسماء العملاء'!A609</f>
        <v>0</v>
      </c>
    </row>
    <row r="747" spans="4:4" ht="15.75" thickBot="1">
      <c r="D747" s="10">
        <f>'اسماء العملاء'!A610</f>
        <v>0</v>
      </c>
    </row>
    <row r="748" spans="4:4" ht="15.75" thickBot="1">
      <c r="D748" s="10">
        <f>'اسماء العملاء'!A611</f>
        <v>0</v>
      </c>
    </row>
    <row r="749" spans="4:4" ht="15.75" thickBot="1">
      <c r="D749" s="10">
        <f>'اسماء العملاء'!A612</f>
        <v>0</v>
      </c>
    </row>
    <row r="750" spans="4:4" ht="15.75" thickBot="1">
      <c r="D750" s="10">
        <f>'اسماء العملاء'!A613</f>
        <v>0</v>
      </c>
    </row>
    <row r="751" spans="4:4" ht="15.75" thickBot="1">
      <c r="D751" s="10">
        <f>'اسماء العملاء'!A614</f>
        <v>0</v>
      </c>
    </row>
    <row r="752" spans="4:4" ht="15.75" thickBot="1">
      <c r="D752" s="10">
        <f>'اسماء العملاء'!A615</f>
        <v>0</v>
      </c>
    </row>
    <row r="753" spans="4:4" ht="15.75" thickBot="1">
      <c r="D753" s="10">
        <f>'اسماء العملاء'!A616</f>
        <v>0</v>
      </c>
    </row>
    <row r="754" spans="4:4" ht="15.75" thickBot="1">
      <c r="D754" s="10">
        <f>'اسماء العملاء'!A617</f>
        <v>0</v>
      </c>
    </row>
    <row r="755" spans="4:4" ht="15.75" thickBot="1">
      <c r="D755" s="10">
        <f>'اسماء العملاء'!A618</f>
        <v>0</v>
      </c>
    </row>
    <row r="756" spans="4:4" ht="15.75" thickBot="1">
      <c r="D756" s="10">
        <f>'اسماء العملاء'!A619</f>
        <v>0</v>
      </c>
    </row>
    <row r="757" spans="4:4" ht="15.75" thickBot="1">
      <c r="D757" s="10">
        <f>'اسماء العملاء'!A620</f>
        <v>0</v>
      </c>
    </row>
    <row r="758" spans="4:4" ht="15.75" thickBot="1">
      <c r="D758" s="10">
        <f>'اسماء العملاء'!A621</f>
        <v>0</v>
      </c>
    </row>
    <row r="759" spans="4:4" ht="15.75" thickBot="1">
      <c r="D759" s="10">
        <f>'اسماء العملاء'!A622</f>
        <v>0</v>
      </c>
    </row>
    <row r="760" spans="4:4" ht="15.75" thickBot="1">
      <c r="D760" s="10">
        <f>'اسماء العملاء'!A623</f>
        <v>0</v>
      </c>
    </row>
    <row r="761" spans="4:4" ht="15.75" thickBot="1">
      <c r="D761" s="10">
        <f>'اسماء العملاء'!A624</f>
        <v>0</v>
      </c>
    </row>
    <row r="762" spans="4:4" ht="15.75" thickBot="1">
      <c r="D762" s="10">
        <f>'اسماء العملاء'!A625</f>
        <v>0</v>
      </c>
    </row>
    <row r="763" spans="4:4" ht="15.75" thickBot="1">
      <c r="D763" s="10">
        <f>'اسماء العملاء'!A626</f>
        <v>0</v>
      </c>
    </row>
    <row r="764" spans="4:4" ht="15.75" thickBot="1">
      <c r="D764" s="10">
        <f>'اسماء العملاء'!A627</f>
        <v>0</v>
      </c>
    </row>
    <row r="765" spans="4:4" ht="15.75" thickBot="1">
      <c r="D765" s="10">
        <f>'اسماء العملاء'!A628</f>
        <v>0</v>
      </c>
    </row>
    <row r="766" spans="4:4" ht="15.75" thickBot="1">
      <c r="D766" s="10">
        <f>'اسماء العملاء'!A629</f>
        <v>0</v>
      </c>
    </row>
    <row r="767" spans="4:4" ht="15.75" thickBot="1">
      <c r="D767" s="10">
        <f>'اسماء العملاء'!A630</f>
        <v>0</v>
      </c>
    </row>
    <row r="768" spans="4:4" ht="15.75" thickBot="1">
      <c r="D768" s="10">
        <f>'اسماء العملاء'!A631</f>
        <v>0</v>
      </c>
    </row>
    <row r="769" spans="4:4" ht="15.75" thickBot="1">
      <c r="D769" s="10">
        <f>'اسماء العملاء'!A632</f>
        <v>0</v>
      </c>
    </row>
    <row r="770" spans="4:4" ht="15.75" thickBot="1">
      <c r="D770" s="10">
        <f>'اسماء العملاء'!A633</f>
        <v>0</v>
      </c>
    </row>
    <row r="771" spans="4:4" ht="15.75" thickBot="1">
      <c r="D771" s="10">
        <f>'اسماء العملاء'!A634</f>
        <v>0</v>
      </c>
    </row>
    <row r="772" spans="4:4" ht="15.75" thickBot="1">
      <c r="D772" s="10">
        <f>'اسماء العملاء'!A635</f>
        <v>0</v>
      </c>
    </row>
    <row r="773" spans="4:4" ht="15.75" thickBot="1">
      <c r="D773" s="10">
        <f>'اسماء العملاء'!A636</f>
        <v>0</v>
      </c>
    </row>
    <row r="774" spans="4:4" ht="15.75" thickBot="1">
      <c r="D774" s="10">
        <f>'اسماء العملاء'!A637</f>
        <v>0</v>
      </c>
    </row>
    <row r="775" spans="4:4" ht="15.75" thickBot="1">
      <c r="D775" s="10">
        <f>'اسماء العملاء'!A638</f>
        <v>0</v>
      </c>
    </row>
    <row r="776" spans="4:4" ht="15.75" thickBot="1">
      <c r="D776" s="10">
        <f>'اسماء العملاء'!A639</f>
        <v>0</v>
      </c>
    </row>
    <row r="777" spans="4:4" ht="15.75" thickBot="1">
      <c r="D777" s="10">
        <f>'اسماء العملاء'!A640</f>
        <v>0</v>
      </c>
    </row>
    <row r="778" spans="4:4" ht="15.75" thickBot="1">
      <c r="D778" s="10">
        <f>'اسماء العملاء'!A641</f>
        <v>0</v>
      </c>
    </row>
    <row r="779" spans="4:4" ht="15.75" thickBot="1">
      <c r="D779" s="10">
        <f>'اسماء العملاء'!A642</f>
        <v>0</v>
      </c>
    </row>
    <row r="780" spans="4:4" ht="15.75" thickBot="1">
      <c r="D780" s="10">
        <f>'اسماء العملاء'!A643</f>
        <v>0</v>
      </c>
    </row>
    <row r="781" spans="4:4" ht="15.75" thickBot="1">
      <c r="D781" s="10">
        <f>'اسماء العملاء'!A644</f>
        <v>0</v>
      </c>
    </row>
    <row r="782" spans="4:4" ht="15.75" thickBot="1">
      <c r="D782" s="10">
        <f>'اسماء العملاء'!A645</f>
        <v>0</v>
      </c>
    </row>
    <row r="783" spans="4:4" ht="15.75" thickBot="1">
      <c r="D783" s="10">
        <f>'اسماء العملاء'!A646</f>
        <v>0</v>
      </c>
    </row>
    <row r="784" spans="4:4" ht="15.75" thickBot="1">
      <c r="D784" s="10">
        <f>'اسماء العملاء'!A647</f>
        <v>0</v>
      </c>
    </row>
    <row r="785" spans="4:4" ht="15.75" thickBot="1">
      <c r="D785" s="10">
        <f>'اسماء العملاء'!A648</f>
        <v>0</v>
      </c>
    </row>
    <row r="786" spans="4:4" ht="15.75" thickBot="1">
      <c r="D786" s="10">
        <f>'اسماء العملاء'!A649</f>
        <v>0</v>
      </c>
    </row>
    <row r="787" spans="4:4" ht="15.75" thickBot="1">
      <c r="D787" s="10">
        <f>'اسماء العملاء'!A650</f>
        <v>0</v>
      </c>
    </row>
    <row r="788" spans="4:4" ht="15.75" thickBot="1">
      <c r="D788" s="10">
        <f>'اسماء العملاء'!A651</f>
        <v>0</v>
      </c>
    </row>
    <row r="789" spans="4:4" ht="15.75" thickBot="1">
      <c r="D789" s="10">
        <f>'اسماء العملاء'!A652</f>
        <v>0</v>
      </c>
    </row>
    <row r="790" spans="4:4" ht="15.75" thickBot="1">
      <c r="D790" s="10">
        <f>'اسماء العملاء'!A653</f>
        <v>0</v>
      </c>
    </row>
    <row r="791" spans="4:4" ht="15.75" thickBot="1">
      <c r="D791" s="10">
        <f>'اسماء العملاء'!A654</f>
        <v>0</v>
      </c>
    </row>
    <row r="792" spans="4:4" ht="15.75" thickBot="1">
      <c r="D792" s="10">
        <f>'اسماء العملاء'!A655</f>
        <v>0</v>
      </c>
    </row>
    <row r="793" spans="4:4" ht="15.75" thickBot="1">
      <c r="D793" s="10">
        <f>'اسماء العملاء'!A656</f>
        <v>0</v>
      </c>
    </row>
    <row r="794" spans="4:4" ht="15.75" thickBot="1">
      <c r="D794" s="10">
        <f>'اسماء العملاء'!A657</f>
        <v>0</v>
      </c>
    </row>
    <row r="795" spans="4:4" ht="15.75" thickBot="1">
      <c r="D795" s="10">
        <f>'اسماء العملاء'!A658</f>
        <v>0</v>
      </c>
    </row>
    <row r="796" spans="4:4" ht="15.75" thickBot="1">
      <c r="D796" s="10">
        <f>'اسماء العملاء'!A659</f>
        <v>0</v>
      </c>
    </row>
    <row r="797" spans="4:4" ht="15.75" thickBot="1">
      <c r="D797" s="10">
        <f>'اسماء العملاء'!A660</f>
        <v>0</v>
      </c>
    </row>
    <row r="798" spans="4:4" ht="15.75" thickBot="1">
      <c r="D798" s="10">
        <f>'اسماء العملاء'!A661</f>
        <v>0</v>
      </c>
    </row>
    <row r="799" spans="4:4" ht="15.75" thickBot="1">
      <c r="D799" s="10">
        <f>'اسماء العملاء'!A662</f>
        <v>0</v>
      </c>
    </row>
    <row r="800" spans="4:4" ht="15.75" thickBot="1">
      <c r="D800" s="10">
        <f>'اسماء العملاء'!A663</f>
        <v>0</v>
      </c>
    </row>
    <row r="801" spans="4:4" ht="15.75" thickBot="1">
      <c r="D801" s="10">
        <f>'اسماء العملاء'!A664</f>
        <v>0</v>
      </c>
    </row>
    <row r="802" spans="4:4" ht="15.75" thickBot="1">
      <c r="D802" s="10">
        <f>'اسماء العملاء'!A665</f>
        <v>0</v>
      </c>
    </row>
    <row r="803" spans="4:4" ht="15.75" thickBot="1">
      <c r="D803" s="10">
        <f>'اسماء العملاء'!A666</f>
        <v>0</v>
      </c>
    </row>
    <row r="804" spans="4:4" ht="15.75" thickBot="1">
      <c r="D804" s="10">
        <f>'اسماء العملاء'!A667</f>
        <v>0</v>
      </c>
    </row>
    <row r="805" spans="4:4" ht="15.75" thickBot="1">
      <c r="D805" s="10">
        <f>'اسماء العملاء'!A668</f>
        <v>0</v>
      </c>
    </row>
    <row r="806" spans="4:4" ht="15.75" thickBot="1">
      <c r="D806" s="10">
        <f>'اسماء العملاء'!A669</f>
        <v>0</v>
      </c>
    </row>
    <row r="807" spans="4:4" ht="15.75" thickBot="1">
      <c r="D807" s="10">
        <f>'اسماء العملاء'!A670</f>
        <v>0</v>
      </c>
    </row>
    <row r="808" spans="4:4" ht="15.75" thickBot="1">
      <c r="D808" s="10">
        <f>'اسماء العملاء'!A671</f>
        <v>0</v>
      </c>
    </row>
    <row r="809" spans="4:4" ht="15.75" thickBot="1">
      <c r="D809" s="10">
        <f>'اسماء العملاء'!A672</f>
        <v>0</v>
      </c>
    </row>
    <row r="810" spans="4:4" ht="15.75" thickBot="1">
      <c r="D810" s="10">
        <f>'اسماء العملاء'!A673</f>
        <v>0</v>
      </c>
    </row>
    <row r="811" spans="4:4" ht="15.75" thickBot="1">
      <c r="D811" s="10">
        <f>'اسماء العملاء'!A674</f>
        <v>0</v>
      </c>
    </row>
    <row r="812" spans="4:4" ht="15.75" thickBot="1">
      <c r="D812" s="10">
        <f>'اسماء العملاء'!A675</f>
        <v>0</v>
      </c>
    </row>
    <row r="813" spans="4:4" ht="15.75" thickBot="1">
      <c r="D813" s="10">
        <f>'اسماء العملاء'!A676</f>
        <v>0</v>
      </c>
    </row>
    <row r="814" spans="4:4" ht="15.75" thickBot="1">
      <c r="D814" s="10">
        <f>'اسماء العملاء'!A677</f>
        <v>0</v>
      </c>
    </row>
    <row r="815" spans="4:4" ht="15.75" thickBot="1">
      <c r="D815" s="10">
        <f>'اسماء العملاء'!A678</f>
        <v>0</v>
      </c>
    </row>
    <row r="816" spans="4:4" ht="15.75" thickBot="1">
      <c r="D816" s="10">
        <f>'اسماء العملاء'!A679</f>
        <v>0</v>
      </c>
    </row>
    <row r="817" spans="4:4" ht="15.75" thickBot="1">
      <c r="D817" s="10">
        <f>'اسماء العملاء'!A680</f>
        <v>0</v>
      </c>
    </row>
    <row r="818" spans="4:4" ht="15.75" thickBot="1">
      <c r="D818" s="10">
        <f>'اسماء العملاء'!A681</f>
        <v>0</v>
      </c>
    </row>
    <row r="819" spans="4:4" ht="15.75" thickBot="1">
      <c r="D819" s="10">
        <f>'اسماء العملاء'!A682</f>
        <v>0</v>
      </c>
    </row>
    <row r="820" spans="4:4" ht="15.75" thickBot="1">
      <c r="D820" s="10">
        <f>'اسماء العملاء'!A683</f>
        <v>0</v>
      </c>
    </row>
    <row r="821" spans="4:4" ht="15.75" thickBot="1">
      <c r="D821" s="10">
        <f>'اسماء العملاء'!A684</f>
        <v>0</v>
      </c>
    </row>
    <row r="822" spans="4:4" ht="15.75" thickBot="1">
      <c r="D822" s="10">
        <f>'اسماء العملاء'!A685</f>
        <v>0</v>
      </c>
    </row>
    <row r="823" spans="4:4" ht="15.75" thickBot="1">
      <c r="D823" s="10">
        <f>'اسماء العملاء'!A686</f>
        <v>0</v>
      </c>
    </row>
    <row r="824" spans="4:4" ht="15.75" thickBot="1">
      <c r="D824" s="10">
        <f>'اسماء العملاء'!A687</f>
        <v>0</v>
      </c>
    </row>
    <row r="825" spans="4:4" ht="15.75" thickBot="1">
      <c r="D825" s="10">
        <f>'اسماء العملاء'!A688</f>
        <v>0</v>
      </c>
    </row>
    <row r="826" spans="4:4" ht="15.75" thickBot="1">
      <c r="D826" s="10">
        <f>'اسماء العملاء'!A689</f>
        <v>0</v>
      </c>
    </row>
    <row r="827" spans="4:4" ht="15.75" thickBot="1">
      <c r="D827" s="10">
        <f>'اسماء العملاء'!A690</f>
        <v>0</v>
      </c>
    </row>
    <row r="828" spans="4:4" ht="15.75" thickBot="1">
      <c r="D828" s="10">
        <f>'اسماء العملاء'!A691</f>
        <v>0</v>
      </c>
    </row>
    <row r="829" spans="4:4" ht="15.75" thickBot="1">
      <c r="D829" s="10">
        <f>'اسماء العملاء'!A692</f>
        <v>0</v>
      </c>
    </row>
    <row r="830" spans="4:4" ht="15.75" thickBot="1">
      <c r="D830" s="10">
        <f>'اسماء العملاء'!A693</f>
        <v>0</v>
      </c>
    </row>
    <row r="831" spans="4:4" ht="15.75" thickBot="1">
      <c r="D831" s="10">
        <f>'اسماء العملاء'!A694</f>
        <v>0</v>
      </c>
    </row>
    <row r="832" spans="4:4" ht="15.75" thickBot="1">
      <c r="D832" s="10">
        <f>'اسماء العملاء'!A695</f>
        <v>0</v>
      </c>
    </row>
    <row r="833" spans="4:4" ht="15.75" thickBot="1">
      <c r="D833" s="10">
        <f>'اسماء العملاء'!A696</f>
        <v>0</v>
      </c>
    </row>
    <row r="834" spans="4:4" ht="15.75" thickBot="1">
      <c r="D834" s="10">
        <f>'اسماء العملاء'!A697</f>
        <v>0</v>
      </c>
    </row>
    <row r="835" spans="4:4" ht="15.75" thickBot="1">
      <c r="D835" s="10">
        <f>'اسماء العملاء'!A698</f>
        <v>0</v>
      </c>
    </row>
    <row r="836" spans="4:4" ht="15.75" thickBot="1">
      <c r="D836" s="10">
        <f>'اسماء العملاء'!A699</f>
        <v>0</v>
      </c>
    </row>
    <row r="837" spans="4:4" ht="15.75" thickBot="1">
      <c r="D837" s="10">
        <f>'اسماء العملاء'!A700</f>
        <v>0</v>
      </c>
    </row>
    <row r="838" spans="4:4" ht="15.75" thickBot="1">
      <c r="D838" s="10">
        <f>'اسماء العملاء'!A701</f>
        <v>0</v>
      </c>
    </row>
    <row r="839" spans="4:4" ht="15.75" thickBot="1">
      <c r="D839" s="10">
        <f>'اسماء العملاء'!A702</f>
        <v>0</v>
      </c>
    </row>
    <row r="840" spans="4:4" ht="15.75" thickBot="1">
      <c r="D840" s="10">
        <f>'اسماء العملاء'!A703</f>
        <v>0</v>
      </c>
    </row>
    <row r="841" spans="4:4" ht="15.75" thickBot="1">
      <c r="D841" s="10">
        <f>'اسماء العملاء'!A704</f>
        <v>0</v>
      </c>
    </row>
    <row r="842" spans="4:4" ht="15.75" thickBot="1">
      <c r="D842" s="10">
        <f>'اسماء العملاء'!A705</f>
        <v>0</v>
      </c>
    </row>
    <row r="843" spans="4:4" ht="15.75" thickBot="1">
      <c r="D843" s="10">
        <f>'اسماء العملاء'!A706</f>
        <v>0</v>
      </c>
    </row>
    <row r="844" spans="4:4" ht="15.75" thickBot="1">
      <c r="D844" s="10">
        <f>'اسماء العملاء'!A707</f>
        <v>0</v>
      </c>
    </row>
    <row r="845" spans="4:4" ht="15.75" thickBot="1">
      <c r="D845" s="10">
        <f>'اسماء العملاء'!A708</f>
        <v>0</v>
      </c>
    </row>
    <row r="846" spans="4:4" ht="15.75" thickBot="1">
      <c r="D846" s="10">
        <f>'اسماء العملاء'!A709</f>
        <v>0</v>
      </c>
    </row>
    <row r="847" spans="4:4" ht="15.75" thickBot="1">
      <c r="D847" s="10">
        <f>'اسماء العملاء'!A710</f>
        <v>0</v>
      </c>
    </row>
    <row r="848" spans="4:4" ht="15.75" thickBot="1">
      <c r="D848" s="10">
        <f>'اسماء العملاء'!A711</f>
        <v>0</v>
      </c>
    </row>
    <row r="849" spans="4:4" ht="15.75" thickBot="1">
      <c r="D849" s="10">
        <f>'اسماء العملاء'!A712</f>
        <v>0</v>
      </c>
    </row>
    <row r="850" spans="4:4" ht="15.75" thickBot="1">
      <c r="D850" s="10">
        <f>'اسماء العملاء'!A713</f>
        <v>0</v>
      </c>
    </row>
    <row r="851" spans="4:4" ht="15.75" thickBot="1">
      <c r="D851" s="10">
        <f>'اسماء العملاء'!A714</f>
        <v>0</v>
      </c>
    </row>
    <row r="852" spans="4:4" ht="15.75" thickBot="1">
      <c r="D852" s="10">
        <f>'اسماء العملاء'!A715</f>
        <v>0</v>
      </c>
    </row>
    <row r="853" spans="4:4" ht="15.75" thickBot="1">
      <c r="D853" s="10">
        <f>'اسماء العملاء'!A716</f>
        <v>0</v>
      </c>
    </row>
    <row r="854" spans="4:4" ht="15.75" thickBot="1">
      <c r="D854" s="10">
        <f>'اسماء العملاء'!A717</f>
        <v>0</v>
      </c>
    </row>
    <row r="855" spans="4:4" ht="15.75" thickBot="1">
      <c r="D855" s="10">
        <f>'اسماء العملاء'!A718</f>
        <v>0</v>
      </c>
    </row>
    <row r="856" spans="4:4" ht="15.75" thickBot="1">
      <c r="D856" s="10">
        <f>'اسماء العملاء'!A719</f>
        <v>0</v>
      </c>
    </row>
    <row r="857" spans="4:4" ht="15.75" thickBot="1">
      <c r="D857" s="10">
        <f>'اسماء العملاء'!A720</f>
        <v>0</v>
      </c>
    </row>
    <row r="858" spans="4:4" ht="15.75" thickBot="1">
      <c r="D858" s="10">
        <f>'اسماء العملاء'!A721</f>
        <v>0</v>
      </c>
    </row>
    <row r="859" spans="4:4" ht="15.75" thickBot="1">
      <c r="D859" s="10">
        <f>'اسماء العملاء'!A722</f>
        <v>0</v>
      </c>
    </row>
    <row r="860" spans="4:4" ht="15.75" thickBot="1">
      <c r="D860" s="10">
        <f>'اسماء العملاء'!A723</f>
        <v>0</v>
      </c>
    </row>
    <row r="861" spans="4:4" ht="15.75" thickBot="1">
      <c r="D861" s="10">
        <f>'اسماء العملاء'!A724</f>
        <v>0</v>
      </c>
    </row>
    <row r="862" spans="4:4" ht="15.75" thickBot="1">
      <c r="D862" s="10">
        <f>'اسماء العملاء'!A725</f>
        <v>0</v>
      </c>
    </row>
    <row r="863" spans="4:4" ht="15.75" thickBot="1">
      <c r="D863" s="10">
        <f>'اسماء العملاء'!A726</f>
        <v>0</v>
      </c>
    </row>
    <row r="864" spans="4:4" ht="15.75" thickBot="1">
      <c r="D864" s="10">
        <f>'اسماء العملاء'!A727</f>
        <v>0</v>
      </c>
    </row>
    <row r="865" spans="4:4" ht="15.75" thickBot="1">
      <c r="D865" s="10">
        <f>'اسماء العملاء'!A728</f>
        <v>0</v>
      </c>
    </row>
    <row r="866" spans="4:4" ht="15.75" thickBot="1">
      <c r="D866" s="10">
        <f>'اسماء العملاء'!A729</f>
        <v>0</v>
      </c>
    </row>
    <row r="867" spans="4:4" ht="15.75" thickBot="1">
      <c r="D867" s="10">
        <f>'اسماء العملاء'!A730</f>
        <v>0</v>
      </c>
    </row>
    <row r="868" spans="4:4" ht="15.75" thickBot="1">
      <c r="D868" s="10">
        <f>'اسماء العملاء'!A731</f>
        <v>0</v>
      </c>
    </row>
    <row r="869" spans="4:4" ht="15.75" thickBot="1">
      <c r="D869" s="10">
        <f>'اسماء العملاء'!A732</f>
        <v>0</v>
      </c>
    </row>
    <row r="870" spans="4:4" ht="15.75" thickBot="1">
      <c r="D870" s="10">
        <f>'اسماء العملاء'!A733</f>
        <v>0</v>
      </c>
    </row>
    <row r="871" spans="4:4" ht="15.75" thickBot="1">
      <c r="D871" s="10">
        <f>'اسماء العملاء'!A734</f>
        <v>0</v>
      </c>
    </row>
    <row r="872" spans="4:4" ht="15.75" thickBot="1">
      <c r="D872" s="10">
        <f>'اسماء العملاء'!A735</f>
        <v>0</v>
      </c>
    </row>
    <row r="873" spans="4:4" ht="15.75" thickBot="1">
      <c r="D873" s="10">
        <f>'اسماء العملاء'!A736</f>
        <v>0</v>
      </c>
    </row>
    <row r="874" spans="4:4" ht="15.75" thickBot="1">
      <c r="D874" s="10">
        <f>'اسماء العملاء'!A737</f>
        <v>0</v>
      </c>
    </row>
    <row r="875" spans="4:4" ht="15.75" thickBot="1">
      <c r="D875" s="10">
        <f>'اسماء العملاء'!A738</f>
        <v>0</v>
      </c>
    </row>
    <row r="876" spans="4:4" ht="15.75" thickBot="1">
      <c r="D876" s="10">
        <f>'اسماء العملاء'!A739</f>
        <v>0</v>
      </c>
    </row>
    <row r="877" spans="4:4" ht="15.75" thickBot="1">
      <c r="D877" s="10">
        <f>'اسماء العملاء'!A740</f>
        <v>0</v>
      </c>
    </row>
    <row r="878" spans="4:4" ht="15.75" thickBot="1">
      <c r="D878" s="10">
        <f>'اسماء العملاء'!A741</f>
        <v>0</v>
      </c>
    </row>
    <row r="879" spans="4:4" ht="15.75" thickBot="1">
      <c r="D879" s="10">
        <f>'اسماء العملاء'!A742</f>
        <v>0</v>
      </c>
    </row>
    <row r="880" spans="4:4" ht="15.75" thickBot="1">
      <c r="D880" s="10">
        <f>'اسماء العملاء'!A743</f>
        <v>0</v>
      </c>
    </row>
    <row r="881" spans="4:4" ht="15.75" thickBot="1">
      <c r="D881" s="10">
        <f>'اسماء العملاء'!A744</f>
        <v>0</v>
      </c>
    </row>
    <row r="882" spans="4:4" ht="15.75" thickBot="1">
      <c r="D882" s="10">
        <f>'اسماء العملاء'!A745</f>
        <v>0</v>
      </c>
    </row>
    <row r="883" spans="4:4" ht="15.75" thickBot="1">
      <c r="D883" s="10">
        <f>'اسماء العملاء'!A746</f>
        <v>0</v>
      </c>
    </row>
    <row r="884" spans="4:4" ht="15.75" thickBot="1">
      <c r="D884" s="10">
        <f>'اسماء العملاء'!A747</f>
        <v>0</v>
      </c>
    </row>
    <row r="885" spans="4:4" ht="15.75" thickBot="1">
      <c r="D885" s="10">
        <f>'اسماء العملاء'!A748</f>
        <v>0</v>
      </c>
    </row>
    <row r="886" spans="4:4" ht="15.75" thickBot="1">
      <c r="D886" s="10">
        <f>'اسماء العملاء'!A749</f>
        <v>0</v>
      </c>
    </row>
    <row r="887" spans="4:4" ht="15.75" thickBot="1">
      <c r="D887" s="10">
        <f>'اسماء العملاء'!A750</f>
        <v>0</v>
      </c>
    </row>
    <row r="888" spans="4:4" ht="15.75" thickBot="1">
      <c r="D888" s="10">
        <f>'اسماء العملاء'!A751</f>
        <v>0</v>
      </c>
    </row>
    <row r="889" spans="4:4" ht="15.75" thickBot="1">
      <c r="D889" s="10">
        <f>'اسماء العملاء'!A752</f>
        <v>0</v>
      </c>
    </row>
    <row r="890" spans="4:4" ht="15.75" thickBot="1">
      <c r="D890" s="10">
        <f>'اسماء العملاء'!A753</f>
        <v>0</v>
      </c>
    </row>
    <row r="891" spans="4:4" ht="15.75" thickBot="1">
      <c r="D891" s="10">
        <f>'اسماء العملاء'!A754</f>
        <v>0</v>
      </c>
    </row>
    <row r="892" spans="4:4" ht="15.75" thickBot="1">
      <c r="D892" s="10">
        <f>'اسماء العملاء'!A755</f>
        <v>0</v>
      </c>
    </row>
    <row r="893" spans="4:4" ht="15.75" thickBot="1">
      <c r="D893" s="10">
        <f>'اسماء العملاء'!A756</f>
        <v>0</v>
      </c>
    </row>
    <row r="894" spans="4:4" ht="15.75" thickBot="1">
      <c r="D894" s="10">
        <f>'اسماء العملاء'!A757</f>
        <v>0</v>
      </c>
    </row>
    <row r="895" spans="4:4" ht="15.75" thickBot="1">
      <c r="D895" s="10">
        <f>'اسماء العملاء'!A758</f>
        <v>0</v>
      </c>
    </row>
    <row r="896" spans="4:4" ht="15.75" thickBot="1">
      <c r="D896" s="10">
        <f>'اسماء العملاء'!A759</f>
        <v>0</v>
      </c>
    </row>
    <row r="897" spans="4:4" ht="15.75" thickBot="1">
      <c r="D897" s="10">
        <f>'اسماء العملاء'!A760</f>
        <v>0</v>
      </c>
    </row>
    <row r="898" spans="4:4" ht="15.75" thickBot="1">
      <c r="D898" s="10">
        <f>'اسماء العملاء'!A761</f>
        <v>0</v>
      </c>
    </row>
    <row r="899" spans="4:4" ht="15.75" thickBot="1">
      <c r="D899" s="10">
        <f>'اسماء العملاء'!A762</f>
        <v>0</v>
      </c>
    </row>
    <row r="900" spans="4:4" ht="15.75" thickBot="1">
      <c r="D900" s="10">
        <f>'اسماء العملاء'!A763</f>
        <v>0</v>
      </c>
    </row>
    <row r="901" spans="4:4" ht="15.75" thickBot="1">
      <c r="D901" s="10">
        <f>'اسماء العملاء'!A764</f>
        <v>0</v>
      </c>
    </row>
    <row r="902" spans="4:4" ht="15.75" thickBot="1">
      <c r="D902" s="10">
        <f>'اسماء العملاء'!A765</f>
        <v>0</v>
      </c>
    </row>
    <row r="903" spans="4:4" ht="15.75" thickBot="1">
      <c r="D903" s="10">
        <f>'اسماء العملاء'!A766</f>
        <v>0</v>
      </c>
    </row>
    <row r="904" spans="4:4" ht="15.75" thickBot="1">
      <c r="D904" s="10">
        <f>'اسماء العملاء'!A767</f>
        <v>0</v>
      </c>
    </row>
    <row r="905" spans="4:4" ht="15.75" thickBot="1">
      <c r="D905" s="10">
        <f>'اسماء العملاء'!A768</f>
        <v>0</v>
      </c>
    </row>
    <row r="906" spans="4:4" ht="15.75" thickBot="1">
      <c r="D906" s="10">
        <f>'اسماء العملاء'!A769</f>
        <v>0</v>
      </c>
    </row>
    <row r="907" spans="4:4" ht="15.75" thickBot="1">
      <c r="D907" s="10">
        <f>'اسماء العملاء'!A770</f>
        <v>0</v>
      </c>
    </row>
    <row r="908" spans="4:4" ht="15.75" thickBot="1">
      <c r="D908" s="10">
        <f>'اسماء العملاء'!A771</f>
        <v>0</v>
      </c>
    </row>
    <row r="909" spans="4:4" ht="15.75" thickBot="1">
      <c r="D909" s="10">
        <f>'اسماء العملاء'!A772</f>
        <v>0</v>
      </c>
    </row>
    <row r="910" spans="4:4" ht="15.75" thickBot="1">
      <c r="D910" s="10">
        <f>'اسماء العملاء'!A773</f>
        <v>0</v>
      </c>
    </row>
    <row r="911" spans="4:4" ht="15.75" thickBot="1">
      <c r="D911" s="10">
        <f>'اسماء العملاء'!A774</f>
        <v>0</v>
      </c>
    </row>
    <row r="912" spans="4:4" ht="15.75" thickBot="1">
      <c r="D912" s="10">
        <f>'اسماء العملاء'!A775</f>
        <v>0</v>
      </c>
    </row>
    <row r="913" spans="4:4" ht="15.75" thickBot="1">
      <c r="D913" s="10">
        <f>'اسماء العملاء'!A776</f>
        <v>0</v>
      </c>
    </row>
    <row r="914" spans="4:4" ht="15.75" thickBot="1">
      <c r="D914" s="10">
        <f>'اسماء العملاء'!A777</f>
        <v>0</v>
      </c>
    </row>
    <row r="915" spans="4:4" ht="15.75" thickBot="1">
      <c r="D915" s="10">
        <f>'اسماء العملاء'!A778</f>
        <v>0</v>
      </c>
    </row>
    <row r="916" spans="4:4" ht="15.75" thickBot="1">
      <c r="D916" s="10">
        <f>'اسماء العملاء'!A779</f>
        <v>0</v>
      </c>
    </row>
    <row r="917" spans="4:4" ht="15.75" thickBot="1">
      <c r="D917" s="10">
        <f>'اسماء العملاء'!A780</f>
        <v>0</v>
      </c>
    </row>
    <row r="918" spans="4:4" ht="15.75" thickBot="1">
      <c r="D918" s="10">
        <f>'اسماء العملاء'!A781</f>
        <v>0</v>
      </c>
    </row>
    <row r="919" spans="4:4" ht="15.75" thickBot="1">
      <c r="D919" s="10">
        <f>'اسماء العملاء'!A782</f>
        <v>0</v>
      </c>
    </row>
    <row r="920" spans="4:4" ht="15.75" thickBot="1">
      <c r="D920" s="10">
        <f>'اسماء العملاء'!A783</f>
        <v>0</v>
      </c>
    </row>
    <row r="921" spans="4:4" ht="15.75" thickBot="1">
      <c r="D921" s="10">
        <f>'اسماء العملاء'!A784</f>
        <v>0</v>
      </c>
    </row>
    <row r="922" spans="4:4" ht="15.75" thickBot="1">
      <c r="D922" s="10">
        <f>'اسماء العملاء'!A785</f>
        <v>0</v>
      </c>
    </row>
    <row r="923" spans="4:4" ht="15.75" thickBot="1">
      <c r="D923" s="10">
        <f>'اسماء العملاء'!A786</f>
        <v>0</v>
      </c>
    </row>
    <row r="924" spans="4:4" ht="15.75" thickBot="1">
      <c r="D924" s="10">
        <f>'اسماء العملاء'!A787</f>
        <v>0</v>
      </c>
    </row>
    <row r="925" spans="4:4" ht="15.75" thickBot="1">
      <c r="D925" s="10">
        <f>'اسماء العملاء'!A788</f>
        <v>0</v>
      </c>
    </row>
    <row r="926" spans="4:4" ht="15.75" thickBot="1">
      <c r="D926" s="10">
        <f>'اسماء العملاء'!A789</f>
        <v>0</v>
      </c>
    </row>
    <row r="927" spans="4:4" ht="15.75" thickBot="1">
      <c r="D927" s="10">
        <f>'اسماء العملاء'!A790</f>
        <v>0</v>
      </c>
    </row>
    <row r="928" spans="4:4" ht="15.75" thickBot="1">
      <c r="D928" s="10">
        <f>'اسماء العملاء'!A791</f>
        <v>0</v>
      </c>
    </row>
    <row r="929" spans="4:4" ht="15.75" thickBot="1">
      <c r="D929" s="10">
        <f>'اسماء العملاء'!A792</f>
        <v>0</v>
      </c>
    </row>
    <row r="930" spans="4:4" ht="15.75" thickBot="1">
      <c r="D930" s="10">
        <f>'اسماء العملاء'!A793</f>
        <v>0</v>
      </c>
    </row>
    <row r="931" spans="4:4" ht="15.75" thickBot="1">
      <c r="D931" s="10">
        <f>'اسماء العملاء'!A794</f>
        <v>0</v>
      </c>
    </row>
    <row r="932" spans="4:4" ht="15.75" thickBot="1">
      <c r="D932" s="10">
        <f>'اسماء العملاء'!A795</f>
        <v>0</v>
      </c>
    </row>
    <row r="933" spans="4:4" ht="15.75" thickBot="1">
      <c r="D933" s="10">
        <f>'اسماء العملاء'!A796</f>
        <v>0</v>
      </c>
    </row>
    <row r="934" spans="4:4" ht="15.75" thickBot="1">
      <c r="D934" s="10">
        <f>'اسماء العملاء'!A797</f>
        <v>0</v>
      </c>
    </row>
    <row r="935" spans="4:4" ht="15.75" thickBot="1">
      <c r="D935" s="10">
        <f>'اسماء العملاء'!A798</f>
        <v>0</v>
      </c>
    </row>
    <row r="936" spans="4:4" ht="15.75" thickBot="1">
      <c r="D936" s="10">
        <f>'اسماء العملاء'!A799</f>
        <v>0</v>
      </c>
    </row>
    <row r="937" spans="4:4" ht="15.75" thickBot="1">
      <c r="D937" s="10">
        <f>'اسماء العملاء'!A800</f>
        <v>0</v>
      </c>
    </row>
    <row r="938" spans="4:4" ht="15.75" thickBot="1">
      <c r="D938" s="10">
        <f>'اسماء العملاء'!A801</f>
        <v>0</v>
      </c>
    </row>
    <row r="939" spans="4:4" ht="15.75" thickBot="1">
      <c r="D939" s="10">
        <f>'اسماء العملاء'!A802</f>
        <v>0</v>
      </c>
    </row>
    <row r="940" spans="4:4" ht="15.75" thickBot="1">
      <c r="D940" s="10">
        <f>'اسماء العملاء'!A803</f>
        <v>0</v>
      </c>
    </row>
    <row r="941" spans="4:4" ht="15.75" thickBot="1">
      <c r="D941" s="10">
        <f>'اسماء العملاء'!A804</f>
        <v>0</v>
      </c>
    </row>
    <row r="942" spans="4:4" ht="15.75" thickBot="1">
      <c r="D942" s="10">
        <f>'اسماء العملاء'!A805</f>
        <v>0</v>
      </c>
    </row>
    <row r="943" spans="4:4" ht="15.75" thickBot="1">
      <c r="D943" s="10">
        <f>'اسماء العملاء'!A806</f>
        <v>0</v>
      </c>
    </row>
    <row r="944" spans="4:4" ht="15.75" thickBot="1">
      <c r="D944" s="10">
        <f>'اسماء العملاء'!A807</f>
        <v>0</v>
      </c>
    </row>
    <row r="945" spans="4:4" ht="15.75" thickBot="1">
      <c r="D945" s="10">
        <f>'اسماء العملاء'!A808</f>
        <v>0</v>
      </c>
    </row>
    <row r="946" spans="4:4" ht="15.75" thickBot="1">
      <c r="D946" s="10">
        <f>'اسماء العملاء'!A809</f>
        <v>0</v>
      </c>
    </row>
    <row r="947" spans="4:4" ht="15.75" thickBot="1">
      <c r="D947" s="10">
        <f>'اسماء العملاء'!A810</f>
        <v>0</v>
      </c>
    </row>
    <row r="948" spans="4:4" ht="15.75" thickBot="1">
      <c r="D948" s="10">
        <f>'اسماء العملاء'!A811</f>
        <v>0</v>
      </c>
    </row>
    <row r="949" spans="4:4" ht="15.75" thickBot="1">
      <c r="D949" s="10">
        <f>'اسماء العملاء'!A812</f>
        <v>0</v>
      </c>
    </row>
    <row r="950" spans="4:4" ht="15.75" thickBot="1">
      <c r="D950" s="10">
        <f>'اسماء العملاء'!A813</f>
        <v>0</v>
      </c>
    </row>
    <row r="951" spans="4:4" ht="15.75" thickBot="1">
      <c r="D951" s="10">
        <f>'اسماء العملاء'!A814</f>
        <v>0</v>
      </c>
    </row>
    <row r="952" spans="4:4" ht="15.75" thickBot="1">
      <c r="D952" s="10">
        <f>'اسماء العملاء'!A815</f>
        <v>0</v>
      </c>
    </row>
    <row r="953" spans="4:4" ht="15.75" thickBot="1">
      <c r="D953" s="10">
        <f>'اسماء العملاء'!A816</f>
        <v>0</v>
      </c>
    </row>
    <row r="954" spans="4:4" ht="15.75" thickBot="1">
      <c r="D954" s="10">
        <f>'اسماء العملاء'!A817</f>
        <v>0</v>
      </c>
    </row>
    <row r="955" spans="4:4" ht="15.75" thickBot="1">
      <c r="D955" s="10">
        <f>'اسماء العملاء'!A818</f>
        <v>0</v>
      </c>
    </row>
    <row r="956" spans="4:4" ht="15.75" thickBot="1">
      <c r="D956" s="10">
        <f>'اسماء العملاء'!A819</f>
        <v>0</v>
      </c>
    </row>
    <row r="957" spans="4:4" ht="15.75" thickBot="1">
      <c r="D957" s="10">
        <f>'اسماء العملاء'!A820</f>
        <v>0</v>
      </c>
    </row>
    <row r="958" spans="4:4" ht="15.75" thickBot="1">
      <c r="D958" s="10">
        <f>'اسماء العملاء'!A821</f>
        <v>0</v>
      </c>
    </row>
    <row r="959" spans="4:4" ht="15.75" thickBot="1">
      <c r="D959" s="10">
        <f>'اسماء العملاء'!A822</f>
        <v>0</v>
      </c>
    </row>
    <row r="960" spans="4:4" ht="15.75" thickBot="1">
      <c r="D960" s="10">
        <f>'اسماء العملاء'!A823</f>
        <v>0</v>
      </c>
    </row>
    <row r="961" spans="4:4" ht="15.75" thickBot="1">
      <c r="D961" s="10">
        <f>'اسماء العملاء'!A824</f>
        <v>0</v>
      </c>
    </row>
    <row r="962" spans="4:4" ht="15.75" thickBot="1">
      <c r="D962" s="10">
        <f>'اسماء العملاء'!A825</f>
        <v>0</v>
      </c>
    </row>
    <row r="963" spans="4:4" ht="15.75" thickBot="1">
      <c r="D963" s="10">
        <f>'اسماء العملاء'!A826</f>
        <v>0</v>
      </c>
    </row>
    <row r="964" spans="4:4" ht="15.75" thickBot="1">
      <c r="D964" s="10">
        <f>'اسماء العملاء'!A827</f>
        <v>0</v>
      </c>
    </row>
    <row r="965" spans="4:4" ht="15.75" thickBot="1">
      <c r="D965" s="10">
        <f>'اسماء العملاء'!A828</f>
        <v>0</v>
      </c>
    </row>
    <row r="966" spans="4:4" ht="15.75" thickBot="1">
      <c r="D966" s="10">
        <f>'اسماء العملاء'!A829</f>
        <v>0</v>
      </c>
    </row>
    <row r="967" spans="4:4" ht="15.75" thickBot="1">
      <c r="D967" s="10">
        <f>'اسماء العملاء'!A830</f>
        <v>0</v>
      </c>
    </row>
    <row r="968" spans="4:4" ht="15.75" thickBot="1">
      <c r="D968" s="10">
        <f>'اسماء العملاء'!A831</f>
        <v>0</v>
      </c>
    </row>
    <row r="969" spans="4:4" ht="15.75" thickBot="1">
      <c r="D969" s="10">
        <f>'اسماء العملاء'!A832</f>
        <v>0</v>
      </c>
    </row>
    <row r="970" spans="4:4" ht="15.75" thickBot="1">
      <c r="D970" s="10">
        <f>'اسماء العملاء'!A833</f>
        <v>0</v>
      </c>
    </row>
    <row r="971" spans="4:4" ht="15.75" thickBot="1">
      <c r="D971" s="10">
        <f>'اسماء العملاء'!A834</f>
        <v>0</v>
      </c>
    </row>
    <row r="972" spans="4:4" ht="15.75" thickBot="1">
      <c r="D972" s="10">
        <f>'اسماء العملاء'!A835</f>
        <v>0</v>
      </c>
    </row>
    <row r="973" spans="4:4" ht="15.75" thickBot="1">
      <c r="D973" s="10">
        <f>'اسماء العملاء'!A836</f>
        <v>0</v>
      </c>
    </row>
    <row r="974" spans="4:4" ht="15.75" thickBot="1">
      <c r="D974" s="10">
        <f>'اسماء العملاء'!A837</f>
        <v>0</v>
      </c>
    </row>
    <row r="975" spans="4:4" ht="15.75" thickBot="1">
      <c r="D975" s="10">
        <f>'اسماء العملاء'!A838</f>
        <v>0</v>
      </c>
    </row>
    <row r="976" spans="4:4" ht="15.75" thickBot="1">
      <c r="D976" s="10">
        <f>'اسماء العملاء'!A839</f>
        <v>0</v>
      </c>
    </row>
    <row r="977" spans="4:4" ht="15.75" thickBot="1">
      <c r="D977" s="10">
        <f>'اسماء العملاء'!A840</f>
        <v>0</v>
      </c>
    </row>
    <row r="978" spans="4:4" ht="15.75" thickBot="1">
      <c r="D978" s="10">
        <f>'اسماء العملاء'!A841</f>
        <v>0</v>
      </c>
    </row>
    <row r="979" spans="4:4" ht="15.75" thickBot="1">
      <c r="D979" s="10">
        <f>'اسماء العملاء'!A842</f>
        <v>0</v>
      </c>
    </row>
    <row r="980" spans="4:4" ht="15.75" thickBot="1">
      <c r="D980" s="10">
        <f>'اسماء العملاء'!A843</f>
        <v>0</v>
      </c>
    </row>
    <row r="981" spans="4:4" ht="15.75" thickBot="1">
      <c r="D981" s="10">
        <f>'اسماء العملاء'!A844</f>
        <v>0</v>
      </c>
    </row>
    <row r="982" spans="4:4" ht="15.75" thickBot="1">
      <c r="D982" s="10">
        <f>'اسماء العملاء'!A845</f>
        <v>0</v>
      </c>
    </row>
    <row r="983" spans="4:4" ht="15.75" thickBot="1">
      <c r="D983" s="10">
        <f>'اسماء العملاء'!A846</f>
        <v>0</v>
      </c>
    </row>
    <row r="984" spans="4:4" ht="15.75" thickBot="1">
      <c r="D984" s="10">
        <f>'اسماء العملاء'!A847</f>
        <v>0</v>
      </c>
    </row>
    <row r="985" spans="4:4" ht="15.75" thickBot="1">
      <c r="D985" s="10">
        <f>'اسماء العملاء'!A848</f>
        <v>0</v>
      </c>
    </row>
    <row r="986" spans="4:4" ht="15.75" thickBot="1">
      <c r="D986" s="10">
        <f>'اسماء العملاء'!A849</f>
        <v>0</v>
      </c>
    </row>
    <row r="987" spans="4:4" ht="15.75" thickBot="1">
      <c r="D987" s="10">
        <f>'اسماء العملاء'!A850</f>
        <v>0</v>
      </c>
    </row>
    <row r="988" spans="4:4" ht="15.75" thickBot="1">
      <c r="D988" s="10">
        <f>'اسماء العملاء'!A851</f>
        <v>0</v>
      </c>
    </row>
    <row r="989" spans="4:4" ht="15.75" thickBot="1">
      <c r="D989" s="10">
        <f>'اسماء العملاء'!A852</f>
        <v>0</v>
      </c>
    </row>
    <row r="990" spans="4:4" ht="15.75" thickBot="1">
      <c r="D990" s="10">
        <f>'اسماء العملاء'!A853</f>
        <v>0</v>
      </c>
    </row>
    <row r="991" spans="4:4" ht="15.75" thickBot="1">
      <c r="D991" s="10">
        <f>'اسماء العملاء'!A854</f>
        <v>0</v>
      </c>
    </row>
    <row r="992" spans="4:4" ht="15.75" thickBot="1">
      <c r="D992" s="10">
        <f>'اسماء العملاء'!A855</f>
        <v>0</v>
      </c>
    </row>
    <row r="993" spans="4:4" ht="15.75" thickBot="1">
      <c r="D993" s="10">
        <f>'اسماء العملاء'!A856</f>
        <v>0</v>
      </c>
    </row>
    <row r="994" spans="4:4" ht="15.75" thickBot="1">
      <c r="D994" s="10">
        <f>'اسماء العملاء'!A857</f>
        <v>0</v>
      </c>
    </row>
    <row r="995" spans="4:4" ht="15.75" thickBot="1">
      <c r="D995" s="10">
        <f>'اسماء العملاء'!A858</f>
        <v>0</v>
      </c>
    </row>
    <row r="996" spans="4:4" ht="15.75" thickBot="1">
      <c r="D996" s="10">
        <f>'اسماء العملاء'!A859</f>
        <v>0</v>
      </c>
    </row>
    <row r="997" spans="4:4" ht="15.75" thickBot="1">
      <c r="D997" s="10">
        <f>'اسماء العملاء'!A860</f>
        <v>0</v>
      </c>
    </row>
    <row r="998" spans="4:4" ht="15.75" thickBot="1">
      <c r="D998" s="10">
        <f>'اسماء العملاء'!A861</f>
        <v>0</v>
      </c>
    </row>
    <row r="999" spans="4:4" ht="15.75" thickBot="1">
      <c r="D999" s="10">
        <f>'اسماء العملاء'!A862</f>
        <v>0</v>
      </c>
    </row>
    <row r="1000" spans="4:4" ht="15.75" thickBot="1">
      <c r="D1000" s="10">
        <f>'اسماء العملاء'!A863</f>
        <v>0</v>
      </c>
    </row>
    <row r="1001" spans="4:4" ht="15.75" thickBot="1">
      <c r="D1001" s="10">
        <f>'اسماء العملاء'!A864</f>
        <v>0</v>
      </c>
    </row>
    <row r="1002" spans="4:4" ht="15.75" thickBot="1">
      <c r="D1002" s="10">
        <f>'اسماء العملاء'!A865</f>
        <v>0</v>
      </c>
    </row>
    <row r="1003" spans="4:4" ht="15.75" thickBot="1">
      <c r="D1003" s="10">
        <f>'اسماء العملاء'!A866</f>
        <v>0</v>
      </c>
    </row>
    <row r="1004" spans="4:4" ht="15.75" thickBot="1">
      <c r="D1004" s="10">
        <f>'اسماء العملاء'!A867</f>
        <v>0</v>
      </c>
    </row>
    <row r="1005" spans="4:4" ht="15.75" thickBot="1">
      <c r="D1005" s="10">
        <f>'اسماء العملاء'!A868</f>
        <v>0</v>
      </c>
    </row>
    <row r="1006" spans="4:4" ht="15.75" thickBot="1">
      <c r="D1006" s="10">
        <f>'اسماء العملاء'!A869</f>
        <v>0</v>
      </c>
    </row>
    <row r="1007" spans="4:4" ht="15.75" thickBot="1">
      <c r="D1007" s="10">
        <f>'اسماء العملاء'!A870</f>
        <v>0</v>
      </c>
    </row>
    <row r="1008" spans="4:4" ht="15.75" thickBot="1">
      <c r="D1008" s="10">
        <f>'اسماء العملاء'!A871</f>
        <v>0</v>
      </c>
    </row>
    <row r="1009" spans="4:4" ht="15.75" thickBot="1">
      <c r="D1009" s="10">
        <f>'اسماء العملاء'!A872</f>
        <v>0</v>
      </c>
    </row>
    <row r="1010" spans="4:4" ht="15.75" thickBot="1">
      <c r="D1010" s="10">
        <f>'اسماء العملاء'!A873</f>
        <v>0</v>
      </c>
    </row>
    <row r="1011" spans="4:4" ht="15.75" thickBot="1">
      <c r="D1011" s="10">
        <f>'اسماء العملاء'!A874</f>
        <v>0</v>
      </c>
    </row>
    <row r="1012" spans="4:4" ht="15.75" thickBot="1">
      <c r="D1012" s="10">
        <f>'اسماء العملاء'!A875</f>
        <v>0</v>
      </c>
    </row>
    <row r="1013" spans="4:4" ht="15.75" thickBot="1">
      <c r="D1013" s="10">
        <f>'اسماء العملاء'!A876</f>
        <v>0</v>
      </c>
    </row>
    <row r="1014" spans="4:4" ht="15.75" thickBot="1">
      <c r="D1014" s="10">
        <f>'اسماء العملاء'!A877</f>
        <v>0</v>
      </c>
    </row>
    <row r="1015" spans="4:4" ht="15.75" thickBot="1">
      <c r="D1015" s="10">
        <f>'اسماء العملاء'!A878</f>
        <v>0</v>
      </c>
    </row>
    <row r="1016" spans="4:4" ht="15.75" thickBot="1">
      <c r="D1016" s="10">
        <f>'اسماء العملاء'!A879</f>
        <v>0</v>
      </c>
    </row>
    <row r="1017" spans="4:4" ht="15.75" thickBot="1">
      <c r="D1017" s="10">
        <f>'اسماء العملاء'!A880</f>
        <v>0</v>
      </c>
    </row>
    <row r="1018" spans="4:4" ht="15.75" thickBot="1">
      <c r="D1018" s="10">
        <f>'اسماء العملاء'!A881</f>
        <v>0</v>
      </c>
    </row>
    <row r="1019" spans="4:4" ht="15.75" thickBot="1">
      <c r="D1019" s="10">
        <f>'اسماء العملاء'!A882</f>
        <v>0</v>
      </c>
    </row>
    <row r="1020" spans="4:4" ht="15.75" thickBot="1">
      <c r="D1020" s="10">
        <f>'اسماء العملاء'!A883</f>
        <v>0</v>
      </c>
    </row>
    <row r="1021" spans="4:4" ht="15.75" thickBot="1">
      <c r="D1021" s="10">
        <f>'اسماء العملاء'!A884</f>
        <v>0</v>
      </c>
    </row>
    <row r="1022" spans="4:4" ht="15.75" thickBot="1">
      <c r="D1022" s="10">
        <f>'اسماء العملاء'!A885</f>
        <v>0</v>
      </c>
    </row>
    <row r="1023" spans="4:4" ht="15.75" thickBot="1">
      <c r="D1023" s="10">
        <f>'اسماء العملاء'!A886</f>
        <v>0</v>
      </c>
    </row>
    <row r="1024" spans="4:4" ht="15.75" thickBot="1">
      <c r="D1024" s="10">
        <f>'اسماء العملاء'!A887</f>
        <v>0</v>
      </c>
    </row>
    <row r="1025" spans="4:4" ht="15.75" thickBot="1">
      <c r="D1025" s="10">
        <f>'اسماء العملاء'!A888</f>
        <v>0</v>
      </c>
    </row>
    <row r="1026" spans="4:4" ht="15.75" thickBot="1">
      <c r="D1026" s="10">
        <f>'اسماء العملاء'!A889</f>
        <v>0</v>
      </c>
    </row>
    <row r="1027" spans="4:4" ht="15.75" thickBot="1">
      <c r="D1027" s="10">
        <f>'اسماء العملاء'!A890</f>
        <v>0</v>
      </c>
    </row>
    <row r="1028" spans="4:4" ht="15.75" thickBot="1">
      <c r="D1028" s="10">
        <f>'اسماء العملاء'!A891</f>
        <v>0</v>
      </c>
    </row>
    <row r="1029" spans="4:4" ht="15.75" thickBot="1">
      <c r="D1029" s="10">
        <f>'اسماء العملاء'!A892</f>
        <v>0</v>
      </c>
    </row>
    <row r="1030" spans="4:4" ht="15.75" thickBot="1">
      <c r="D1030" s="10">
        <f>'اسماء العملاء'!A893</f>
        <v>0</v>
      </c>
    </row>
    <row r="1031" spans="4:4" ht="15.75" thickBot="1">
      <c r="D1031" s="10">
        <f>'اسماء العملاء'!A894</f>
        <v>0</v>
      </c>
    </row>
    <row r="1032" spans="4:4" ht="15.75" thickBot="1">
      <c r="D1032" s="10">
        <f>'اسماء العملاء'!A895</f>
        <v>0</v>
      </c>
    </row>
    <row r="1033" spans="4:4" ht="15.75" thickBot="1">
      <c r="D1033" s="10">
        <f>'اسماء العملاء'!A896</f>
        <v>0</v>
      </c>
    </row>
    <row r="1034" spans="4:4" ht="15.75" thickBot="1">
      <c r="D1034" s="10">
        <f>'اسماء العملاء'!A897</f>
        <v>0</v>
      </c>
    </row>
    <row r="1035" spans="4:4" ht="15.75" thickBot="1">
      <c r="D1035" s="10">
        <f>'اسماء العملاء'!A898</f>
        <v>0</v>
      </c>
    </row>
    <row r="1036" spans="4:4" ht="15.75" thickBot="1">
      <c r="D1036" s="10">
        <f>'اسماء العملاء'!A899</f>
        <v>0</v>
      </c>
    </row>
    <row r="1037" spans="4:4" ht="15.75" thickBot="1">
      <c r="D1037" s="10">
        <f>'اسماء العملاء'!A900</f>
        <v>0</v>
      </c>
    </row>
    <row r="1038" spans="4:4" ht="15.75" thickBot="1">
      <c r="D1038" s="10">
        <f>'اسماء العملاء'!A901</f>
        <v>0</v>
      </c>
    </row>
    <row r="1039" spans="4:4" ht="15.75" thickBot="1">
      <c r="D1039" s="10">
        <f>'اسماء العملاء'!A902</f>
        <v>0</v>
      </c>
    </row>
    <row r="1040" spans="4:4" ht="15.75" thickBot="1">
      <c r="D1040" s="10">
        <f>'اسماء العملاء'!A903</f>
        <v>0</v>
      </c>
    </row>
    <row r="1041" spans="4:4" ht="15.75" thickBot="1">
      <c r="D1041" s="10">
        <f>'اسماء العملاء'!A904</f>
        <v>0</v>
      </c>
    </row>
    <row r="1042" spans="4:4" ht="15.75" thickBot="1">
      <c r="D1042" s="10">
        <f>'اسماء العملاء'!A905</f>
        <v>0</v>
      </c>
    </row>
    <row r="1043" spans="4:4" ht="15.75" thickBot="1">
      <c r="D1043" s="10">
        <f>'اسماء العملاء'!A906</f>
        <v>0</v>
      </c>
    </row>
    <row r="1044" spans="4:4" ht="15.75" thickBot="1">
      <c r="D1044" s="10">
        <f>'اسماء العملاء'!A907</f>
        <v>0</v>
      </c>
    </row>
    <row r="1045" spans="4:4" ht="15.75" thickBot="1">
      <c r="D1045" s="10">
        <f>'اسماء العملاء'!A908</f>
        <v>0</v>
      </c>
    </row>
    <row r="1046" spans="4:4" ht="15.75" thickBot="1">
      <c r="D1046" s="10">
        <f>'اسماء العملاء'!A909</f>
        <v>0</v>
      </c>
    </row>
    <row r="1047" spans="4:4" ht="15.75" thickBot="1">
      <c r="D1047" s="10">
        <f>'اسماء العملاء'!A910</f>
        <v>0</v>
      </c>
    </row>
    <row r="1048" spans="4:4" ht="15.75" thickBot="1">
      <c r="D1048" s="10">
        <f>'اسماء العملاء'!A911</f>
        <v>0</v>
      </c>
    </row>
    <row r="1049" spans="4:4" ht="15.75" thickBot="1">
      <c r="D1049" s="10">
        <f>'اسماء العملاء'!A912</f>
        <v>0</v>
      </c>
    </row>
    <row r="1050" spans="4:4" ht="15.75" thickBot="1">
      <c r="D1050" s="10">
        <f>'اسماء العملاء'!A913</f>
        <v>0</v>
      </c>
    </row>
    <row r="1051" spans="4:4" ht="15.75" thickBot="1">
      <c r="D1051" s="10">
        <f>'اسماء العملاء'!A914</f>
        <v>0</v>
      </c>
    </row>
    <row r="1052" spans="4:4" ht="15.75" thickBot="1">
      <c r="D1052" s="10">
        <f>'اسماء العملاء'!A915</f>
        <v>0</v>
      </c>
    </row>
    <row r="1053" spans="4:4" ht="15.75" thickBot="1">
      <c r="D1053" s="10">
        <f>'اسماء العملاء'!A916</f>
        <v>0</v>
      </c>
    </row>
    <row r="1054" spans="4:4" ht="15.75" thickBot="1">
      <c r="D1054" s="10">
        <f>'اسماء العملاء'!A917</f>
        <v>0</v>
      </c>
    </row>
    <row r="1055" spans="4:4" ht="15.75" thickBot="1">
      <c r="D1055" s="10">
        <f>'اسماء العملاء'!A918</f>
        <v>0</v>
      </c>
    </row>
    <row r="1056" spans="4:4" ht="15.75" thickBot="1">
      <c r="D1056" s="10">
        <f>'اسماء العملاء'!A919</f>
        <v>0</v>
      </c>
    </row>
    <row r="1057" spans="4:4" ht="15.75" thickBot="1">
      <c r="D1057" s="10">
        <f>'اسماء العملاء'!A920</f>
        <v>0</v>
      </c>
    </row>
    <row r="1058" spans="4:4" ht="15.75" thickBot="1">
      <c r="D1058" s="10">
        <f>'اسماء العملاء'!A921</f>
        <v>0</v>
      </c>
    </row>
    <row r="1059" spans="4:4" ht="15.75" thickBot="1">
      <c r="D1059" s="10">
        <f>'اسماء العملاء'!A922</f>
        <v>0</v>
      </c>
    </row>
    <row r="1060" spans="4:4" ht="15.75" thickBot="1">
      <c r="D1060" s="10">
        <f>'اسماء العملاء'!A923</f>
        <v>0</v>
      </c>
    </row>
    <row r="1061" spans="4:4" ht="15.75" thickBot="1">
      <c r="D1061" s="10">
        <f>'اسماء العملاء'!A924</f>
        <v>0</v>
      </c>
    </row>
    <row r="1062" spans="4:4" ht="15.75" thickBot="1">
      <c r="D1062" s="10">
        <f>'اسماء العملاء'!A925</f>
        <v>0</v>
      </c>
    </row>
    <row r="1063" spans="4:4" ht="15.75" thickBot="1">
      <c r="D1063" s="10">
        <f>'اسماء العملاء'!A926</f>
        <v>0</v>
      </c>
    </row>
    <row r="1064" spans="4:4" ht="15.75" thickBot="1">
      <c r="D1064" s="10">
        <f>'اسماء العملاء'!A927</f>
        <v>0</v>
      </c>
    </row>
    <row r="1065" spans="4:4" ht="15.75" thickBot="1">
      <c r="D1065" s="10">
        <f>'اسماء العملاء'!A928</f>
        <v>0</v>
      </c>
    </row>
    <row r="1066" spans="4:4" ht="15.75" thickBot="1">
      <c r="D1066" s="10">
        <f>'اسماء العملاء'!A929</f>
        <v>0</v>
      </c>
    </row>
    <row r="1067" spans="4:4" ht="15.75" thickBot="1">
      <c r="D1067" s="10">
        <f>'اسماء العملاء'!A930</f>
        <v>0</v>
      </c>
    </row>
    <row r="1068" spans="4:4" ht="15.75" thickBot="1">
      <c r="D1068" s="10">
        <f>'اسماء العملاء'!A931</f>
        <v>0</v>
      </c>
    </row>
    <row r="1069" spans="4:4" ht="15.75" thickBot="1">
      <c r="D1069" s="10">
        <f>'اسماء العملاء'!A932</f>
        <v>0</v>
      </c>
    </row>
    <row r="1070" spans="4:4" ht="15.75" thickBot="1">
      <c r="D1070" s="10">
        <f>'اسماء العملاء'!A933</f>
        <v>0</v>
      </c>
    </row>
    <row r="1071" spans="4:4" ht="15.75" thickBot="1">
      <c r="D1071" s="10">
        <f>'اسماء العملاء'!A934</f>
        <v>0</v>
      </c>
    </row>
    <row r="1072" spans="4:4" ht="15.75" thickBot="1">
      <c r="D1072" s="10">
        <f>'اسماء العملاء'!A935</f>
        <v>0</v>
      </c>
    </row>
    <row r="1073" spans="4:4" ht="15.75" thickBot="1">
      <c r="D1073" s="10">
        <f>'اسماء العملاء'!A936</f>
        <v>0</v>
      </c>
    </row>
    <row r="1074" spans="4:4" ht="15.75" thickBot="1">
      <c r="D1074" s="10">
        <f>'اسماء العملاء'!A937</f>
        <v>0</v>
      </c>
    </row>
    <row r="1075" spans="4:4" ht="15.75" thickBot="1">
      <c r="D1075" s="10">
        <f>'اسماء العملاء'!A938</f>
        <v>0</v>
      </c>
    </row>
    <row r="1076" spans="4:4" ht="15.75" thickBot="1">
      <c r="D1076" s="10">
        <f>'اسماء العملاء'!A939</f>
        <v>0</v>
      </c>
    </row>
    <row r="1077" spans="4:4" ht="15.75" thickBot="1">
      <c r="D1077" s="10">
        <f>'اسماء العملاء'!A940</f>
        <v>0</v>
      </c>
    </row>
    <row r="1078" spans="4:4" ht="15.75" thickBot="1">
      <c r="D1078" s="10">
        <f>'اسماء العملاء'!A941</f>
        <v>0</v>
      </c>
    </row>
    <row r="1079" spans="4:4" ht="15.75" thickBot="1">
      <c r="D1079" s="10">
        <f>'اسماء العملاء'!A942</f>
        <v>0</v>
      </c>
    </row>
    <row r="1080" spans="4:4" ht="15.75" thickBot="1">
      <c r="D1080" s="10">
        <f>'اسماء العملاء'!A943</f>
        <v>0</v>
      </c>
    </row>
    <row r="1081" spans="4:4" ht="15.75" thickBot="1">
      <c r="D1081" s="10">
        <f>'اسماء العملاء'!A944</f>
        <v>0</v>
      </c>
    </row>
    <row r="1082" spans="4:4" ht="15.75" thickBot="1">
      <c r="D1082" s="10">
        <f>'اسماء العملاء'!A945</f>
        <v>0</v>
      </c>
    </row>
    <row r="1083" spans="4:4" ht="15.75" thickBot="1">
      <c r="D1083" s="10">
        <f>'اسماء العملاء'!A946</f>
        <v>0</v>
      </c>
    </row>
    <row r="1084" spans="4:4" ht="15.75" thickBot="1">
      <c r="D1084" s="10">
        <f>'اسماء العملاء'!A947</f>
        <v>0</v>
      </c>
    </row>
    <row r="1085" spans="4:4" ht="15.75" thickBot="1">
      <c r="D1085" s="10">
        <f>'اسماء العملاء'!A948</f>
        <v>0</v>
      </c>
    </row>
    <row r="1086" spans="4:4" ht="15.75" thickBot="1">
      <c r="D1086" s="10">
        <f>'اسماء العملاء'!A949</f>
        <v>0</v>
      </c>
    </row>
    <row r="1087" spans="4:4" ht="15.75" thickBot="1">
      <c r="D1087" s="10">
        <f>'اسماء العملاء'!A950</f>
        <v>0</v>
      </c>
    </row>
    <row r="1088" spans="4:4" ht="15.75" thickBot="1">
      <c r="D1088" s="10">
        <f>'اسماء العملاء'!A951</f>
        <v>0</v>
      </c>
    </row>
    <row r="1089" spans="4:4" ht="15.75" thickBot="1">
      <c r="D1089" s="10">
        <f>'اسماء العملاء'!A952</f>
        <v>0</v>
      </c>
    </row>
    <row r="1090" spans="4:4" ht="15.75" thickBot="1">
      <c r="D1090" s="10">
        <f>'اسماء العملاء'!A953</f>
        <v>0</v>
      </c>
    </row>
    <row r="1091" spans="4:4" ht="15.75" thickBot="1">
      <c r="D1091" s="10">
        <f>'اسماء العملاء'!A954</f>
        <v>0</v>
      </c>
    </row>
    <row r="1092" spans="4:4" ht="15.75" thickBot="1">
      <c r="D1092" s="10">
        <f>'اسماء العملاء'!A955</f>
        <v>0</v>
      </c>
    </row>
    <row r="1093" spans="4:4" ht="15.75" thickBot="1">
      <c r="D1093" s="10">
        <f>'اسماء العملاء'!A956</f>
        <v>0</v>
      </c>
    </row>
    <row r="1094" spans="4:4" ht="15.75" thickBot="1">
      <c r="D1094" s="10">
        <f>'اسماء العملاء'!A957</f>
        <v>0</v>
      </c>
    </row>
    <row r="1095" spans="4:4" ht="15.75" thickBot="1">
      <c r="D1095" s="10">
        <f>'اسماء العملاء'!A958</f>
        <v>0</v>
      </c>
    </row>
    <row r="1096" spans="4:4" ht="15.75" thickBot="1">
      <c r="D1096" s="10">
        <f>'اسماء العملاء'!A959</f>
        <v>0</v>
      </c>
    </row>
    <row r="1097" spans="4:4" ht="15.75" thickBot="1">
      <c r="D1097" s="10">
        <f>'اسماء العملاء'!A960</f>
        <v>0</v>
      </c>
    </row>
    <row r="1098" spans="4:4" ht="15.75" thickBot="1">
      <c r="D1098" s="10">
        <f>'اسماء العملاء'!A961</f>
        <v>0</v>
      </c>
    </row>
    <row r="1099" spans="4:4" ht="15.75" thickBot="1">
      <c r="D1099" s="10">
        <f>'اسماء العملاء'!A962</f>
        <v>0</v>
      </c>
    </row>
    <row r="1100" spans="4:4" ht="15.75" thickBot="1">
      <c r="D1100" s="10">
        <f>'اسماء العملاء'!A963</f>
        <v>0</v>
      </c>
    </row>
    <row r="1101" spans="4:4" ht="15.75" thickBot="1">
      <c r="D1101" s="10">
        <f>'اسماء العملاء'!A964</f>
        <v>0</v>
      </c>
    </row>
    <row r="1102" spans="4:4" ht="15.75" thickBot="1">
      <c r="D1102" s="10">
        <f>'اسماء العملاء'!A965</f>
        <v>0</v>
      </c>
    </row>
    <row r="1103" spans="4:4" ht="15.75" thickBot="1">
      <c r="D1103" s="10">
        <f>'اسماء العملاء'!A966</f>
        <v>0</v>
      </c>
    </row>
    <row r="1104" spans="4:4" ht="15.75" thickBot="1">
      <c r="D1104" s="10">
        <f>'اسماء العملاء'!A967</f>
        <v>0</v>
      </c>
    </row>
    <row r="1105" spans="4:4" ht="15.75" thickBot="1">
      <c r="D1105" s="10">
        <f>'اسماء العملاء'!A968</f>
        <v>0</v>
      </c>
    </row>
    <row r="1106" spans="4:4" ht="15.75" thickBot="1">
      <c r="D1106" s="10">
        <f>'اسماء العملاء'!A969</f>
        <v>0</v>
      </c>
    </row>
    <row r="1107" spans="4:4" ht="15.75" thickBot="1">
      <c r="D1107" s="10">
        <f>'اسماء العملاء'!A970</f>
        <v>0</v>
      </c>
    </row>
    <row r="1108" spans="4:4" ht="15.75" thickBot="1">
      <c r="D1108" s="10">
        <f>'اسماء العملاء'!A971</f>
        <v>0</v>
      </c>
    </row>
    <row r="1109" spans="4:4" ht="15.75" thickBot="1">
      <c r="D1109" s="10">
        <f>'اسماء العملاء'!A972</f>
        <v>0</v>
      </c>
    </row>
    <row r="1110" spans="4:4" ht="15.75" thickBot="1">
      <c r="D1110" s="10">
        <f>'اسماء العملاء'!A973</f>
        <v>0</v>
      </c>
    </row>
    <row r="1111" spans="4:4" ht="15.75" thickBot="1">
      <c r="D1111" s="10">
        <f>'اسماء العملاء'!A974</f>
        <v>0</v>
      </c>
    </row>
    <row r="1112" spans="4:4" ht="15.75" thickBot="1">
      <c r="D1112" s="10">
        <f>'اسماء العملاء'!A975</f>
        <v>0</v>
      </c>
    </row>
    <row r="1113" spans="4:4" ht="15.75" thickBot="1">
      <c r="D1113" s="10">
        <f>'اسماء العملاء'!A976</f>
        <v>0</v>
      </c>
    </row>
    <row r="1114" spans="4:4" ht="15.75" thickBot="1">
      <c r="D1114" s="10">
        <f>'اسماء العملاء'!A977</f>
        <v>0</v>
      </c>
    </row>
    <row r="1115" spans="4:4" ht="15.75" thickBot="1">
      <c r="D1115" s="10">
        <f>'اسماء العملاء'!A978</f>
        <v>0</v>
      </c>
    </row>
    <row r="1116" spans="4:4" ht="15.75" thickBot="1">
      <c r="D1116" s="10">
        <f>'اسماء العملاء'!A979</f>
        <v>0</v>
      </c>
    </row>
    <row r="1117" spans="4:4" ht="15.75" thickBot="1">
      <c r="D1117" s="10">
        <f>'اسماء العملاء'!A980</f>
        <v>0</v>
      </c>
    </row>
    <row r="1118" spans="4:4" ht="15.75" thickBot="1">
      <c r="D1118" s="10">
        <f>'اسماء العملاء'!A981</f>
        <v>0</v>
      </c>
    </row>
    <row r="1119" spans="4:4" ht="15.75" thickBot="1">
      <c r="D1119" s="10">
        <f>'اسماء العملاء'!A982</f>
        <v>0</v>
      </c>
    </row>
    <row r="1120" spans="4:4" ht="15.75" thickBot="1">
      <c r="D1120" s="10">
        <f>'اسماء العملاء'!A983</f>
        <v>0</v>
      </c>
    </row>
    <row r="1121" spans="4:4" ht="15.75" thickBot="1">
      <c r="D1121" s="10">
        <f>'اسماء العملاء'!A984</f>
        <v>0</v>
      </c>
    </row>
    <row r="1122" spans="4:4" ht="15.75" thickBot="1">
      <c r="D1122" s="10">
        <f>'اسماء العملاء'!A985</f>
        <v>0</v>
      </c>
    </row>
    <row r="1123" spans="4:4" ht="15.75" thickBot="1">
      <c r="D1123" s="10">
        <f>'اسماء العملاء'!A986</f>
        <v>0</v>
      </c>
    </row>
    <row r="1124" spans="4:4" ht="15.75" thickBot="1">
      <c r="D1124" s="10">
        <f>'اسماء العملاء'!A987</f>
        <v>0</v>
      </c>
    </row>
    <row r="1125" spans="4:4" ht="15.75" thickBot="1">
      <c r="D1125" s="10">
        <f>'اسماء العملاء'!A988</f>
        <v>0</v>
      </c>
    </row>
    <row r="1126" spans="4:4" ht="15.75" thickBot="1">
      <c r="D1126" s="10">
        <f>'اسماء العملاء'!A989</f>
        <v>0</v>
      </c>
    </row>
    <row r="1127" spans="4:4" ht="15.75" thickBot="1">
      <c r="D1127" s="10">
        <f>'اسماء العملاء'!A990</f>
        <v>0</v>
      </c>
    </row>
    <row r="1128" spans="4:4" ht="15.75" thickBot="1">
      <c r="D1128" s="10">
        <f>'اسماء العملاء'!A991</f>
        <v>0</v>
      </c>
    </row>
    <row r="1129" spans="4:4" ht="15.75" thickBot="1">
      <c r="D1129" s="10">
        <f>'اسماء العملاء'!A992</f>
        <v>0</v>
      </c>
    </row>
    <row r="1130" spans="4:4" ht="15.75" thickBot="1">
      <c r="D1130" s="10">
        <f>'اسماء العملاء'!A993</f>
        <v>0</v>
      </c>
    </row>
    <row r="1131" spans="4:4" ht="15.75" thickBot="1">
      <c r="D1131" s="10">
        <f>'اسماء العملاء'!A994</f>
        <v>0</v>
      </c>
    </row>
    <row r="1132" spans="4:4" ht="15.75" thickBot="1">
      <c r="D1132" s="10">
        <f>'اسماء العملاء'!A995</f>
        <v>0</v>
      </c>
    </row>
    <row r="1133" spans="4:4" ht="15.75" thickBot="1">
      <c r="D1133" s="10">
        <f>'اسماء العملاء'!A996</f>
        <v>0</v>
      </c>
    </row>
    <row r="1134" spans="4:4" ht="15.75" thickBot="1">
      <c r="D1134" s="10">
        <f>'اسماء العملاء'!A997</f>
        <v>0</v>
      </c>
    </row>
    <row r="1135" spans="4:4" ht="15.75" thickBot="1">
      <c r="D1135" s="10">
        <f>'اسماء العملاء'!A998</f>
        <v>0</v>
      </c>
    </row>
    <row r="1136" spans="4:4" ht="15.75" thickBot="1">
      <c r="D1136" s="10">
        <f>'اسماء العملاء'!A999</f>
        <v>0</v>
      </c>
    </row>
    <row r="1137" spans="4:4" ht="15.75" thickBot="1">
      <c r="D1137" s="10">
        <f>'اسماء العملاء'!A1000</f>
        <v>0</v>
      </c>
    </row>
    <row r="1138" spans="4:4" ht="15.75" thickBot="1">
      <c r="D1138" s="10">
        <f>'اسماء العملاء'!A1001</f>
        <v>0</v>
      </c>
    </row>
    <row r="1139" spans="4:4" ht="15.75" thickBot="1">
      <c r="D1139" s="10">
        <f>'اسماء العملاء'!A1002</f>
        <v>0</v>
      </c>
    </row>
    <row r="1140" spans="4:4" ht="15.75" thickBot="1">
      <c r="D1140" s="10">
        <f>'اسماء العملاء'!A1003</f>
        <v>0</v>
      </c>
    </row>
    <row r="1141" spans="4:4" ht="15.75" thickBot="1">
      <c r="D1141" s="10">
        <f>'اسماء العملاء'!A1004</f>
        <v>0</v>
      </c>
    </row>
    <row r="1142" spans="4:4" ht="15.75" thickBot="1">
      <c r="D1142" s="10">
        <f>'اسماء العملاء'!A1005</f>
        <v>0</v>
      </c>
    </row>
    <row r="1143" spans="4:4" ht="15.75" thickBot="1">
      <c r="D1143" s="10">
        <f>'اسماء العملاء'!A1006</f>
        <v>0</v>
      </c>
    </row>
    <row r="1144" spans="4:4" ht="15.75" thickBot="1">
      <c r="D1144" s="10">
        <f>'اسماء العملاء'!A1007</f>
        <v>0</v>
      </c>
    </row>
    <row r="1145" spans="4:4" ht="15.75" thickBot="1">
      <c r="D1145" s="10">
        <f>'اسماء العملاء'!A1008</f>
        <v>0</v>
      </c>
    </row>
    <row r="1146" spans="4:4" ht="15.75" thickBot="1">
      <c r="D1146" s="10">
        <f>'اسماء العملاء'!A1009</f>
        <v>0</v>
      </c>
    </row>
    <row r="1147" spans="4:4" ht="15.75" thickBot="1">
      <c r="D1147" s="10">
        <f>'اسماء العملاء'!A1010</f>
        <v>0</v>
      </c>
    </row>
    <row r="1148" spans="4:4" ht="15.75" thickBot="1">
      <c r="D1148" s="10">
        <f>'اسماء العملاء'!A1011</f>
        <v>0</v>
      </c>
    </row>
    <row r="1149" spans="4:4" ht="15.75" thickBot="1">
      <c r="D1149" s="10">
        <f>'اسماء العملاء'!A1012</f>
        <v>0</v>
      </c>
    </row>
    <row r="1150" spans="4:4" ht="15.75" thickBot="1">
      <c r="D1150" s="10">
        <f>'اسماء العملاء'!A1013</f>
        <v>0</v>
      </c>
    </row>
    <row r="1151" spans="4:4" ht="15.75" thickBot="1">
      <c r="D1151" s="10">
        <f>'اسماء العملاء'!A1014</f>
        <v>0</v>
      </c>
    </row>
    <row r="1152" spans="4:4" ht="15.75" thickBot="1">
      <c r="D1152" s="10">
        <f>'اسماء العملاء'!A1015</f>
        <v>0</v>
      </c>
    </row>
    <row r="1153" spans="4:4" ht="15.75" thickBot="1">
      <c r="D1153" s="10">
        <f>'اسماء العملاء'!A1016</f>
        <v>0</v>
      </c>
    </row>
    <row r="1154" spans="4:4" ht="15.75" thickBot="1">
      <c r="D1154" s="10">
        <f>'اسماء العملاء'!A1017</f>
        <v>0</v>
      </c>
    </row>
    <row r="1155" spans="4:4" ht="15.75" thickBot="1">
      <c r="D1155" s="10">
        <f>'اسماء العملاء'!A1018</f>
        <v>0</v>
      </c>
    </row>
    <row r="1156" spans="4:4" ht="15.75" thickBot="1">
      <c r="D1156" s="10">
        <f>'اسماء العملاء'!A1019</f>
        <v>0</v>
      </c>
    </row>
    <row r="1157" spans="4:4" ht="15.75" thickBot="1">
      <c r="D1157" s="10">
        <f>'اسماء العملاء'!A1020</f>
        <v>0</v>
      </c>
    </row>
    <row r="1158" spans="4:4" ht="15.75" thickBot="1">
      <c r="D1158" s="10">
        <f>'اسماء العملاء'!A1021</f>
        <v>0</v>
      </c>
    </row>
    <row r="1159" spans="4:4" ht="15.75" thickBot="1">
      <c r="D1159" s="10">
        <f>'اسماء العملاء'!A1022</f>
        <v>0</v>
      </c>
    </row>
    <row r="1160" spans="4:4" ht="15.75" thickBot="1">
      <c r="D1160" s="10">
        <f>'اسماء العملاء'!A1023</f>
        <v>0</v>
      </c>
    </row>
    <row r="1161" spans="4:4" ht="15.75" thickBot="1">
      <c r="D1161" s="10">
        <f>'اسماء العملاء'!A1024</f>
        <v>0</v>
      </c>
    </row>
    <row r="1162" spans="4:4" ht="15.75" thickBot="1">
      <c r="D1162" s="10">
        <f>'اسماء العملاء'!A1025</f>
        <v>0</v>
      </c>
    </row>
    <row r="1163" spans="4:4" ht="15.75" thickBot="1">
      <c r="D1163" s="10">
        <f>'اسماء العملاء'!A1026</f>
        <v>0</v>
      </c>
    </row>
    <row r="1164" spans="4:4" ht="15.75" thickBot="1">
      <c r="D1164" s="10">
        <f>'اسماء العملاء'!A1027</f>
        <v>0</v>
      </c>
    </row>
    <row r="1165" spans="4:4" ht="15.75" thickBot="1">
      <c r="D1165" s="10">
        <f>'اسماء العملاء'!A1028</f>
        <v>0</v>
      </c>
    </row>
    <row r="1166" spans="4:4" ht="15.75" thickBot="1">
      <c r="D1166" s="10">
        <f>'اسماء العملاء'!A1029</f>
        <v>0</v>
      </c>
    </row>
    <row r="1167" spans="4:4" ht="15.75" thickBot="1">
      <c r="D1167" s="10">
        <f>'اسماء العملاء'!A1030</f>
        <v>0</v>
      </c>
    </row>
    <row r="1168" spans="4:4" ht="15.75" thickBot="1">
      <c r="D1168" s="10">
        <f>'اسماء العملاء'!A1031</f>
        <v>0</v>
      </c>
    </row>
    <row r="1169" spans="4:4" ht="15.75" thickBot="1">
      <c r="D1169" s="10">
        <f>'اسماء العملاء'!A1032</f>
        <v>0</v>
      </c>
    </row>
    <row r="1170" spans="4:4" ht="15.75" thickBot="1">
      <c r="D1170" s="10">
        <f>'اسماء العملاء'!A1033</f>
        <v>0</v>
      </c>
    </row>
    <row r="1171" spans="4:4" ht="15.75" thickBot="1">
      <c r="D1171" s="10">
        <f>'اسماء العملاء'!A1034</f>
        <v>0</v>
      </c>
    </row>
    <row r="1172" spans="4:4" ht="15.75" thickBot="1">
      <c r="D1172" s="10">
        <f>'اسماء العملاء'!A1035</f>
        <v>0</v>
      </c>
    </row>
    <row r="1173" spans="4:4" ht="15.75" thickBot="1">
      <c r="D1173" s="10">
        <f>'اسماء العملاء'!A1036</f>
        <v>0</v>
      </c>
    </row>
    <row r="1174" spans="4:4" ht="15.75" thickBot="1">
      <c r="D1174" s="10">
        <f>'اسماء العملاء'!A1037</f>
        <v>0</v>
      </c>
    </row>
    <row r="1175" spans="4:4" ht="15.75" thickBot="1">
      <c r="D1175" s="10">
        <f>'اسماء العملاء'!A1038</f>
        <v>0</v>
      </c>
    </row>
    <row r="1176" spans="4:4" ht="15.75" thickBot="1">
      <c r="D1176" s="10">
        <f>'اسماء العملاء'!A1039</f>
        <v>0</v>
      </c>
    </row>
    <row r="1177" spans="4:4" ht="15.75" thickBot="1">
      <c r="D1177" s="10">
        <f>'اسماء العملاء'!A1040</f>
        <v>0</v>
      </c>
    </row>
    <row r="1178" spans="4:4" ht="15.75" thickBot="1">
      <c r="D1178" s="10">
        <f>'اسماء العملاء'!A1041</f>
        <v>0</v>
      </c>
    </row>
    <row r="1179" spans="4:4" ht="15.75" thickBot="1">
      <c r="D1179" s="10">
        <f>'اسماء العملاء'!A1042</f>
        <v>0</v>
      </c>
    </row>
    <row r="1180" spans="4:4" ht="15.75" thickBot="1">
      <c r="D1180" s="10">
        <f>'اسماء العملاء'!A1043</f>
        <v>0</v>
      </c>
    </row>
    <row r="1181" spans="4:4" ht="15.75" thickBot="1">
      <c r="D1181" s="10">
        <f>'اسماء العملاء'!A1044</f>
        <v>0</v>
      </c>
    </row>
    <row r="1182" spans="4:4" ht="15.75" thickBot="1">
      <c r="D1182" s="10">
        <f>'اسماء العملاء'!A1045</f>
        <v>0</v>
      </c>
    </row>
    <row r="1183" spans="4:4" ht="15.75" thickBot="1">
      <c r="D1183" s="10">
        <f>'اسماء العملاء'!A1046</f>
        <v>0</v>
      </c>
    </row>
    <row r="1184" spans="4:4" ht="15.75" thickBot="1">
      <c r="D1184" s="10">
        <f>'اسماء العملاء'!A1047</f>
        <v>0</v>
      </c>
    </row>
    <row r="1185" spans="4:4" ht="15.75" thickBot="1">
      <c r="D1185" s="10">
        <f>'اسماء العملاء'!A1048</f>
        <v>0</v>
      </c>
    </row>
    <row r="1186" spans="4:4" ht="15.75" thickBot="1">
      <c r="D1186" s="10">
        <f>'اسماء العملاء'!A1049</f>
        <v>0</v>
      </c>
    </row>
    <row r="1187" spans="4:4" ht="15.75" thickBot="1">
      <c r="D1187" s="10">
        <f>'اسماء العملاء'!A1050</f>
        <v>0</v>
      </c>
    </row>
    <row r="1188" spans="4:4" ht="15.75" thickBot="1">
      <c r="D1188" s="10">
        <f>'اسماء العملاء'!A1051</f>
        <v>0</v>
      </c>
    </row>
    <row r="1189" spans="4:4" ht="15.75" thickBot="1">
      <c r="D1189" s="10">
        <f>'اسماء العملاء'!A1052</f>
        <v>0</v>
      </c>
    </row>
    <row r="1190" spans="4:4" ht="15.75" thickBot="1">
      <c r="D1190" s="10">
        <f>'اسماء العملاء'!A1053</f>
        <v>0</v>
      </c>
    </row>
    <row r="1191" spans="4:4" ht="15.75" thickBot="1">
      <c r="D1191" s="10">
        <f>'اسماء العملاء'!A1054</f>
        <v>0</v>
      </c>
    </row>
    <row r="1192" spans="4:4" ht="15.75" thickBot="1">
      <c r="D1192" s="10">
        <f>'اسماء العملاء'!A1055</f>
        <v>0</v>
      </c>
    </row>
    <row r="1193" spans="4:4" ht="15.75" thickBot="1">
      <c r="D1193" s="10">
        <f>'اسماء العملاء'!A1056</f>
        <v>0</v>
      </c>
    </row>
    <row r="1194" spans="4:4" ht="15.75" thickBot="1">
      <c r="D1194" s="10">
        <f>'اسماء العملاء'!A1057</f>
        <v>0</v>
      </c>
    </row>
    <row r="1195" spans="4:4" ht="15.75" thickBot="1">
      <c r="D1195" s="10">
        <f>'اسماء العملاء'!A1058</f>
        <v>0</v>
      </c>
    </row>
    <row r="1196" spans="4:4" ht="15.75" thickBot="1">
      <c r="D1196" s="10">
        <f>'اسماء العملاء'!A1059</f>
        <v>0</v>
      </c>
    </row>
    <row r="1197" spans="4:4" ht="15.75" thickBot="1">
      <c r="D1197" s="10">
        <f>'اسماء العملاء'!A1060</f>
        <v>0</v>
      </c>
    </row>
    <row r="1198" spans="4:4" ht="15.75" thickBot="1">
      <c r="D1198" s="10">
        <f>'اسماء العملاء'!A1061</f>
        <v>0</v>
      </c>
    </row>
    <row r="1199" spans="4:4" ht="15.75" thickBot="1">
      <c r="D1199" s="10">
        <f>'اسماء العملاء'!A1062</f>
        <v>0</v>
      </c>
    </row>
    <row r="1200" spans="4:4" ht="15.75" thickBot="1">
      <c r="D1200" s="10">
        <f>'اسماء العملاء'!A1063</f>
        <v>0</v>
      </c>
    </row>
    <row r="1201" spans="4:4" ht="15.75" thickBot="1">
      <c r="D1201" s="10">
        <f>'اسماء العملاء'!A1064</f>
        <v>0</v>
      </c>
    </row>
    <row r="1202" spans="4:4" ht="15.75" thickBot="1">
      <c r="D1202" s="10">
        <f>'اسماء العملاء'!A1065</f>
        <v>0</v>
      </c>
    </row>
    <row r="1203" spans="4:4" ht="15.75" thickBot="1">
      <c r="D1203" s="10">
        <f>'اسماء العملاء'!A1066</f>
        <v>0</v>
      </c>
    </row>
    <row r="1204" spans="4:4" ht="15.75" thickBot="1">
      <c r="D1204" s="10">
        <f>'اسماء العملاء'!A1067</f>
        <v>0</v>
      </c>
    </row>
    <row r="1205" spans="4:4" ht="15.75" thickBot="1">
      <c r="D1205" s="10">
        <f>'اسماء العملاء'!A1068</f>
        <v>0</v>
      </c>
    </row>
    <row r="1206" spans="4:4" ht="15.75" thickBot="1">
      <c r="D1206" s="10">
        <f>'اسماء العملاء'!A1069</f>
        <v>0</v>
      </c>
    </row>
    <row r="1207" spans="4:4" ht="15.75" thickBot="1">
      <c r="D1207" s="10">
        <f>'اسماء العملاء'!A1070</f>
        <v>0</v>
      </c>
    </row>
    <row r="1208" spans="4:4" ht="15.75" thickBot="1">
      <c r="D1208" s="10">
        <f>'اسماء العملاء'!A1071</f>
        <v>0</v>
      </c>
    </row>
    <row r="1209" spans="4:4" ht="15.75" thickBot="1">
      <c r="D1209" s="10">
        <f>'اسماء العملاء'!A1072</f>
        <v>0</v>
      </c>
    </row>
    <row r="1210" spans="4:4" ht="15.75" thickBot="1">
      <c r="D1210" s="10">
        <f>'اسماء العملاء'!A1073</f>
        <v>0</v>
      </c>
    </row>
    <row r="1211" spans="4:4" ht="15.75" thickBot="1">
      <c r="D1211" s="10">
        <f>'اسماء العملاء'!A1074</f>
        <v>0</v>
      </c>
    </row>
    <row r="1212" spans="4:4" ht="15.75" thickBot="1">
      <c r="D1212" s="10">
        <f>'اسماء العملاء'!A1075</f>
        <v>0</v>
      </c>
    </row>
    <row r="1213" spans="4:4" ht="15.75" thickBot="1">
      <c r="D1213" s="10">
        <f>'اسماء العملاء'!A1076</f>
        <v>0</v>
      </c>
    </row>
    <row r="1214" spans="4:4" ht="15.75" thickBot="1">
      <c r="D1214" s="10">
        <f>'اسماء العملاء'!A1077</f>
        <v>0</v>
      </c>
    </row>
    <row r="1215" spans="4:4" ht="15.75" thickBot="1">
      <c r="D1215" s="10">
        <f>'اسماء العملاء'!A1078</f>
        <v>0</v>
      </c>
    </row>
    <row r="1216" spans="4:4" ht="15.75" thickBot="1">
      <c r="D1216" s="10">
        <f>'اسماء العملاء'!A1079</f>
        <v>0</v>
      </c>
    </row>
    <row r="1217" spans="4:4" ht="15.75" thickBot="1">
      <c r="D1217" s="10">
        <f>'اسماء العملاء'!A1080</f>
        <v>0</v>
      </c>
    </row>
    <row r="1218" spans="4:4" ht="15.75" thickBot="1">
      <c r="D1218" s="10">
        <f>'اسماء العملاء'!A1081</f>
        <v>0</v>
      </c>
    </row>
    <row r="1219" spans="4:4" ht="15.75" thickBot="1">
      <c r="D1219" s="10">
        <f>'اسماء العملاء'!A1082</f>
        <v>0</v>
      </c>
    </row>
    <row r="1220" spans="4:4" ht="15.75" thickBot="1">
      <c r="D1220" s="10">
        <f>'اسماء العملاء'!A1083</f>
        <v>0</v>
      </c>
    </row>
    <row r="1221" spans="4:4" ht="15.75" thickBot="1">
      <c r="D1221" s="10">
        <f>'اسماء العملاء'!A1084</f>
        <v>0</v>
      </c>
    </row>
    <row r="1222" spans="4:4" ht="15.75" thickBot="1">
      <c r="D1222" s="10">
        <f>'اسماء العملاء'!A1085</f>
        <v>0</v>
      </c>
    </row>
    <row r="1223" spans="4:4" ht="15.75" thickBot="1">
      <c r="D1223" s="10">
        <f>'اسماء العملاء'!A1086</f>
        <v>0</v>
      </c>
    </row>
    <row r="1224" spans="4:4" ht="15.75" thickBot="1">
      <c r="D1224" s="10">
        <f>'اسماء العملاء'!A1087</f>
        <v>0</v>
      </c>
    </row>
    <row r="1225" spans="4:4" ht="15.75" thickBot="1">
      <c r="D1225" s="10">
        <f>'اسماء العملاء'!A1088</f>
        <v>0</v>
      </c>
    </row>
    <row r="1226" spans="4:4" ht="15.75" thickBot="1">
      <c r="D1226" s="10">
        <f>'اسماء العملاء'!A1089</f>
        <v>0</v>
      </c>
    </row>
    <row r="1227" spans="4:4" ht="15.75" thickBot="1">
      <c r="D1227" s="10">
        <f>'اسماء العملاء'!A1090</f>
        <v>0</v>
      </c>
    </row>
    <row r="1228" spans="4:4" ht="15.75" thickBot="1">
      <c r="D1228" s="10">
        <f>'اسماء العملاء'!A1091</f>
        <v>0</v>
      </c>
    </row>
    <row r="1229" spans="4:4" ht="15.75" thickBot="1">
      <c r="D1229" s="10">
        <f>'اسماء العملاء'!A1092</f>
        <v>0</v>
      </c>
    </row>
    <row r="1230" spans="4:4" ht="15.75" thickBot="1">
      <c r="D1230" s="10">
        <f>'اسماء العملاء'!A1093</f>
        <v>0</v>
      </c>
    </row>
    <row r="1231" spans="4:4" ht="15.75" thickBot="1">
      <c r="D1231" s="10">
        <f>'اسماء العملاء'!A1094</f>
        <v>0</v>
      </c>
    </row>
    <row r="1232" spans="4:4" ht="15.75" thickBot="1">
      <c r="D1232" s="10">
        <f>'اسماء العملاء'!A1095</f>
        <v>0</v>
      </c>
    </row>
    <row r="1233" spans="4:4" ht="15.75" thickBot="1">
      <c r="D1233" s="10">
        <f>'اسماء العملاء'!A1096</f>
        <v>0</v>
      </c>
    </row>
    <row r="1234" spans="4:4" ht="15.75" thickBot="1">
      <c r="D1234" s="10">
        <f>'اسماء العملاء'!A1097</f>
        <v>0</v>
      </c>
    </row>
    <row r="1235" spans="4:4" ht="15.75" thickBot="1">
      <c r="D1235" s="10">
        <f>'اسماء العملاء'!A1098</f>
        <v>0</v>
      </c>
    </row>
    <row r="1236" spans="4:4" ht="15.75" thickBot="1">
      <c r="D1236" s="10">
        <f>'اسماء العملاء'!A1099</f>
        <v>0</v>
      </c>
    </row>
    <row r="1237" spans="4:4" ht="15.75" thickBot="1">
      <c r="D1237" s="10">
        <f>'اسماء العملاء'!A1100</f>
        <v>0</v>
      </c>
    </row>
    <row r="1238" spans="4:4" ht="15.75" thickBot="1">
      <c r="D1238" s="10">
        <f>'اسماء العملاء'!A1101</f>
        <v>0</v>
      </c>
    </row>
    <row r="1239" spans="4:4" ht="15.75" thickBot="1">
      <c r="D1239" s="10">
        <f>'اسماء العملاء'!A1102</f>
        <v>0</v>
      </c>
    </row>
    <row r="1240" spans="4:4" ht="15.75" thickBot="1">
      <c r="D1240" s="10">
        <f>'اسماء العملاء'!A1103</f>
        <v>0</v>
      </c>
    </row>
    <row r="1241" spans="4:4" ht="15.75" thickBot="1">
      <c r="D1241" s="10">
        <f>'اسماء العملاء'!A1104</f>
        <v>0</v>
      </c>
    </row>
    <row r="1242" spans="4:4" ht="15.75" thickBot="1">
      <c r="D1242" s="10">
        <f>'اسماء العملاء'!A1105</f>
        <v>0</v>
      </c>
    </row>
    <row r="1243" spans="4:4" ht="15.75" thickBot="1">
      <c r="D1243" s="10">
        <f>'اسماء العملاء'!A1106</f>
        <v>0</v>
      </c>
    </row>
    <row r="1244" spans="4:4" ht="15.75" thickBot="1">
      <c r="D1244" s="10">
        <f>'اسماء العملاء'!A1107</f>
        <v>0</v>
      </c>
    </row>
    <row r="1245" spans="4:4" ht="15.75" thickBot="1">
      <c r="D1245" s="10">
        <f>'اسماء العملاء'!A1108</f>
        <v>0</v>
      </c>
    </row>
    <row r="1246" spans="4:4" ht="15.75" thickBot="1">
      <c r="D1246" s="10">
        <f>'اسماء العملاء'!A1109</f>
        <v>0</v>
      </c>
    </row>
    <row r="1247" spans="4:4" ht="15.75" thickBot="1">
      <c r="D1247" s="10">
        <f>'اسماء العملاء'!A1110</f>
        <v>0</v>
      </c>
    </row>
    <row r="1248" spans="4:4" ht="15.75" thickBot="1">
      <c r="D1248" s="10">
        <f>'اسماء العملاء'!A1111</f>
        <v>0</v>
      </c>
    </row>
    <row r="1249" spans="4:4" ht="15.75" thickBot="1">
      <c r="D1249" s="10">
        <f>'اسماء العملاء'!A1112</f>
        <v>0</v>
      </c>
    </row>
    <row r="1250" spans="4:4" ht="15.75" thickBot="1">
      <c r="D1250" s="10">
        <f>'اسماء العملاء'!A1113</f>
        <v>0</v>
      </c>
    </row>
    <row r="1251" spans="4:4" ht="15.75" thickBot="1">
      <c r="D1251" s="10">
        <f>'اسماء العملاء'!A1114</f>
        <v>0</v>
      </c>
    </row>
    <row r="1252" spans="4:4" ht="15.75" thickBot="1">
      <c r="D1252" s="10">
        <f>'اسماء العملاء'!A1115</f>
        <v>0</v>
      </c>
    </row>
    <row r="1253" spans="4:4" ht="15.75" thickBot="1">
      <c r="D1253" s="10">
        <f>'اسماء العملاء'!A1116</f>
        <v>0</v>
      </c>
    </row>
    <row r="1254" spans="4:4" ht="15.75" thickBot="1">
      <c r="D1254" s="10">
        <f>'اسماء العملاء'!A1117</f>
        <v>0</v>
      </c>
    </row>
    <row r="1255" spans="4:4" ht="15.75" thickBot="1">
      <c r="D1255" s="10">
        <f>'اسماء العملاء'!A1118</f>
        <v>0</v>
      </c>
    </row>
    <row r="1256" spans="4:4" ht="15.75" thickBot="1">
      <c r="D1256" s="10">
        <f>'اسماء العملاء'!A1119</f>
        <v>0</v>
      </c>
    </row>
    <row r="1257" spans="4:4" ht="15.75" thickBot="1">
      <c r="D1257" s="10">
        <f>'اسماء العملاء'!A1120</f>
        <v>0</v>
      </c>
    </row>
    <row r="1258" spans="4:4" ht="15.75" thickBot="1">
      <c r="D1258" s="10">
        <f>'اسماء العملاء'!A1121</f>
        <v>0</v>
      </c>
    </row>
    <row r="1259" spans="4:4" ht="15.75" thickBot="1">
      <c r="D1259" s="10">
        <f>'اسماء العملاء'!A1122</f>
        <v>0</v>
      </c>
    </row>
    <row r="1260" spans="4:4" ht="15.75" thickBot="1">
      <c r="D1260" s="10">
        <f>'اسماء العملاء'!A1123</f>
        <v>0</v>
      </c>
    </row>
    <row r="1261" spans="4:4" ht="15.75" thickBot="1">
      <c r="D1261" s="10">
        <f>'اسماء العملاء'!A1124</f>
        <v>0</v>
      </c>
    </row>
    <row r="1262" spans="4:4" ht="15.75" thickBot="1">
      <c r="D1262" s="10">
        <f>'اسماء العملاء'!A1125</f>
        <v>0</v>
      </c>
    </row>
    <row r="1263" spans="4:4" ht="15.75" thickBot="1">
      <c r="D1263" s="10">
        <f>'اسماء العملاء'!A1126</f>
        <v>0</v>
      </c>
    </row>
    <row r="1264" spans="4:4" ht="15.75" thickBot="1">
      <c r="D1264" s="10">
        <f>'اسماء العملاء'!A1127</f>
        <v>0</v>
      </c>
    </row>
    <row r="1265" spans="4:4" ht="15.75" thickBot="1">
      <c r="D1265" s="10">
        <f>'اسماء العملاء'!A1128</f>
        <v>0</v>
      </c>
    </row>
    <row r="1266" spans="4:4" ht="15.75" thickBot="1">
      <c r="D1266" s="10">
        <f>'اسماء العملاء'!A1129</f>
        <v>0</v>
      </c>
    </row>
    <row r="1267" spans="4:4" ht="15.75" thickBot="1">
      <c r="D1267" s="10">
        <f>'اسماء العملاء'!A1130</f>
        <v>0</v>
      </c>
    </row>
    <row r="1268" spans="4:4" ht="15.75" thickBot="1">
      <c r="D1268" s="10">
        <f>'اسماء العملاء'!A1131</f>
        <v>0</v>
      </c>
    </row>
    <row r="1269" spans="4:4" ht="15.75" thickBot="1">
      <c r="D1269" s="10">
        <f>'اسماء العملاء'!A1132</f>
        <v>0</v>
      </c>
    </row>
    <row r="1270" spans="4:4" ht="15.75" thickBot="1">
      <c r="D1270" s="10">
        <f>'اسماء العملاء'!A1133</f>
        <v>0</v>
      </c>
    </row>
    <row r="1271" spans="4:4" ht="15.75" thickBot="1">
      <c r="D1271" s="10">
        <f>'اسماء العملاء'!A1134</f>
        <v>0</v>
      </c>
    </row>
    <row r="1272" spans="4:4" ht="15.75" thickBot="1">
      <c r="D1272" s="10">
        <f>'اسماء العملاء'!A1135</f>
        <v>0</v>
      </c>
    </row>
    <row r="1273" spans="4:4" ht="15.75" thickBot="1">
      <c r="D1273" s="10">
        <f>'اسماء العملاء'!A1136</f>
        <v>0</v>
      </c>
    </row>
    <row r="1274" spans="4:4" ht="15.75" thickBot="1">
      <c r="D1274" s="10">
        <f>'اسماء العملاء'!A1137</f>
        <v>0</v>
      </c>
    </row>
    <row r="1275" spans="4:4" ht="15.75" thickBot="1">
      <c r="D1275" s="10">
        <f>'اسماء العملاء'!A1138</f>
        <v>0</v>
      </c>
    </row>
    <row r="1276" spans="4:4" ht="15.75" thickBot="1">
      <c r="D1276" s="10">
        <f>'اسماء العملاء'!A1139</f>
        <v>0</v>
      </c>
    </row>
    <row r="1277" spans="4:4" ht="15.75" thickBot="1">
      <c r="D1277" s="10">
        <f>'اسماء العملاء'!A1140</f>
        <v>0</v>
      </c>
    </row>
    <row r="1278" spans="4:4" ht="15.75" thickBot="1">
      <c r="D1278" s="10">
        <f>'اسماء العملاء'!A1141</f>
        <v>0</v>
      </c>
    </row>
    <row r="1279" spans="4:4" ht="15.75" thickBot="1">
      <c r="D1279" s="10">
        <f>'اسماء العملاء'!A1142</f>
        <v>0</v>
      </c>
    </row>
    <row r="1280" spans="4:4" ht="15.75" thickBot="1">
      <c r="D1280" s="10">
        <f>'اسماء العملاء'!A1143</f>
        <v>0</v>
      </c>
    </row>
    <row r="1281" spans="4:4" ht="15.75" thickBot="1">
      <c r="D1281" s="10">
        <f>'اسماء العملاء'!A1144</f>
        <v>0</v>
      </c>
    </row>
    <row r="1282" spans="4:4" ht="15.75" thickBot="1">
      <c r="D1282" s="10">
        <f>'اسماء العملاء'!A1145</f>
        <v>0</v>
      </c>
    </row>
    <row r="1283" spans="4:4" ht="15.75" thickBot="1">
      <c r="D1283" s="10">
        <f>'اسماء العملاء'!A1146</f>
        <v>0</v>
      </c>
    </row>
    <row r="1284" spans="4:4" ht="15.75" thickBot="1">
      <c r="D1284" s="10">
        <f>'اسماء العملاء'!A1147</f>
        <v>0</v>
      </c>
    </row>
    <row r="1285" spans="4:4" ht="15.75" thickBot="1">
      <c r="D1285" s="10">
        <f>'اسماء العملاء'!A1148</f>
        <v>0</v>
      </c>
    </row>
    <row r="1286" spans="4:4" ht="15.75" thickBot="1">
      <c r="D1286" s="10">
        <f>'اسماء العملاء'!A1149</f>
        <v>0</v>
      </c>
    </row>
    <row r="1287" spans="4:4" ht="15.75" thickBot="1">
      <c r="D1287" s="10">
        <f>'اسماء العملاء'!A1150</f>
        <v>0</v>
      </c>
    </row>
    <row r="1288" spans="4:4" ht="15.75" thickBot="1">
      <c r="D1288" s="10">
        <f>'اسماء العملاء'!A1151</f>
        <v>0</v>
      </c>
    </row>
    <row r="1289" spans="4:4" ht="15.75" thickBot="1">
      <c r="D1289" s="10">
        <f>'اسماء العملاء'!A1152</f>
        <v>0</v>
      </c>
    </row>
    <row r="1290" spans="4:4" ht="15.75" thickBot="1">
      <c r="D1290" s="10">
        <f>'اسماء العملاء'!A1153</f>
        <v>0</v>
      </c>
    </row>
    <row r="1291" spans="4:4" ht="15.75" thickBot="1">
      <c r="D1291" s="10">
        <f>'اسماء العملاء'!A1154</f>
        <v>0</v>
      </c>
    </row>
    <row r="1292" spans="4:4" ht="15.75" thickBot="1">
      <c r="D1292" s="10">
        <f>'اسماء العملاء'!A1155</f>
        <v>0</v>
      </c>
    </row>
    <row r="1293" spans="4:4" ht="15.75" thickBot="1">
      <c r="D1293" s="10">
        <f>'اسماء العملاء'!A1156</f>
        <v>0</v>
      </c>
    </row>
    <row r="1294" spans="4:4" ht="15.75" thickBot="1">
      <c r="D1294" s="10">
        <f>'اسماء العملاء'!A1157</f>
        <v>0</v>
      </c>
    </row>
    <row r="1295" spans="4:4" ht="15.75" thickBot="1">
      <c r="D1295" s="10">
        <f>'اسماء العملاء'!A1158</f>
        <v>0</v>
      </c>
    </row>
    <row r="1296" spans="4:4" ht="15.75" thickBot="1">
      <c r="D1296" s="10">
        <f>'اسماء العملاء'!A1159</f>
        <v>0</v>
      </c>
    </row>
    <row r="1297" spans="4:4" ht="15.75" thickBot="1">
      <c r="D1297" s="10">
        <f>'اسماء العملاء'!A1160</f>
        <v>0</v>
      </c>
    </row>
    <row r="1298" spans="4:4" ht="15.75" thickBot="1">
      <c r="D1298" s="10">
        <f>'اسماء العملاء'!A1161</f>
        <v>0</v>
      </c>
    </row>
    <row r="1299" spans="4:4" ht="15.75" thickBot="1">
      <c r="D1299" s="10">
        <f>'اسماء العملاء'!A1162</f>
        <v>0</v>
      </c>
    </row>
    <row r="1300" spans="4:4" ht="15.75" thickBot="1">
      <c r="D1300" s="10">
        <f>'اسماء العملاء'!A1163</f>
        <v>0</v>
      </c>
    </row>
    <row r="1301" spans="4:4" ht="15.75" thickBot="1">
      <c r="D1301" s="10">
        <f>'اسماء العملاء'!A1164</f>
        <v>0</v>
      </c>
    </row>
    <row r="1302" spans="4:4" ht="15.75" thickBot="1">
      <c r="D1302" s="10">
        <f>'اسماء العملاء'!A1165</f>
        <v>0</v>
      </c>
    </row>
    <row r="1303" spans="4:4" ht="15.75" thickBot="1">
      <c r="D1303" s="10">
        <f>'اسماء العملاء'!A1166</f>
        <v>0</v>
      </c>
    </row>
    <row r="1304" spans="4:4" ht="15.75" thickBot="1">
      <c r="D1304" s="10">
        <f>'اسماء العملاء'!A1167</f>
        <v>0</v>
      </c>
    </row>
    <row r="1305" spans="4:4" ht="15.75" thickBot="1">
      <c r="D1305" s="10">
        <f>'اسماء العملاء'!A1168</f>
        <v>0</v>
      </c>
    </row>
    <row r="1306" spans="4:4" ht="15.75" thickBot="1">
      <c r="D1306" s="10">
        <f>'اسماء العملاء'!A1169</f>
        <v>0</v>
      </c>
    </row>
    <row r="1307" spans="4:4" ht="15.75" thickBot="1">
      <c r="D1307" s="10">
        <f>'اسماء العملاء'!A1170</f>
        <v>0</v>
      </c>
    </row>
    <row r="1308" spans="4:4" ht="15.75" thickBot="1">
      <c r="D1308" s="10">
        <f>'اسماء العملاء'!A1171</f>
        <v>0</v>
      </c>
    </row>
    <row r="1309" spans="4:4" ht="15.75" thickBot="1">
      <c r="D1309" s="10">
        <f>'اسماء العملاء'!A1172</f>
        <v>0</v>
      </c>
    </row>
    <row r="1310" spans="4:4" ht="15.75" thickBot="1">
      <c r="D1310" s="10">
        <f>'اسماء العملاء'!A1173</f>
        <v>0</v>
      </c>
    </row>
    <row r="1311" spans="4:4" ht="15.75" thickBot="1">
      <c r="D1311" s="10">
        <f>'اسماء العملاء'!A1174</f>
        <v>0</v>
      </c>
    </row>
    <row r="1312" spans="4:4" ht="15.75" thickBot="1">
      <c r="D1312" s="10">
        <f>'اسماء العملاء'!A1175</f>
        <v>0</v>
      </c>
    </row>
    <row r="1313" spans="4:4" ht="15.75" thickBot="1">
      <c r="D1313" s="10">
        <f>'اسماء العملاء'!A1176</f>
        <v>0</v>
      </c>
    </row>
    <row r="1314" spans="4:4" ht="15.75" thickBot="1">
      <c r="D1314" s="10">
        <f>'اسماء العملاء'!A1177</f>
        <v>0</v>
      </c>
    </row>
    <row r="1315" spans="4:4" ht="15.75" thickBot="1">
      <c r="D1315" s="10">
        <f>'اسماء العملاء'!A1178</f>
        <v>0</v>
      </c>
    </row>
    <row r="1316" spans="4:4" ht="15.75" thickBot="1">
      <c r="D1316" s="10">
        <f>'اسماء العملاء'!A1179</f>
        <v>0</v>
      </c>
    </row>
    <row r="1317" spans="4:4" ht="15.75" thickBot="1">
      <c r="D1317" s="10">
        <f>'اسماء العملاء'!A1180</f>
        <v>0</v>
      </c>
    </row>
    <row r="1318" spans="4:4" ht="15.75" thickBot="1">
      <c r="D1318" s="10">
        <f>'اسماء العملاء'!A1181</f>
        <v>0</v>
      </c>
    </row>
    <row r="1319" spans="4:4" ht="15.75" thickBot="1">
      <c r="D1319" s="10">
        <f>'اسماء العملاء'!A1182</f>
        <v>0</v>
      </c>
    </row>
    <row r="1320" spans="4:4" ht="15.75" thickBot="1">
      <c r="D1320" s="10">
        <f>'اسماء العملاء'!A1183</f>
        <v>0</v>
      </c>
    </row>
    <row r="1321" spans="4:4" ht="15.75" thickBot="1">
      <c r="D1321" s="10">
        <f>'اسماء العملاء'!A1184</f>
        <v>0</v>
      </c>
    </row>
    <row r="1322" spans="4:4" ht="15.75" thickBot="1">
      <c r="D1322" s="10">
        <f>'اسماء العملاء'!A1185</f>
        <v>0</v>
      </c>
    </row>
    <row r="1323" spans="4:4" ht="15.75" thickBot="1">
      <c r="D1323" s="10">
        <f>'اسماء العملاء'!A1186</f>
        <v>0</v>
      </c>
    </row>
    <row r="1324" spans="4:4" ht="15.75" thickBot="1">
      <c r="D1324" s="10">
        <f>'اسماء العملاء'!A1187</f>
        <v>0</v>
      </c>
    </row>
    <row r="1325" spans="4:4" ht="15.75" thickBot="1">
      <c r="D1325" s="10">
        <f>'اسماء العملاء'!A1188</f>
        <v>0</v>
      </c>
    </row>
    <row r="1326" spans="4:4" ht="15.75" thickBot="1">
      <c r="D1326" s="10">
        <f>'اسماء العملاء'!A1189</f>
        <v>0</v>
      </c>
    </row>
    <row r="1327" spans="4:4" ht="15.75" thickBot="1">
      <c r="D1327" s="10">
        <f>'اسماء العملاء'!A1190</f>
        <v>0</v>
      </c>
    </row>
    <row r="1328" spans="4:4" ht="15.75" thickBot="1">
      <c r="D1328" s="10">
        <f>'اسماء العملاء'!A1191</f>
        <v>0</v>
      </c>
    </row>
    <row r="1329" spans="4:4" ht="15.75" thickBot="1">
      <c r="D1329" s="10">
        <f>'اسماء العملاء'!A1192</f>
        <v>0</v>
      </c>
    </row>
    <row r="1330" spans="4:4" ht="15.75" thickBot="1">
      <c r="D1330" s="10">
        <f>'اسماء العملاء'!A1193</f>
        <v>0</v>
      </c>
    </row>
    <row r="1331" spans="4:4" ht="15.75" thickBot="1">
      <c r="D1331" s="10">
        <f>'اسماء العملاء'!A1194</f>
        <v>0</v>
      </c>
    </row>
    <row r="1332" spans="4:4" ht="15.75" thickBot="1">
      <c r="D1332" s="10">
        <f>'اسماء العملاء'!A1195</f>
        <v>0</v>
      </c>
    </row>
    <row r="1333" spans="4:4" ht="15.75" thickBot="1">
      <c r="D1333" s="10">
        <f>'اسماء العملاء'!A1196</f>
        <v>0</v>
      </c>
    </row>
    <row r="1334" spans="4:4" ht="15.75" thickBot="1">
      <c r="D1334" s="10">
        <f>'اسماء العملاء'!A1197</f>
        <v>0</v>
      </c>
    </row>
    <row r="1335" spans="4:4" ht="15.75" thickBot="1">
      <c r="D1335" s="10">
        <f>'اسماء العملاء'!A1198</f>
        <v>0</v>
      </c>
    </row>
    <row r="1336" spans="4:4" ht="15.75" thickBot="1">
      <c r="D1336" s="10">
        <f>'اسماء العملاء'!A1199</f>
        <v>0</v>
      </c>
    </row>
    <row r="1337" spans="4:4" ht="15.75" thickBot="1">
      <c r="D1337" s="10">
        <f>'اسماء العملاء'!A1200</f>
        <v>0</v>
      </c>
    </row>
    <row r="1338" spans="4:4" ht="15.75" thickBot="1">
      <c r="D1338" s="10">
        <f>'اسماء العملاء'!A1201</f>
        <v>0</v>
      </c>
    </row>
    <row r="1339" spans="4:4" ht="15.75" thickBot="1">
      <c r="D1339" s="10">
        <f>'اسماء العملاء'!A1202</f>
        <v>0</v>
      </c>
    </row>
    <row r="1340" spans="4:4" ht="15.75" thickBot="1">
      <c r="D1340" s="10">
        <f>'اسماء العملاء'!A1203</f>
        <v>0</v>
      </c>
    </row>
    <row r="1341" spans="4:4" ht="15.75" thickBot="1">
      <c r="D1341" s="10">
        <f>'اسماء العملاء'!A1204</f>
        <v>0</v>
      </c>
    </row>
    <row r="1342" spans="4:4" ht="15.75" thickBot="1">
      <c r="D1342" s="10">
        <f>'اسماء العملاء'!A1205</f>
        <v>0</v>
      </c>
    </row>
    <row r="1343" spans="4:4" ht="15.75" thickBot="1">
      <c r="D1343" s="10">
        <f>'اسماء العملاء'!A1206</f>
        <v>0</v>
      </c>
    </row>
    <row r="1344" spans="4:4" ht="15.75" thickBot="1">
      <c r="D1344" s="10">
        <f>'اسماء العملاء'!A1207</f>
        <v>0</v>
      </c>
    </row>
    <row r="1345" spans="4:4" ht="15.75" thickBot="1">
      <c r="D1345" s="10">
        <f>'اسماء العملاء'!A1208</f>
        <v>0</v>
      </c>
    </row>
    <row r="1346" spans="4:4" ht="15.75" thickBot="1">
      <c r="D1346" s="10">
        <f>'اسماء العملاء'!A1209</f>
        <v>0</v>
      </c>
    </row>
    <row r="1347" spans="4:4" ht="15.75" thickBot="1">
      <c r="D1347" s="10">
        <f>'اسماء العملاء'!A1210</f>
        <v>0</v>
      </c>
    </row>
    <row r="1348" spans="4:4" ht="15.75" thickBot="1">
      <c r="D1348" s="10">
        <f>'اسماء العملاء'!A1211</f>
        <v>0</v>
      </c>
    </row>
    <row r="1349" spans="4:4" ht="15.75" thickBot="1">
      <c r="D1349" s="10">
        <f>'اسماء العملاء'!A1212</f>
        <v>0</v>
      </c>
    </row>
    <row r="1350" spans="4:4" ht="15.75" thickBot="1">
      <c r="D1350" s="10">
        <f>'اسماء العملاء'!A1213</f>
        <v>0</v>
      </c>
    </row>
    <row r="1351" spans="4:4" ht="15.75" thickBot="1">
      <c r="D1351" s="10">
        <f>'اسماء العملاء'!A1214</f>
        <v>0</v>
      </c>
    </row>
    <row r="1352" spans="4:4" ht="15.75" thickBot="1">
      <c r="D1352" s="10">
        <f>'اسماء العملاء'!A1215</f>
        <v>0</v>
      </c>
    </row>
    <row r="1353" spans="4:4" ht="15.75" thickBot="1">
      <c r="D1353" s="10">
        <f>'اسماء العملاء'!A1216</f>
        <v>0</v>
      </c>
    </row>
    <row r="1354" spans="4:4" ht="15.75" thickBot="1">
      <c r="D1354" s="10">
        <f>'اسماء العملاء'!A1217</f>
        <v>0</v>
      </c>
    </row>
    <row r="1355" spans="4:4" ht="15.75" thickBot="1">
      <c r="D1355" s="10">
        <f>'اسماء العملاء'!A1218</f>
        <v>0</v>
      </c>
    </row>
    <row r="1356" spans="4:4" ht="15.75" thickBot="1">
      <c r="D1356" s="10">
        <f>'اسماء العملاء'!A1219</f>
        <v>0</v>
      </c>
    </row>
    <row r="1357" spans="4:4" ht="15.75" thickBot="1">
      <c r="D1357" s="10">
        <f>'اسماء العملاء'!A1220</f>
        <v>0</v>
      </c>
    </row>
    <row r="1358" spans="4:4" ht="15.75" thickBot="1">
      <c r="D1358" s="10">
        <f>'اسماء العملاء'!A1221</f>
        <v>0</v>
      </c>
    </row>
    <row r="1359" spans="4:4" ht="15.75" thickBot="1">
      <c r="D1359" s="10">
        <f>'اسماء العملاء'!A1222</f>
        <v>0</v>
      </c>
    </row>
    <row r="1360" spans="4:4" ht="15.75" thickBot="1">
      <c r="D1360" s="10">
        <f>'اسماء العملاء'!A1223</f>
        <v>0</v>
      </c>
    </row>
    <row r="1361" spans="4:4" ht="15.75" thickBot="1">
      <c r="D1361" s="10">
        <f>'اسماء العملاء'!A1224</f>
        <v>0</v>
      </c>
    </row>
    <row r="1362" spans="4:4" ht="15.75" thickBot="1">
      <c r="D1362" s="10">
        <f>'اسماء العملاء'!A1225</f>
        <v>0</v>
      </c>
    </row>
    <row r="1363" spans="4:4" ht="15.75" thickBot="1">
      <c r="D1363" s="10">
        <f>'اسماء العملاء'!A1226</f>
        <v>0</v>
      </c>
    </row>
    <row r="1364" spans="4:4" ht="15.75" thickBot="1">
      <c r="D1364" s="10">
        <f>'اسماء العملاء'!A1227</f>
        <v>0</v>
      </c>
    </row>
    <row r="1365" spans="4:4" ht="15.75" thickBot="1">
      <c r="D1365" s="10">
        <f>'اسماء العملاء'!A1228</f>
        <v>0</v>
      </c>
    </row>
    <row r="1366" spans="4:4" ht="15.75" thickBot="1">
      <c r="D1366" s="10">
        <f>'اسماء العملاء'!A1229</f>
        <v>0</v>
      </c>
    </row>
    <row r="1367" spans="4:4" ht="15.75" thickBot="1">
      <c r="D1367" s="10">
        <f>'اسماء العملاء'!A1230</f>
        <v>0</v>
      </c>
    </row>
    <row r="1368" spans="4:4" ht="15.75" thickBot="1">
      <c r="D1368" s="10">
        <f>'اسماء العملاء'!A1231</f>
        <v>0</v>
      </c>
    </row>
    <row r="1369" spans="4:4" ht="15.75" thickBot="1">
      <c r="D1369" s="10">
        <f>'اسماء العملاء'!A1232</f>
        <v>0</v>
      </c>
    </row>
    <row r="1370" spans="4:4" ht="15.75" thickBot="1">
      <c r="D1370" s="10">
        <f>'اسماء العملاء'!A1233</f>
        <v>0</v>
      </c>
    </row>
    <row r="1371" spans="4:4" ht="15.75" thickBot="1">
      <c r="D1371" s="10">
        <f>'اسماء العملاء'!A1234</f>
        <v>0</v>
      </c>
    </row>
    <row r="1372" spans="4:4" ht="15.75" thickBot="1">
      <c r="D1372" s="10">
        <f>'اسماء العملاء'!A1235</f>
        <v>0</v>
      </c>
    </row>
    <row r="1373" spans="4:4" ht="15.75" thickBot="1">
      <c r="D1373" s="10">
        <f>'اسماء العملاء'!A1236</f>
        <v>0</v>
      </c>
    </row>
    <row r="1374" spans="4:4" ht="15.75" thickBot="1">
      <c r="D1374" s="10">
        <f>'اسماء العملاء'!A1237</f>
        <v>0</v>
      </c>
    </row>
    <row r="1375" spans="4:4" ht="15.75" thickBot="1">
      <c r="D1375" s="10">
        <f>'اسماء العملاء'!A1238</f>
        <v>0</v>
      </c>
    </row>
    <row r="1376" spans="4:4" ht="15.75" thickBot="1">
      <c r="D1376" s="10">
        <f>'اسماء العملاء'!A1239</f>
        <v>0</v>
      </c>
    </row>
    <row r="1377" spans="4:4" ht="15.75" thickBot="1">
      <c r="D1377" s="10">
        <f>'اسماء العملاء'!A1240</f>
        <v>0</v>
      </c>
    </row>
    <row r="1378" spans="4:4" ht="15.75" thickBot="1">
      <c r="D1378" s="10">
        <f>'اسماء العملاء'!A1241</f>
        <v>0</v>
      </c>
    </row>
    <row r="1379" spans="4:4" ht="15.75" thickBot="1">
      <c r="D1379" s="10">
        <f>'اسماء العملاء'!A1242</f>
        <v>0</v>
      </c>
    </row>
    <row r="1380" spans="4:4" ht="15.75" thickBot="1">
      <c r="D1380" s="10">
        <f>'اسماء العملاء'!A1243</f>
        <v>0</v>
      </c>
    </row>
    <row r="1381" spans="4:4" ht="15.75" thickBot="1">
      <c r="D1381" s="10">
        <f>'اسماء العملاء'!A1244</f>
        <v>0</v>
      </c>
    </row>
    <row r="1382" spans="4:4" ht="15.75" thickBot="1">
      <c r="D1382" s="10">
        <f>'اسماء العملاء'!A1245</f>
        <v>0</v>
      </c>
    </row>
    <row r="1383" spans="4:4" ht="15.75" thickBot="1">
      <c r="D1383" s="10">
        <f>'اسماء العملاء'!A1246</f>
        <v>0</v>
      </c>
    </row>
    <row r="1384" spans="4:4" ht="15.75" thickBot="1">
      <c r="D1384" s="10">
        <f>'اسماء العملاء'!A1247</f>
        <v>0</v>
      </c>
    </row>
    <row r="1385" spans="4:4" ht="15.75" thickBot="1">
      <c r="D1385" s="10">
        <f>'اسماء العملاء'!A1248</f>
        <v>0</v>
      </c>
    </row>
    <row r="1386" spans="4:4" ht="15.75" thickBot="1">
      <c r="D1386" s="10">
        <f>'اسماء العملاء'!A1249</f>
        <v>0</v>
      </c>
    </row>
    <row r="1387" spans="4:4" ht="15.75" thickBot="1">
      <c r="D1387" s="10">
        <f>'اسماء العملاء'!A1250</f>
        <v>0</v>
      </c>
    </row>
    <row r="1388" spans="4:4" ht="15.75" thickBot="1">
      <c r="D1388" s="10">
        <f>'اسماء العملاء'!A1251</f>
        <v>0</v>
      </c>
    </row>
    <row r="1389" spans="4:4" ht="15.75" thickBot="1">
      <c r="D1389" s="10">
        <f>'اسماء العملاء'!A1252</f>
        <v>0</v>
      </c>
    </row>
    <row r="1390" spans="4:4" ht="15.75" thickBot="1">
      <c r="D1390" s="10">
        <f>'اسماء العملاء'!A1253</f>
        <v>0</v>
      </c>
    </row>
    <row r="1391" spans="4:4" ht="15.75" thickBot="1">
      <c r="D1391" s="10">
        <f>'اسماء العملاء'!A1254</f>
        <v>0</v>
      </c>
    </row>
    <row r="1392" spans="4:4" ht="15.75" thickBot="1">
      <c r="D1392" s="10">
        <f>'اسماء العملاء'!A1255</f>
        <v>0</v>
      </c>
    </row>
    <row r="1393" spans="4:4" ht="15.75" thickBot="1">
      <c r="D1393" s="10">
        <f>'اسماء العملاء'!A1256</f>
        <v>0</v>
      </c>
    </row>
    <row r="1394" spans="4:4" ht="15.75" thickBot="1">
      <c r="D1394" s="10">
        <f>'اسماء العملاء'!A1257</f>
        <v>0</v>
      </c>
    </row>
    <row r="1395" spans="4:4" ht="15.75" thickBot="1">
      <c r="D1395" s="10">
        <f>'اسماء العملاء'!A1258</f>
        <v>0</v>
      </c>
    </row>
    <row r="1396" spans="4:4" ht="15.75" thickBot="1">
      <c r="D1396" s="10">
        <f>'اسماء العملاء'!A1259</f>
        <v>0</v>
      </c>
    </row>
    <row r="1397" spans="4:4" ht="15.75" thickBot="1">
      <c r="D1397" s="10">
        <f>'اسماء العملاء'!A1260</f>
        <v>0</v>
      </c>
    </row>
    <row r="1398" spans="4:4" ht="15.75" thickBot="1">
      <c r="D1398" s="10">
        <f>'اسماء العملاء'!A1261</f>
        <v>0</v>
      </c>
    </row>
    <row r="1399" spans="4:4" ht="15.75" thickBot="1">
      <c r="D1399" s="10">
        <f>'اسماء العملاء'!A1262</f>
        <v>0</v>
      </c>
    </row>
    <row r="1400" spans="4:4" ht="15.75" thickBot="1">
      <c r="D1400" s="10">
        <f>'اسماء العملاء'!A1263</f>
        <v>0</v>
      </c>
    </row>
    <row r="1401" spans="4:4" ht="15.75" thickBot="1">
      <c r="D1401" s="10">
        <f>'اسماء العملاء'!A1264</f>
        <v>0</v>
      </c>
    </row>
    <row r="1402" spans="4:4" ht="15.75" thickBot="1">
      <c r="D1402" s="10">
        <f>'اسماء العملاء'!A1265</f>
        <v>0</v>
      </c>
    </row>
    <row r="1403" spans="4:4" ht="15.75" thickBot="1">
      <c r="D1403" s="10">
        <f>'اسماء العملاء'!A1266</f>
        <v>0</v>
      </c>
    </row>
    <row r="1404" spans="4:4" ht="15.75" thickBot="1">
      <c r="D1404" s="10">
        <f>'اسماء العملاء'!A1267</f>
        <v>0</v>
      </c>
    </row>
    <row r="1405" spans="4:4" ht="15.75" thickBot="1">
      <c r="D1405" s="10">
        <f>'اسماء العملاء'!A1268</f>
        <v>0</v>
      </c>
    </row>
    <row r="1406" spans="4:4" ht="15.75" thickBot="1">
      <c r="D1406" s="10">
        <f>'اسماء العملاء'!A1269</f>
        <v>0</v>
      </c>
    </row>
    <row r="1407" spans="4:4" ht="15">
      <c r="D1407" s="10">
        <f>'اسماء العملاء'!A1270</f>
        <v>0</v>
      </c>
    </row>
  </sheetData>
  <mergeCells count="25">
    <mergeCell ref="A27:D27"/>
    <mergeCell ref="A28:D28"/>
    <mergeCell ref="A29:D29"/>
    <mergeCell ref="A30:D30"/>
    <mergeCell ref="A2:H2"/>
    <mergeCell ref="B20:D20"/>
    <mergeCell ref="B21:D21"/>
    <mergeCell ref="B22:D22"/>
    <mergeCell ref="B23:D23"/>
    <mergeCell ref="A25:D25"/>
    <mergeCell ref="A26:D26"/>
    <mergeCell ref="B14:D14"/>
    <mergeCell ref="B15:D15"/>
    <mergeCell ref="B16:D16"/>
    <mergeCell ref="B17:D17"/>
    <mergeCell ref="B18:D18"/>
    <mergeCell ref="A1:H1"/>
    <mergeCell ref="B3:D3"/>
    <mergeCell ref="B4:D4"/>
    <mergeCell ref="B19:D19"/>
    <mergeCell ref="B8:D8"/>
    <mergeCell ref="B9:D9"/>
    <mergeCell ref="B10:D10"/>
    <mergeCell ref="B13:D13"/>
    <mergeCell ref="G11:H11"/>
  </mergeCells>
  <dataValidations count="2">
    <dataValidation type="list" allowBlank="1" showInputMessage="1" showErrorMessage="1" sqref="B14:D23">
      <formula1>$B$138:$B$188</formula1>
    </dataValidation>
    <dataValidation type="list" allowBlank="1" showInputMessage="1" showErrorMessage="1" sqref="B8:D8">
      <formula1>$D$139:$D$1407</formula1>
    </dataValidation>
  </dataValidations>
  <hyperlinks>
    <hyperlink ref="B6" r:id="rId1"/>
  </hyperlinks>
  <pageMargins left="0.7" right="0.7" top="0.75" bottom="0.75" header="0.3" footer="0.3"/>
  <pageSetup paperSize="9" scale="76" orientation="portrait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H1392"/>
  <sheetViews>
    <sheetView showGridLines="0" rightToLeft="1" workbookViewId="0">
      <selection activeCell="M8" sqref="M8:N8"/>
    </sheetView>
  </sheetViews>
  <sheetFormatPr defaultRowHeight="15"/>
  <cols>
    <col min="1" max="1" width="12.5703125" style="81" bestFit="1" customWidth="1"/>
    <col min="2" max="2" width="22.7109375" style="81" bestFit="1" customWidth="1"/>
    <col min="3" max="3" width="11.28515625" style="81" customWidth="1"/>
    <col min="4" max="4" width="11" style="81" customWidth="1"/>
    <col min="5" max="5" width="12.5703125" style="81" customWidth="1"/>
    <col min="6" max="6" width="13.5703125" style="81" customWidth="1"/>
    <col min="7" max="7" width="7.140625" style="81" customWidth="1"/>
    <col min="8" max="8" width="14.140625" style="81" customWidth="1"/>
  </cols>
  <sheetData>
    <row r="1" spans="1:8" ht="30">
      <c r="A1" s="324" t="s">
        <v>187</v>
      </c>
      <c r="B1" s="325"/>
      <c r="C1" s="325"/>
      <c r="D1" s="325"/>
      <c r="E1" s="325"/>
      <c r="F1" s="325"/>
      <c r="G1" s="325"/>
      <c r="H1" s="326"/>
    </row>
    <row r="2" spans="1:8" ht="23.25">
      <c r="A2" s="337" t="s">
        <v>87</v>
      </c>
      <c r="B2" s="338"/>
      <c r="C2" s="338"/>
      <c r="D2" s="338"/>
      <c r="E2" s="338"/>
      <c r="F2" s="338"/>
      <c r="G2" s="338"/>
      <c r="H2" s="339"/>
    </row>
    <row r="3" spans="1:8" ht="15.75">
      <c r="A3" s="99" t="s">
        <v>63</v>
      </c>
      <c r="B3" s="353" t="s">
        <v>83</v>
      </c>
      <c r="C3" s="353"/>
      <c r="D3" s="353"/>
      <c r="E3" s="167"/>
      <c r="F3" s="149" t="s">
        <v>73</v>
      </c>
      <c r="G3" s="149"/>
      <c r="H3" s="100">
        <f ca="1">TODAY()</f>
        <v>43369</v>
      </c>
    </row>
    <row r="4" spans="1:8" ht="18">
      <c r="A4" s="99" t="s">
        <v>64</v>
      </c>
      <c r="B4" s="328" t="s">
        <v>85</v>
      </c>
      <c r="C4" s="328"/>
      <c r="D4" s="328"/>
      <c r="E4" s="167"/>
      <c r="F4" s="149" t="s">
        <v>188</v>
      </c>
      <c r="G4" s="149"/>
      <c r="H4" s="177"/>
    </row>
    <row r="5" spans="1:8" ht="15.75">
      <c r="A5" s="99" t="s">
        <v>84</v>
      </c>
      <c r="B5" s="168" t="s">
        <v>88</v>
      </c>
      <c r="C5" s="167"/>
      <c r="D5" s="167"/>
      <c r="E5" s="167"/>
      <c r="F5" s="149"/>
      <c r="G5" s="167"/>
      <c r="H5" s="102"/>
    </row>
    <row r="6" spans="1:8" ht="18">
      <c r="A6" s="99" t="s">
        <v>135</v>
      </c>
      <c r="B6" s="148" t="s">
        <v>136</v>
      </c>
      <c r="C6" s="167"/>
      <c r="D6" s="167"/>
      <c r="E6" s="167"/>
      <c r="F6" s="149" t="s">
        <v>125</v>
      </c>
      <c r="G6" s="167"/>
      <c r="H6" s="178">
        <f>IFERROR(VLOOKUP(B8,'اسماء العملاء'!$A$2:$E$1270,5,FALSE),"")</f>
        <v>1</v>
      </c>
    </row>
    <row r="7" spans="1:8" ht="15.75">
      <c r="A7" s="104" t="s">
        <v>77</v>
      </c>
      <c r="B7" s="85"/>
      <c r="C7" s="85"/>
      <c r="D7" s="85"/>
      <c r="E7" s="85"/>
      <c r="F7" s="167"/>
      <c r="G7" s="167"/>
      <c r="H7" s="102"/>
    </row>
    <row r="8" spans="1:8" ht="21">
      <c r="A8" s="99" t="s">
        <v>75</v>
      </c>
      <c r="B8" s="332" t="s">
        <v>200</v>
      </c>
      <c r="C8" s="332"/>
      <c r="D8" s="332"/>
      <c r="E8" s="83"/>
      <c r="F8" s="167"/>
      <c r="G8" s="167"/>
      <c r="H8" s="102"/>
    </row>
    <row r="9" spans="1:8" ht="21">
      <c r="A9" s="99" t="s">
        <v>76</v>
      </c>
      <c r="B9" s="332" t="str">
        <f>IFERROR(VLOOKUP(B8,'اسماء العملاء'!$A$2:$E$1270,2,FALSE),"")</f>
        <v>ش ابو سعيد محل الموبيلات</v>
      </c>
      <c r="C9" s="332"/>
      <c r="D9" s="332"/>
      <c r="E9" s="83"/>
      <c r="F9" s="167"/>
      <c r="G9" s="167"/>
      <c r="H9" s="102"/>
    </row>
    <row r="10" spans="1:8" ht="18.75">
      <c r="A10" s="99" t="s">
        <v>64</v>
      </c>
      <c r="B10" s="333" t="str">
        <f>IFERROR(VLOOKUP(B8,'اسماء العملاء'!$A$2:$E$1270,3,FALSE),"")</f>
        <v>01227897839</v>
      </c>
      <c r="C10" s="333"/>
      <c r="D10" s="333"/>
      <c r="E10" s="83"/>
      <c r="F10" s="167"/>
      <c r="G10" s="167"/>
      <c r="H10" s="102"/>
    </row>
    <row r="11" spans="1:8" ht="18.75">
      <c r="A11" s="99" t="s">
        <v>189</v>
      </c>
      <c r="B11" s="333" t="s">
        <v>310</v>
      </c>
      <c r="C11" s="333"/>
      <c r="D11" s="333"/>
      <c r="E11" s="83"/>
      <c r="F11" s="167"/>
      <c r="G11" s="167"/>
      <c r="H11" s="102"/>
    </row>
    <row r="12" spans="1:8" ht="19.5" thickBot="1">
      <c r="A12" s="99" t="s">
        <v>191</v>
      </c>
      <c r="B12" s="333">
        <f>IFERROR(VLOOKUP(B8,'اسماء العملاء'!$A$2:$G$1270,7,FALSE),"")</f>
        <v>200</v>
      </c>
      <c r="C12" s="333"/>
      <c r="D12" s="333"/>
      <c r="E12" s="209" t="s">
        <v>194</v>
      </c>
      <c r="F12" s="333" t="str">
        <f>IFERROR(VLOOKUP(B8,'اسماء العملاء'!$A$2:$F$1270,6,FALSE),"")</f>
        <v>فلتر 7 عادي</v>
      </c>
      <c r="G12" s="333"/>
      <c r="H12" s="102"/>
    </row>
    <row r="13" spans="1:8" ht="24" thickBot="1">
      <c r="A13" s="350" t="s">
        <v>190</v>
      </c>
      <c r="B13" s="351"/>
      <c r="C13" s="351"/>
      <c r="D13" s="351"/>
      <c r="E13" s="351"/>
      <c r="F13" s="351"/>
      <c r="G13" s="351"/>
      <c r="H13" s="352"/>
    </row>
    <row r="14" spans="1:8" ht="23.25" customHeight="1">
      <c r="A14" s="354"/>
      <c r="B14" s="354"/>
      <c r="C14" s="354"/>
      <c r="D14" s="354"/>
      <c r="E14" s="354"/>
      <c r="F14" s="354"/>
      <c r="G14" s="354"/>
      <c r="H14" s="354"/>
    </row>
    <row r="15" spans="1:8" ht="23.25" customHeight="1">
      <c r="A15" s="355"/>
      <c r="B15" s="355"/>
      <c r="C15" s="355"/>
      <c r="D15" s="355"/>
      <c r="E15" s="355"/>
      <c r="F15" s="355"/>
      <c r="G15" s="355"/>
      <c r="H15" s="355"/>
    </row>
    <row r="16" spans="1:8" ht="15" customHeight="1">
      <c r="A16" s="356"/>
      <c r="B16" s="356"/>
      <c r="C16" s="356"/>
      <c r="D16" s="356"/>
      <c r="E16" s="356"/>
      <c r="F16" s="356"/>
      <c r="G16" s="356"/>
      <c r="H16" s="356"/>
    </row>
    <row r="17" spans="1:8" ht="30">
      <c r="A17" s="324" t="s">
        <v>187</v>
      </c>
      <c r="B17" s="325"/>
      <c r="C17" s="325"/>
      <c r="D17" s="325"/>
      <c r="E17" s="325"/>
      <c r="F17" s="325"/>
      <c r="G17" s="325"/>
      <c r="H17" s="326"/>
    </row>
    <row r="18" spans="1:8" ht="23.25">
      <c r="A18" s="337" t="s">
        <v>87</v>
      </c>
      <c r="B18" s="338"/>
      <c r="C18" s="338"/>
      <c r="D18" s="338"/>
      <c r="E18" s="338"/>
      <c r="F18" s="338"/>
      <c r="G18" s="338"/>
      <c r="H18" s="339"/>
    </row>
    <row r="19" spans="1:8" ht="15.75">
      <c r="A19" s="99" t="s">
        <v>63</v>
      </c>
      <c r="B19" s="353" t="s">
        <v>83</v>
      </c>
      <c r="C19" s="353"/>
      <c r="D19" s="353"/>
      <c r="E19" s="167"/>
      <c r="F19" s="149" t="s">
        <v>73</v>
      </c>
      <c r="G19" s="149"/>
      <c r="H19" s="100">
        <f ca="1">TODAY()</f>
        <v>43369</v>
      </c>
    </row>
    <row r="20" spans="1:8" ht="18">
      <c r="A20" s="99" t="s">
        <v>64</v>
      </c>
      <c r="B20" s="328" t="s">
        <v>85</v>
      </c>
      <c r="C20" s="328"/>
      <c r="D20" s="328"/>
      <c r="E20" s="167"/>
      <c r="F20" s="149" t="s">
        <v>188</v>
      </c>
      <c r="G20" s="149"/>
      <c r="H20" s="177"/>
    </row>
    <row r="21" spans="1:8" ht="15.75">
      <c r="A21" s="99" t="s">
        <v>84</v>
      </c>
      <c r="B21" s="168" t="s">
        <v>88</v>
      </c>
      <c r="C21" s="167"/>
      <c r="D21" s="167"/>
      <c r="E21" s="167"/>
      <c r="F21" s="149"/>
      <c r="G21" s="167"/>
      <c r="H21" s="102"/>
    </row>
    <row r="22" spans="1:8" ht="18">
      <c r="A22" s="99" t="s">
        <v>135</v>
      </c>
      <c r="B22" s="148" t="s">
        <v>136</v>
      </c>
      <c r="C22" s="167"/>
      <c r="D22" s="167"/>
      <c r="E22" s="167"/>
      <c r="F22" s="149" t="s">
        <v>125</v>
      </c>
      <c r="G22" s="167"/>
      <c r="H22" s="178">
        <f>+VLOOKUP(B24,'اسماء العملاء'!$A$2:$E$142,5,FALSE)</f>
        <v>5</v>
      </c>
    </row>
    <row r="23" spans="1:8" ht="15.75">
      <c r="A23" s="104" t="s">
        <v>77</v>
      </c>
      <c r="B23" s="85"/>
      <c r="C23" s="85"/>
      <c r="D23" s="85"/>
      <c r="E23" s="85"/>
      <c r="F23" s="167"/>
      <c r="G23" s="167"/>
      <c r="H23" s="102"/>
    </row>
    <row r="24" spans="1:8" ht="21">
      <c r="A24" s="99" t="s">
        <v>75</v>
      </c>
      <c r="B24" s="332" t="s">
        <v>212</v>
      </c>
      <c r="C24" s="332"/>
      <c r="D24" s="332"/>
      <c r="E24" s="83"/>
      <c r="F24" s="167"/>
      <c r="G24" s="167"/>
      <c r="H24" s="102"/>
    </row>
    <row r="25" spans="1:8" ht="21">
      <c r="A25" s="99" t="s">
        <v>76</v>
      </c>
      <c r="B25" s="332" t="str">
        <f>IFERROR(VLOOKUP(B24,'اسماء العملاء'!$A$2:$E$1270,2,FALSE),"")</f>
        <v>ش ابو سعيد</v>
      </c>
      <c r="C25" s="332"/>
      <c r="D25" s="332"/>
      <c r="E25" s="83"/>
      <c r="F25" s="167"/>
      <c r="G25" s="167"/>
      <c r="H25" s="102"/>
    </row>
    <row r="26" spans="1:8" ht="18.75">
      <c r="A26" s="99" t="s">
        <v>64</v>
      </c>
      <c r="B26" s="333" t="str">
        <f>IFERROR(VLOOKUP(B24,'اسماء العملاء'!$A$2:$E$1270,3,FALSE),"")</f>
        <v>01226185474</v>
      </c>
      <c r="C26" s="333"/>
      <c r="D26" s="333"/>
      <c r="E26" s="83"/>
      <c r="F26" s="167"/>
      <c r="G26" s="167"/>
      <c r="H26" s="102"/>
    </row>
    <row r="27" spans="1:8" ht="18.75">
      <c r="A27" s="99" t="s">
        <v>189</v>
      </c>
      <c r="B27" s="333"/>
      <c r="C27" s="333"/>
      <c r="D27" s="333"/>
      <c r="E27" s="83"/>
      <c r="F27" s="167"/>
      <c r="G27" s="167"/>
      <c r="H27" s="102"/>
    </row>
    <row r="28" spans="1:8" ht="19.5" thickBot="1">
      <c r="A28" s="99" t="s">
        <v>191</v>
      </c>
      <c r="B28" s="333">
        <f>IFERROR(VLOOKUP(B24,'اسماء العملاء'!$A$2:$G$1270,7,FALSE),"")</f>
        <v>100</v>
      </c>
      <c r="C28" s="333"/>
      <c r="D28" s="333"/>
      <c r="E28" s="209" t="s">
        <v>194</v>
      </c>
      <c r="F28" s="333" t="str">
        <f>IFERROR(VLOOKUP(B24,'اسماء العملاء'!$A$2:$F$1270,6,FALSE),"")</f>
        <v>فلتر 7 عادي</v>
      </c>
      <c r="G28" s="333"/>
      <c r="H28" s="102"/>
    </row>
    <row r="29" spans="1:8" ht="24" thickBot="1">
      <c r="A29" s="350" t="s">
        <v>190</v>
      </c>
      <c r="B29" s="351"/>
      <c r="C29" s="351"/>
      <c r="D29" s="351"/>
      <c r="E29" s="351"/>
      <c r="F29" s="351"/>
      <c r="G29" s="351"/>
      <c r="H29" s="352"/>
    </row>
    <row r="30" spans="1:8">
      <c r="A30" s="357"/>
      <c r="B30" s="357"/>
      <c r="C30" s="357"/>
      <c r="D30" s="357"/>
      <c r="E30" s="357"/>
      <c r="F30" s="357"/>
      <c r="G30" s="357"/>
      <c r="H30" s="357"/>
    </row>
    <row r="31" spans="1:8">
      <c r="A31" s="358"/>
      <c r="B31" s="358"/>
      <c r="C31" s="358"/>
      <c r="D31" s="358"/>
      <c r="E31" s="358"/>
      <c r="F31" s="358"/>
      <c r="G31" s="358"/>
      <c r="H31" s="358"/>
    </row>
    <row r="32" spans="1:8">
      <c r="A32" s="358"/>
      <c r="B32" s="358"/>
      <c r="C32" s="358"/>
      <c r="D32" s="358"/>
      <c r="E32" s="358"/>
      <c r="F32" s="358"/>
      <c r="G32" s="358"/>
      <c r="H32" s="358"/>
    </row>
    <row r="33" spans="1:8">
      <c r="A33" s="359"/>
      <c r="B33" s="359"/>
      <c r="C33" s="359"/>
      <c r="D33" s="359"/>
      <c r="E33" s="359"/>
      <c r="F33" s="359"/>
      <c r="G33" s="359"/>
      <c r="H33" s="359"/>
    </row>
    <row r="34" spans="1:8" ht="30">
      <c r="A34" s="324" t="s">
        <v>187</v>
      </c>
      <c r="B34" s="325"/>
      <c r="C34" s="325"/>
      <c r="D34" s="325"/>
      <c r="E34" s="325"/>
      <c r="F34" s="325"/>
      <c r="G34" s="325"/>
      <c r="H34" s="326"/>
    </row>
    <row r="35" spans="1:8" ht="23.25">
      <c r="A35" s="337" t="s">
        <v>87</v>
      </c>
      <c r="B35" s="338"/>
      <c r="C35" s="338"/>
      <c r="D35" s="338"/>
      <c r="E35" s="338"/>
      <c r="F35" s="338"/>
      <c r="G35" s="338"/>
      <c r="H35" s="339"/>
    </row>
    <row r="36" spans="1:8" ht="15.75">
      <c r="A36" s="99" t="s">
        <v>63</v>
      </c>
      <c r="B36" s="353" t="s">
        <v>83</v>
      </c>
      <c r="C36" s="353"/>
      <c r="D36" s="353"/>
      <c r="E36" s="245"/>
      <c r="F36" s="149" t="s">
        <v>73</v>
      </c>
      <c r="G36" s="149"/>
      <c r="H36" s="100">
        <f ca="1">TODAY()</f>
        <v>43369</v>
      </c>
    </row>
    <row r="37" spans="1:8" ht="18">
      <c r="A37" s="99" t="s">
        <v>64</v>
      </c>
      <c r="B37" s="328" t="s">
        <v>85</v>
      </c>
      <c r="C37" s="328"/>
      <c r="D37" s="328"/>
      <c r="E37" s="245"/>
      <c r="F37" s="149" t="s">
        <v>188</v>
      </c>
      <c r="G37" s="149"/>
      <c r="H37" s="177"/>
    </row>
    <row r="38" spans="1:8" ht="15.75">
      <c r="A38" s="99" t="s">
        <v>84</v>
      </c>
      <c r="B38" s="246" t="s">
        <v>88</v>
      </c>
      <c r="C38" s="245"/>
      <c r="D38" s="245"/>
      <c r="E38" s="245"/>
      <c r="F38" s="149"/>
      <c r="G38" s="245"/>
      <c r="H38" s="102"/>
    </row>
    <row r="39" spans="1:8" ht="18">
      <c r="A39" s="99" t="s">
        <v>135</v>
      </c>
      <c r="B39" s="148" t="s">
        <v>136</v>
      </c>
      <c r="C39" s="245"/>
      <c r="D39" s="245"/>
      <c r="E39" s="245"/>
      <c r="F39" s="149" t="s">
        <v>125</v>
      </c>
      <c r="G39" s="245"/>
      <c r="H39" s="178">
        <f>+VLOOKUP(B41,'اسماء العملاء'!$A$2:$E$142,5,FALSE)</f>
        <v>7</v>
      </c>
    </row>
    <row r="40" spans="1:8" ht="15.75">
      <c r="A40" s="104" t="s">
        <v>77</v>
      </c>
      <c r="B40" s="85"/>
      <c r="C40" s="85"/>
      <c r="D40" s="85"/>
      <c r="E40" s="85"/>
      <c r="F40" s="245"/>
      <c r="G40" s="245"/>
      <c r="H40" s="102"/>
    </row>
    <row r="41" spans="1:8" ht="21">
      <c r="A41" s="99" t="s">
        <v>75</v>
      </c>
      <c r="B41" s="332" t="s">
        <v>218</v>
      </c>
      <c r="C41" s="332"/>
      <c r="D41" s="332"/>
      <c r="E41" s="83"/>
      <c r="F41" s="245"/>
      <c r="G41" s="245"/>
      <c r="H41" s="102"/>
    </row>
    <row r="42" spans="1:8" ht="21">
      <c r="A42" s="99" t="s">
        <v>76</v>
      </c>
      <c r="B42" s="332" t="str">
        <f>IFERROR(VLOOKUP(B41,'اسماء العملاء'!$A$2:$E$1270,2,FALSE),"")</f>
        <v>ش ابو سعيد</v>
      </c>
      <c r="C42" s="332"/>
      <c r="D42" s="332"/>
      <c r="E42" s="83"/>
      <c r="F42" s="245"/>
      <c r="G42" s="245"/>
      <c r="H42" s="102"/>
    </row>
    <row r="43" spans="1:8" ht="18.75">
      <c r="A43" s="99" t="s">
        <v>64</v>
      </c>
      <c r="B43" s="333" t="str">
        <f>IFERROR(VLOOKUP(B41,'اسماء العملاء'!$A$2:$E$1270,3,FALSE),"")</f>
        <v>01143223127</v>
      </c>
      <c r="C43" s="333"/>
      <c r="D43" s="333"/>
      <c r="E43" s="83"/>
      <c r="F43" s="245"/>
      <c r="G43" s="245"/>
      <c r="H43" s="102"/>
    </row>
    <row r="44" spans="1:8" ht="18.75">
      <c r="A44" s="99" t="s">
        <v>189</v>
      </c>
      <c r="B44" s="333"/>
      <c r="C44" s="333"/>
      <c r="D44" s="333"/>
      <c r="E44" s="83"/>
      <c r="F44" s="245"/>
      <c r="G44" s="245"/>
      <c r="H44" s="102"/>
    </row>
    <row r="45" spans="1:8" ht="19.5" thickBot="1">
      <c r="A45" s="99" t="s">
        <v>191</v>
      </c>
      <c r="B45" s="333">
        <f>IFERROR(VLOOKUP(B41,'اسماء العملاء'!$A$2:$G$1270,7,FALSE),"")</f>
        <v>100</v>
      </c>
      <c r="C45" s="333"/>
      <c r="D45" s="333"/>
      <c r="E45" s="209" t="s">
        <v>194</v>
      </c>
      <c r="F45" s="333" t="str">
        <f>IFERROR(VLOOKUP(B41,'اسماء العملاء'!$A$2:$F$1270,6,FALSE),"")</f>
        <v>فلتر 7 عادي</v>
      </c>
      <c r="G45" s="333"/>
      <c r="H45" s="102"/>
    </row>
    <row r="46" spans="1:8" ht="24" thickBot="1">
      <c r="A46" s="350" t="s">
        <v>190</v>
      </c>
      <c r="B46" s="351"/>
      <c r="C46" s="351"/>
      <c r="D46" s="351"/>
      <c r="E46" s="351"/>
      <c r="F46" s="351"/>
      <c r="G46" s="351"/>
      <c r="H46" s="352"/>
    </row>
    <row r="122" spans="1:8" ht="15.75" thickBot="1"/>
    <row r="123" spans="1:8" ht="24" thickBot="1">
      <c r="B123" s="8" t="s">
        <v>30</v>
      </c>
    </row>
    <row r="124" spans="1:8" ht="15.75" thickBot="1">
      <c r="B124" s="10" t="str">
        <f>'اسماء العملاء'!A2</f>
        <v>عاطف وحيد عزت حسام الدين</v>
      </c>
    </row>
    <row r="125" spans="1:8" ht="16.5" thickBot="1">
      <c r="B125" s="10" t="str">
        <f>'اسماء العملاء'!A3</f>
        <v>جويده ادريس جويده</v>
      </c>
      <c r="H125" s="207" t="s">
        <v>196</v>
      </c>
    </row>
    <row r="126" spans="1:8" ht="24" thickBot="1">
      <c r="A126" s="239"/>
      <c r="B126" s="10" t="str">
        <f>'اسماء العملاء'!A4</f>
        <v>محمد رجب على محمد</v>
      </c>
      <c r="C126" s="238"/>
      <c r="D126" s="238"/>
      <c r="E126" s="239"/>
      <c r="H126" s="208" t="str">
        <f>[1]المحصل!A1</f>
        <v>اسم المحصل</v>
      </c>
    </row>
    <row r="127" spans="1:8" ht="19.5" thickBot="1">
      <c r="A127" s="211"/>
      <c r="B127" s="10" t="str">
        <f>'اسماء العملاء'!A5</f>
        <v>محمد ابراهيم عطيه</v>
      </c>
      <c r="C127" s="240"/>
      <c r="D127" s="240"/>
      <c r="E127" s="241"/>
      <c r="H127" s="208" t="str">
        <f>[1]المحصل!A2</f>
        <v>أحمد</v>
      </c>
    </row>
    <row r="128" spans="1:8" ht="19.5" thickBot="1">
      <c r="A128" s="211"/>
      <c r="B128" s="10" t="str">
        <f>'اسماء العملاء'!A6</f>
        <v>احمد عبد الرحمن السيد</v>
      </c>
      <c r="C128" s="240"/>
      <c r="D128" s="240"/>
      <c r="E128" s="241"/>
      <c r="H128" s="208" t="str">
        <f>[1]المحصل!A3</f>
        <v>محمد</v>
      </c>
    </row>
    <row r="129" spans="1:8" ht="19.5" thickBot="1">
      <c r="A129" s="211"/>
      <c r="B129" s="10" t="str">
        <f>'اسماء العملاء'!A7</f>
        <v>حمدى على ابو زيد</v>
      </c>
      <c r="C129" s="240"/>
      <c r="D129" s="240"/>
      <c r="E129" s="241"/>
      <c r="H129" s="208" t="str">
        <f>[1]المحصل!A4</f>
        <v>وليد</v>
      </c>
    </row>
    <row r="130" spans="1:8" ht="19.5" thickBot="1">
      <c r="A130" s="211"/>
      <c r="B130" s="10" t="str">
        <f>'اسماء العملاء'!A8</f>
        <v>شريف موسى الشيشتاوى</v>
      </c>
      <c r="C130" s="240"/>
      <c r="D130" s="240"/>
      <c r="E130" s="241"/>
      <c r="H130" s="208" t="str">
        <f>[1]المحصل!A5</f>
        <v>علي</v>
      </c>
    </row>
    <row r="131" spans="1:8" ht="19.5" thickBot="1">
      <c r="A131" s="211"/>
      <c r="B131" s="10" t="str">
        <f>'اسماء العملاء'!A9</f>
        <v>احمد عبد الرحمن السيد</v>
      </c>
      <c r="C131" s="240"/>
      <c r="D131" s="240"/>
      <c r="E131" s="241"/>
      <c r="H131" s="208">
        <f>[1]المحصل!A6</f>
        <v>0</v>
      </c>
    </row>
    <row r="132" spans="1:8" ht="19.5" thickBot="1">
      <c r="A132" s="211"/>
      <c r="B132" s="10" t="str">
        <f>'اسماء العملاء'!A10</f>
        <v>احمد عبدالله اسماعيل</v>
      </c>
      <c r="C132" s="240"/>
      <c r="D132" s="240"/>
      <c r="E132" s="241"/>
      <c r="H132" s="208">
        <f>[1]المحصل!A7</f>
        <v>0</v>
      </c>
    </row>
    <row r="133" spans="1:8" ht="19.5" thickBot="1">
      <c r="A133" s="211"/>
      <c r="B133" s="10" t="str">
        <f>'اسماء العملاء'!A11</f>
        <v>مصطفى تو فيق رسلان</v>
      </c>
      <c r="C133" s="240"/>
      <c r="D133" s="240"/>
      <c r="E133" s="241"/>
      <c r="H133" s="208">
        <f>[1]المحصل!A8</f>
        <v>0</v>
      </c>
    </row>
    <row r="134" spans="1:8" ht="19.5" thickBot="1">
      <c r="A134" s="211"/>
      <c r="B134" s="10" t="str">
        <f>'اسماء العملاء'!A12</f>
        <v>محمد عادل امين على</v>
      </c>
      <c r="C134" s="240"/>
      <c r="D134" s="240"/>
      <c r="E134" s="241"/>
      <c r="H134" s="208">
        <f>[1]المحصل!A9</f>
        <v>0</v>
      </c>
    </row>
    <row r="135" spans="1:8" ht="19.5" thickBot="1">
      <c r="A135" s="211"/>
      <c r="B135" s="10" t="str">
        <f>'اسماء العملاء'!A13</f>
        <v>محمد السيد عبد السلام</v>
      </c>
      <c r="C135" s="240"/>
      <c r="D135" s="240"/>
      <c r="E135" s="241"/>
      <c r="H135" s="208">
        <f>[1]المحصل!A10</f>
        <v>0</v>
      </c>
    </row>
    <row r="136" spans="1:8" ht="19.5" thickBot="1">
      <c r="A136" s="211"/>
      <c r="B136" s="10" t="str">
        <f>'اسماء العملاء'!A14</f>
        <v>زكريا كرم عبدالله</v>
      </c>
      <c r="C136" s="240"/>
      <c r="D136" s="240"/>
      <c r="E136" s="241"/>
    </row>
    <row r="137" spans="1:8" ht="19.5" thickBot="1">
      <c r="A137" s="211"/>
      <c r="B137" s="10" t="str">
        <f>'اسماء العملاء'!A15</f>
        <v>رضا محمد حسن</v>
      </c>
      <c r="C137" s="240"/>
      <c r="D137" s="240"/>
      <c r="E137" s="241"/>
    </row>
    <row r="138" spans="1:8" ht="19.5" thickBot="1">
      <c r="A138" s="211"/>
      <c r="B138" s="10" t="str">
        <f>'اسماء العملاء'!A16</f>
        <v>سعد السيد محمد احمد</v>
      </c>
      <c r="C138" s="240"/>
      <c r="D138" s="240"/>
      <c r="E138" s="241"/>
    </row>
    <row r="139" spans="1:8" ht="19.5" thickBot="1">
      <c r="A139" s="211"/>
      <c r="B139" s="10" t="str">
        <f>'اسماء العملاء'!A17</f>
        <v>فوزى احمد محمد شبور</v>
      </c>
      <c r="C139" s="240"/>
      <c r="D139" s="240"/>
      <c r="E139" s="241"/>
    </row>
    <row r="140" spans="1:8" ht="19.5" thickBot="1">
      <c r="A140" s="211"/>
      <c r="B140" s="10" t="str">
        <f>'اسماء العملاء'!A18</f>
        <v>متولى السيد متولى</v>
      </c>
      <c r="C140" s="240"/>
      <c r="D140" s="240"/>
      <c r="E140" s="241"/>
    </row>
    <row r="141" spans="1:8" ht="19.5" thickBot="1">
      <c r="A141" s="211"/>
      <c r="B141" s="10" t="str">
        <f>'اسماء العملاء'!A19</f>
        <v>السيد السيد محمد عباده</v>
      </c>
      <c r="C141" s="240"/>
      <c r="D141" s="240"/>
      <c r="E141" s="241"/>
    </row>
    <row r="142" spans="1:8" ht="19.5" thickBot="1">
      <c r="A142" s="211"/>
      <c r="B142" s="10" t="str">
        <f>'اسماء العملاء'!A20</f>
        <v>راضى ابو ريه</v>
      </c>
      <c r="C142" s="240"/>
      <c r="D142" s="240"/>
      <c r="E142" s="241"/>
    </row>
    <row r="143" spans="1:8" ht="19.5" thickBot="1">
      <c r="A143" s="211"/>
      <c r="B143" s="10" t="str">
        <f>'اسماء العملاء'!A21</f>
        <v>احمد محمود سعد</v>
      </c>
      <c r="C143" s="240"/>
      <c r="D143" s="240"/>
      <c r="E143" s="241"/>
    </row>
    <row r="144" spans="1:8" ht="19.5" thickBot="1">
      <c r="A144" s="211"/>
      <c r="B144" s="10" t="str">
        <f>'اسماء العملاء'!A22</f>
        <v>فايز محمد عب المنعم</v>
      </c>
      <c r="C144" s="240"/>
      <c r="D144" s="240"/>
      <c r="E144" s="241"/>
    </row>
    <row r="145" spans="1:5" ht="19.5" thickBot="1">
      <c r="A145" s="211"/>
      <c r="B145" s="10" t="str">
        <f>'اسماء العملاء'!A23</f>
        <v>محمد رجب محمد حسن</v>
      </c>
      <c r="C145" s="240"/>
      <c r="D145" s="240"/>
      <c r="E145" s="241"/>
    </row>
    <row r="146" spans="1:5" ht="19.5" thickBot="1">
      <c r="A146" s="211"/>
      <c r="B146" s="10" t="str">
        <f>'اسماء العملاء'!A24</f>
        <v>يا سر محمد موسى</v>
      </c>
      <c r="C146" s="240"/>
      <c r="D146" s="240"/>
      <c r="E146" s="241"/>
    </row>
    <row r="147" spans="1:5" ht="19.5" thickBot="1">
      <c r="A147" s="211"/>
      <c r="B147" s="10" t="str">
        <f>'اسماء العملاء'!A25</f>
        <v>على محمد عبد العزيز</v>
      </c>
      <c r="C147" s="240"/>
      <c r="D147" s="240"/>
      <c r="E147" s="241"/>
    </row>
    <row r="148" spans="1:5" ht="19.5" thickBot="1">
      <c r="A148" s="211"/>
      <c r="B148" s="10" t="str">
        <f>'اسماء العملاء'!A26</f>
        <v>علاء محمد حسن</v>
      </c>
      <c r="C148" s="240"/>
      <c r="D148" s="240"/>
      <c r="E148" s="241"/>
    </row>
    <row r="149" spans="1:5" ht="19.5" thickBot="1">
      <c r="A149" s="211"/>
      <c r="B149" s="10" t="str">
        <f>'اسماء العملاء'!A27</f>
        <v>جمالات احمد عثمان عبدالله</v>
      </c>
      <c r="C149" s="240"/>
      <c r="D149" s="240"/>
      <c r="E149" s="241"/>
    </row>
    <row r="150" spans="1:5" ht="19.5" thickBot="1">
      <c r="A150" s="211"/>
      <c r="B150" s="10" t="str">
        <f>'اسماء العملاء'!A28</f>
        <v>محمد صلاح الدين عبد الغفار</v>
      </c>
      <c r="C150" s="240"/>
      <c r="D150" s="240"/>
      <c r="E150" s="241"/>
    </row>
    <row r="151" spans="1:5" ht="19.5" thickBot="1">
      <c r="A151" s="211"/>
      <c r="B151" s="10" t="str">
        <f>'اسماء العملاء'!A29</f>
        <v>احمد جابر السيد</v>
      </c>
      <c r="C151" s="240"/>
      <c r="D151" s="240"/>
      <c r="E151" s="241"/>
    </row>
    <row r="152" spans="1:5" ht="19.5" thickBot="1">
      <c r="A152" s="211"/>
      <c r="B152" s="10" t="str">
        <f>'اسماء العملاء'!A30</f>
        <v>ماجده عبد العزيز احمد</v>
      </c>
      <c r="C152" s="240"/>
      <c r="D152" s="240"/>
      <c r="E152" s="241"/>
    </row>
    <row r="153" spans="1:5" ht="19.5" thickBot="1">
      <c r="A153" s="211"/>
      <c r="B153" s="10" t="str">
        <f>'اسماء العملاء'!A31</f>
        <v>حسين على حسن مرسى</v>
      </c>
      <c r="C153" s="240"/>
      <c r="D153" s="240"/>
      <c r="E153" s="241"/>
    </row>
    <row r="154" spans="1:5" ht="19.5" thickBot="1">
      <c r="A154" s="211"/>
      <c r="B154" s="10" t="str">
        <f>'اسماء العملاء'!A32</f>
        <v>ابتسام على دسوقى محمد</v>
      </c>
      <c r="C154" s="240"/>
      <c r="D154" s="240"/>
      <c r="E154" s="241"/>
    </row>
    <row r="155" spans="1:5" ht="19.5" thickBot="1">
      <c r="A155" s="211"/>
      <c r="B155" s="10" t="str">
        <f>'اسماء العملاء'!A33</f>
        <v>غلاب محمود غلاب احمد</v>
      </c>
      <c r="C155" s="240"/>
      <c r="D155" s="240"/>
      <c r="E155" s="241"/>
    </row>
    <row r="156" spans="1:5" ht="19.5" thickBot="1">
      <c r="A156" s="211"/>
      <c r="B156" s="10" t="str">
        <f>'اسماء العملاء'!A34</f>
        <v>احمد محمد محمد عبد الرحيم</v>
      </c>
      <c r="C156" s="240"/>
      <c r="D156" s="240"/>
      <c r="E156" s="241"/>
    </row>
    <row r="157" spans="1:5" ht="19.5" thickBot="1">
      <c r="A157" s="211"/>
      <c r="B157" s="10" t="str">
        <f>'اسماء العملاء'!A35</f>
        <v>محمد حسن محمد حسن</v>
      </c>
      <c r="C157" s="240"/>
      <c r="D157" s="240"/>
      <c r="E157" s="241"/>
    </row>
    <row r="158" spans="1:5" ht="19.5" thickBot="1">
      <c r="A158" s="211"/>
      <c r="B158" s="10" t="str">
        <f>'اسماء العملاء'!A36</f>
        <v>عادل فهمى محمد منازع</v>
      </c>
      <c r="C158" s="240"/>
      <c r="D158" s="240"/>
      <c r="E158" s="241"/>
    </row>
    <row r="159" spans="1:5" ht="19.5" thickBot="1">
      <c r="A159" s="211"/>
      <c r="B159" s="10" t="str">
        <f>'اسماء العملاء'!A37</f>
        <v>دعاء شعبان رجب</v>
      </c>
      <c r="C159" s="240"/>
      <c r="D159" s="240"/>
      <c r="E159" s="241"/>
    </row>
    <row r="160" spans="1:5" ht="19.5" thickBot="1">
      <c r="A160" s="211"/>
      <c r="B160" s="10" t="str">
        <f>'اسماء العملاء'!A38</f>
        <v>هدى منصور عبد السلام</v>
      </c>
      <c r="C160" s="240"/>
      <c r="D160" s="240"/>
      <c r="E160" s="241"/>
    </row>
    <row r="161" spans="1:5" ht="19.5" thickBot="1">
      <c r="A161" s="211"/>
      <c r="B161" s="10" t="str">
        <f>'اسماء العملاء'!A39</f>
        <v>احمد محمد سليمان</v>
      </c>
      <c r="C161" s="240"/>
      <c r="D161" s="240"/>
      <c r="E161" s="241"/>
    </row>
    <row r="162" spans="1:5" ht="19.5" thickBot="1">
      <c r="A162" s="211"/>
      <c r="B162" s="10" t="str">
        <f>'اسماء العملاء'!A40</f>
        <v>محمد بكر سلام</v>
      </c>
      <c r="C162" s="240"/>
      <c r="D162" s="240"/>
      <c r="E162" s="241"/>
    </row>
    <row r="163" spans="1:5" ht="19.5" thickBot="1">
      <c r="A163" s="211"/>
      <c r="B163" s="10" t="str">
        <f>'اسماء العملاء'!A41</f>
        <v>محمد رجب عطيه</v>
      </c>
      <c r="C163" s="240"/>
      <c r="D163" s="240"/>
      <c r="E163" s="241"/>
    </row>
    <row r="164" spans="1:5" ht="19.5" thickBot="1">
      <c r="A164" s="211"/>
      <c r="B164" s="10" t="str">
        <f>'اسماء العملاء'!A42</f>
        <v>محمد خلاف محمد محمود</v>
      </c>
      <c r="C164" s="240"/>
      <c r="D164" s="240"/>
      <c r="E164" s="241"/>
    </row>
    <row r="165" spans="1:5" ht="19.5" thickBot="1">
      <c r="A165" s="211"/>
      <c r="B165" s="10">
        <f>'اسماء العملاء'!A43</f>
        <v>0</v>
      </c>
      <c r="C165" s="240"/>
      <c r="D165" s="240"/>
      <c r="E165" s="241"/>
    </row>
    <row r="166" spans="1:5" ht="19.5" thickBot="1">
      <c r="A166" s="211"/>
      <c r="B166" s="10">
        <f>'اسماء العملاء'!A44</f>
        <v>0</v>
      </c>
      <c r="C166" s="240"/>
      <c r="D166" s="240"/>
      <c r="E166" s="241"/>
    </row>
    <row r="167" spans="1:5" ht="19.5" thickBot="1">
      <c r="A167" s="211"/>
      <c r="B167" s="10">
        <f>'اسماء العملاء'!A45</f>
        <v>0</v>
      </c>
      <c r="C167" s="240"/>
      <c r="D167" s="240"/>
      <c r="E167" s="241"/>
    </row>
    <row r="168" spans="1:5" ht="19.5" thickBot="1">
      <c r="A168" s="211"/>
      <c r="B168" s="10">
        <f>'اسماء العملاء'!A46</f>
        <v>0</v>
      </c>
      <c r="C168" s="240"/>
      <c r="D168" s="240"/>
      <c r="E168" s="241"/>
    </row>
    <row r="169" spans="1:5" ht="19.5" thickBot="1">
      <c r="A169" s="211"/>
      <c r="B169" s="10">
        <f>'اسماء العملاء'!A47</f>
        <v>0</v>
      </c>
      <c r="C169" s="240"/>
      <c r="D169" s="240"/>
      <c r="E169" s="241"/>
    </row>
    <row r="170" spans="1:5" ht="19.5" thickBot="1">
      <c r="A170" s="211"/>
      <c r="B170" s="10">
        <f>'اسماء العملاء'!A48</f>
        <v>0</v>
      </c>
      <c r="C170" s="240"/>
      <c r="D170" s="240"/>
      <c r="E170" s="241"/>
    </row>
    <row r="171" spans="1:5" ht="19.5" thickBot="1">
      <c r="A171" s="211"/>
      <c r="B171" s="10">
        <f>'اسماء العملاء'!A49</f>
        <v>0</v>
      </c>
      <c r="C171" s="240"/>
      <c r="D171" s="240"/>
      <c r="E171" s="241"/>
    </row>
    <row r="172" spans="1:5" ht="19.5" thickBot="1">
      <c r="A172" s="211"/>
      <c r="B172" s="10">
        <f>'اسماء العملاء'!A50</f>
        <v>0</v>
      </c>
      <c r="C172" s="240"/>
      <c r="D172" s="240"/>
      <c r="E172" s="241"/>
    </row>
    <row r="173" spans="1:5" ht="19.5" thickBot="1">
      <c r="A173" s="211"/>
      <c r="B173" s="10">
        <f>'اسماء العملاء'!A51</f>
        <v>0</v>
      </c>
      <c r="C173" s="240"/>
      <c r="D173" s="240"/>
      <c r="E173" s="241"/>
    </row>
    <row r="174" spans="1:5" ht="19.5" thickBot="1">
      <c r="A174" s="211"/>
      <c r="B174" s="10">
        <f>'اسماء العملاء'!A52</f>
        <v>0</v>
      </c>
      <c r="C174" s="240"/>
      <c r="D174" s="240"/>
      <c r="E174" s="241"/>
    </row>
    <row r="175" spans="1:5" ht="19.5" thickBot="1">
      <c r="A175" s="211"/>
      <c r="B175" s="10">
        <f>'اسماء العملاء'!A53</f>
        <v>0</v>
      </c>
      <c r="C175" s="240"/>
      <c r="D175" s="240"/>
      <c r="E175" s="241"/>
    </row>
    <row r="176" spans="1:5" ht="19.5" thickBot="1">
      <c r="A176" s="211"/>
      <c r="B176" s="10">
        <f>'اسماء العملاء'!A54</f>
        <v>0</v>
      </c>
      <c r="C176" s="240"/>
      <c r="D176" s="240"/>
      <c r="E176" s="241"/>
    </row>
    <row r="177" spans="1:5" ht="19.5" thickBot="1">
      <c r="A177" s="211"/>
      <c r="B177" s="10">
        <f>'اسماء العملاء'!A55</f>
        <v>0</v>
      </c>
      <c r="C177" s="240"/>
      <c r="D177" s="240"/>
      <c r="E177" s="241"/>
    </row>
    <row r="178" spans="1:5" ht="19.5" thickBot="1">
      <c r="A178" s="211"/>
      <c r="B178" s="10">
        <f>'اسماء العملاء'!A56</f>
        <v>0</v>
      </c>
      <c r="C178" s="240"/>
      <c r="D178" s="240"/>
      <c r="E178" s="241"/>
    </row>
    <row r="179" spans="1:5" ht="19.5" thickBot="1">
      <c r="A179" s="211"/>
      <c r="B179" s="10">
        <f>'اسماء العملاء'!A57</f>
        <v>0</v>
      </c>
      <c r="C179" s="240"/>
      <c r="D179" s="240"/>
      <c r="E179" s="241"/>
    </row>
    <row r="180" spans="1:5" ht="19.5" thickBot="1">
      <c r="A180" s="211"/>
      <c r="B180" s="10">
        <f>'اسماء العملاء'!A58</f>
        <v>0</v>
      </c>
      <c r="C180" s="240"/>
      <c r="D180" s="240"/>
      <c r="E180" s="241"/>
    </row>
    <row r="181" spans="1:5" ht="19.5" thickBot="1">
      <c r="A181" s="211"/>
      <c r="B181" s="10">
        <f>'اسماء العملاء'!A59</f>
        <v>0</v>
      </c>
      <c r="C181" s="240"/>
      <c r="D181" s="240"/>
      <c r="E181" s="241"/>
    </row>
    <row r="182" spans="1:5" ht="19.5" thickBot="1">
      <c r="A182" s="211"/>
      <c r="B182" s="10">
        <f>'اسماء العملاء'!A60</f>
        <v>0</v>
      </c>
      <c r="C182" s="240"/>
      <c r="D182" s="240"/>
      <c r="E182" s="241"/>
    </row>
    <row r="183" spans="1:5" ht="19.5" thickBot="1">
      <c r="A183" s="211"/>
      <c r="B183" s="10">
        <f>'اسماء العملاء'!A61</f>
        <v>0</v>
      </c>
      <c r="C183" s="240"/>
      <c r="D183" s="240"/>
      <c r="E183" s="241"/>
    </row>
    <row r="184" spans="1:5" ht="19.5" thickBot="1">
      <c r="A184" s="211"/>
      <c r="B184" s="10">
        <f>'اسماء العملاء'!A62</f>
        <v>0</v>
      </c>
      <c r="C184" s="240"/>
      <c r="D184" s="240"/>
      <c r="E184" s="241"/>
    </row>
    <row r="185" spans="1:5" ht="19.5" thickBot="1">
      <c r="A185" s="211"/>
      <c r="B185" s="10">
        <f>'اسماء العملاء'!A63</f>
        <v>0</v>
      </c>
      <c r="C185" s="240"/>
      <c r="D185" s="240"/>
      <c r="E185" s="241"/>
    </row>
    <row r="186" spans="1:5" ht="19.5" thickBot="1">
      <c r="A186" s="211"/>
      <c r="B186" s="10">
        <f>'اسماء العملاء'!A64</f>
        <v>0</v>
      </c>
      <c r="C186" s="240"/>
      <c r="D186" s="240"/>
      <c r="E186" s="241"/>
    </row>
    <row r="187" spans="1:5" ht="19.5" thickBot="1">
      <c r="A187" s="211"/>
      <c r="B187" s="10">
        <f>'اسماء العملاء'!A65</f>
        <v>0</v>
      </c>
      <c r="C187" s="240"/>
      <c r="D187" s="240"/>
      <c r="E187" s="241"/>
    </row>
    <row r="188" spans="1:5" ht="19.5" thickBot="1">
      <c r="A188" s="211"/>
      <c r="B188" s="10">
        <f>'اسماء العملاء'!A66</f>
        <v>0</v>
      </c>
      <c r="C188" s="240"/>
      <c r="D188" s="240"/>
      <c r="E188" s="241"/>
    </row>
    <row r="189" spans="1:5" ht="19.5" thickBot="1">
      <c r="A189" s="211"/>
      <c r="B189" s="10">
        <f>'اسماء العملاء'!A67</f>
        <v>0</v>
      </c>
      <c r="C189" s="240"/>
      <c r="D189" s="240"/>
      <c r="E189" s="241"/>
    </row>
    <row r="190" spans="1:5" ht="19.5" thickBot="1">
      <c r="A190" s="211"/>
      <c r="B190" s="10">
        <f>'اسماء العملاء'!A68</f>
        <v>0</v>
      </c>
      <c r="C190" s="240"/>
      <c r="D190" s="240"/>
      <c r="E190" s="241"/>
    </row>
    <row r="191" spans="1:5" ht="19.5" thickBot="1">
      <c r="A191" s="211"/>
      <c r="B191" s="10">
        <f>'اسماء العملاء'!A69</f>
        <v>0</v>
      </c>
      <c r="C191" s="240"/>
      <c r="D191" s="240"/>
      <c r="E191" s="241"/>
    </row>
    <row r="192" spans="1:5" ht="19.5" thickBot="1">
      <c r="A192" s="211"/>
      <c r="B192" s="10">
        <f>'اسماء العملاء'!A70</f>
        <v>0</v>
      </c>
      <c r="C192" s="240"/>
      <c r="D192" s="240"/>
      <c r="E192" s="241"/>
    </row>
    <row r="193" spans="1:5" ht="19.5" thickBot="1">
      <c r="A193" s="211"/>
      <c r="B193" s="10">
        <f>'اسماء العملاء'!A71</f>
        <v>0</v>
      </c>
      <c r="C193" s="240"/>
      <c r="D193" s="240"/>
      <c r="E193" s="241"/>
    </row>
    <row r="194" spans="1:5" ht="19.5" thickBot="1">
      <c r="A194" s="211"/>
      <c r="B194" s="10">
        <f>'اسماء العملاء'!A72</f>
        <v>0</v>
      </c>
      <c r="C194" s="240"/>
      <c r="D194" s="240"/>
      <c r="E194" s="241"/>
    </row>
    <row r="195" spans="1:5" ht="19.5" thickBot="1">
      <c r="A195" s="211"/>
      <c r="B195" s="10">
        <f>'اسماء العملاء'!A73</f>
        <v>0</v>
      </c>
      <c r="C195" s="240"/>
      <c r="D195" s="240"/>
      <c r="E195" s="241"/>
    </row>
    <row r="196" spans="1:5" ht="19.5" thickBot="1">
      <c r="A196" s="211"/>
      <c r="B196" s="10">
        <f>'اسماء العملاء'!A74</f>
        <v>0</v>
      </c>
      <c r="C196" s="240"/>
      <c r="D196" s="240"/>
      <c r="E196" s="241"/>
    </row>
    <row r="197" spans="1:5" ht="19.5" thickBot="1">
      <c r="A197" s="211"/>
      <c r="B197" s="10">
        <f>'اسماء العملاء'!A75</f>
        <v>0</v>
      </c>
      <c r="C197" s="240"/>
      <c r="D197" s="240"/>
      <c r="E197" s="241"/>
    </row>
    <row r="198" spans="1:5" ht="19.5" thickBot="1">
      <c r="A198" s="211"/>
      <c r="B198" s="10">
        <f>'اسماء العملاء'!A76</f>
        <v>0</v>
      </c>
      <c r="C198" s="240"/>
      <c r="D198" s="240"/>
      <c r="E198" s="241"/>
    </row>
    <row r="199" spans="1:5" ht="19.5" thickBot="1">
      <c r="A199" s="211"/>
      <c r="B199" s="10">
        <f>'اسماء العملاء'!A77</f>
        <v>0</v>
      </c>
      <c r="C199" s="240"/>
      <c r="D199" s="240"/>
      <c r="E199" s="241"/>
    </row>
    <row r="200" spans="1:5" ht="19.5" thickBot="1">
      <c r="A200" s="211"/>
      <c r="B200" s="10">
        <f>'اسماء العملاء'!A78</f>
        <v>0</v>
      </c>
      <c r="C200" s="240"/>
      <c r="D200" s="240"/>
      <c r="E200" s="241"/>
    </row>
    <row r="201" spans="1:5" ht="19.5" thickBot="1">
      <c r="A201" s="211"/>
      <c r="B201" s="10">
        <f>'اسماء العملاء'!A79</f>
        <v>0</v>
      </c>
      <c r="C201" s="240"/>
      <c r="D201" s="240"/>
      <c r="E201" s="241"/>
    </row>
    <row r="202" spans="1:5" ht="19.5" thickBot="1">
      <c r="A202" s="211"/>
      <c r="B202" s="10">
        <f>'اسماء العملاء'!A80</f>
        <v>0</v>
      </c>
      <c r="C202" s="240"/>
      <c r="D202" s="240"/>
      <c r="E202" s="241"/>
    </row>
    <row r="203" spans="1:5" ht="19.5" thickBot="1">
      <c r="A203" s="211"/>
      <c r="B203" s="10">
        <f>'اسماء العملاء'!A81</f>
        <v>0</v>
      </c>
      <c r="C203" s="240"/>
      <c r="D203" s="240"/>
      <c r="E203" s="241"/>
    </row>
    <row r="204" spans="1:5" ht="19.5" thickBot="1">
      <c r="A204" s="211"/>
      <c r="B204" s="10">
        <f>'اسماء العملاء'!A82</f>
        <v>0</v>
      </c>
      <c r="C204" s="240"/>
      <c r="D204" s="240"/>
      <c r="E204" s="241"/>
    </row>
    <row r="205" spans="1:5" ht="19.5" thickBot="1">
      <c r="A205" s="211"/>
      <c r="B205" s="10">
        <f>'اسماء العملاء'!A83</f>
        <v>0</v>
      </c>
      <c r="C205" s="240"/>
      <c r="D205" s="240"/>
      <c r="E205" s="241"/>
    </row>
    <row r="206" spans="1:5" ht="19.5" thickBot="1">
      <c r="A206" s="211"/>
      <c r="B206" s="10">
        <f>'اسماء العملاء'!A84</f>
        <v>0</v>
      </c>
      <c r="C206" s="240"/>
      <c r="D206" s="240"/>
      <c r="E206" s="241"/>
    </row>
    <row r="207" spans="1:5" ht="19.5" thickBot="1">
      <c r="A207" s="211"/>
      <c r="B207" s="10">
        <f>'اسماء العملاء'!A85</f>
        <v>0</v>
      </c>
      <c r="C207" s="240"/>
      <c r="D207" s="240"/>
      <c r="E207" s="241"/>
    </row>
    <row r="208" spans="1:5" ht="19.5" thickBot="1">
      <c r="A208" s="211"/>
      <c r="B208" s="10">
        <f>'اسماء العملاء'!A86</f>
        <v>0</v>
      </c>
      <c r="C208" s="240"/>
      <c r="D208" s="240"/>
      <c r="E208" s="241"/>
    </row>
    <row r="209" spans="1:5" ht="19.5" thickBot="1">
      <c r="A209" s="211"/>
      <c r="B209" s="10">
        <f>'اسماء العملاء'!A87</f>
        <v>0</v>
      </c>
      <c r="C209" s="240"/>
      <c r="D209" s="240"/>
      <c r="E209" s="241"/>
    </row>
    <row r="210" spans="1:5" ht="19.5" thickBot="1">
      <c r="A210" s="211"/>
      <c r="B210" s="10">
        <f>'اسماء العملاء'!A88</f>
        <v>0</v>
      </c>
      <c r="C210" s="240"/>
      <c r="D210" s="240"/>
      <c r="E210" s="241"/>
    </row>
    <row r="211" spans="1:5" ht="19.5" thickBot="1">
      <c r="A211" s="211"/>
      <c r="B211" s="10">
        <f>'اسماء العملاء'!A89</f>
        <v>0</v>
      </c>
      <c r="C211" s="240"/>
      <c r="D211" s="240"/>
      <c r="E211" s="241"/>
    </row>
    <row r="212" spans="1:5" ht="19.5" thickBot="1">
      <c r="A212" s="211"/>
      <c r="B212" s="10">
        <f>'اسماء العملاء'!A90</f>
        <v>0</v>
      </c>
      <c r="C212" s="240"/>
      <c r="D212" s="240"/>
      <c r="E212" s="241"/>
    </row>
    <row r="213" spans="1:5" ht="19.5" thickBot="1">
      <c r="A213" s="211"/>
      <c r="B213" s="10">
        <f>'اسماء العملاء'!A91</f>
        <v>0</v>
      </c>
      <c r="C213" s="240"/>
      <c r="D213" s="240"/>
      <c r="E213" s="241"/>
    </row>
    <row r="214" spans="1:5" ht="19.5" thickBot="1">
      <c r="A214" s="211"/>
      <c r="B214" s="10">
        <f>'اسماء العملاء'!A92</f>
        <v>0</v>
      </c>
      <c r="C214" s="240"/>
      <c r="D214" s="240"/>
      <c r="E214" s="241"/>
    </row>
    <row r="215" spans="1:5" ht="19.5" thickBot="1">
      <c r="A215" s="211"/>
      <c r="B215" s="10">
        <f>'اسماء العملاء'!A93</f>
        <v>0</v>
      </c>
      <c r="C215" s="240"/>
      <c r="D215" s="240"/>
      <c r="E215" s="241"/>
    </row>
    <row r="216" spans="1:5" ht="19.5" thickBot="1">
      <c r="A216" s="211"/>
      <c r="B216" s="10">
        <f>'اسماء العملاء'!A94</f>
        <v>0</v>
      </c>
      <c r="C216" s="240"/>
      <c r="D216" s="240"/>
      <c r="E216" s="241"/>
    </row>
    <row r="217" spans="1:5" ht="19.5" thickBot="1">
      <c r="A217" s="211"/>
      <c r="B217" s="10">
        <f>'اسماء العملاء'!A95</f>
        <v>0</v>
      </c>
      <c r="C217" s="240"/>
      <c r="D217" s="240"/>
      <c r="E217" s="241"/>
    </row>
    <row r="218" spans="1:5" ht="19.5" thickBot="1">
      <c r="A218" s="211"/>
      <c r="B218" s="10">
        <f>'اسماء العملاء'!A96</f>
        <v>0</v>
      </c>
      <c r="C218" s="240"/>
      <c r="D218" s="240"/>
      <c r="E218" s="241"/>
    </row>
    <row r="219" spans="1:5" ht="19.5" thickBot="1">
      <c r="A219" s="211"/>
      <c r="B219" s="10">
        <f>'اسماء العملاء'!A97</f>
        <v>0</v>
      </c>
      <c r="C219" s="240"/>
      <c r="D219" s="240"/>
      <c r="E219" s="241"/>
    </row>
    <row r="220" spans="1:5" ht="19.5" thickBot="1">
      <c r="A220" s="211"/>
      <c r="B220" s="10">
        <f>'اسماء العملاء'!A98</f>
        <v>0</v>
      </c>
      <c r="C220" s="240"/>
      <c r="D220" s="240"/>
      <c r="E220" s="241"/>
    </row>
    <row r="221" spans="1:5" ht="19.5" thickBot="1">
      <c r="A221" s="211"/>
      <c r="B221" s="10">
        <f>'اسماء العملاء'!A99</f>
        <v>0</v>
      </c>
      <c r="C221" s="240"/>
      <c r="D221" s="240"/>
      <c r="E221" s="241"/>
    </row>
    <row r="222" spans="1:5" ht="19.5" thickBot="1">
      <c r="A222" s="211"/>
      <c r="B222" s="10">
        <f>'اسماء العملاء'!A100</f>
        <v>0</v>
      </c>
      <c r="C222" s="240"/>
      <c r="D222" s="240"/>
      <c r="E222" s="241"/>
    </row>
    <row r="223" spans="1:5" ht="19.5" thickBot="1">
      <c r="A223" s="211"/>
      <c r="B223" s="10">
        <f>'اسماء العملاء'!A101</f>
        <v>0</v>
      </c>
      <c r="C223" s="240"/>
      <c r="D223" s="240"/>
      <c r="E223" s="241"/>
    </row>
    <row r="224" spans="1:5" ht="19.5" thickBot="1">
      <c r="A224" s="211"/>
      <c r="B224" s="10">
        <f>'اسماء العملاء'!A102</f>
        <v>0</v>
      </c>
      <c r="C224" s="240"/>
      <c r="D224" s="240"/>
      <c r="E224" s="241"/>
    </row>
    <row r="225" spans="1:5" ht="19.5" thickBot="1">
      <c r="A225" s="211"/>
      <c r="B225" s="10">
        <f>'اسماء العملاء'!A103</f>
        <v>0</v>
      </c>
      <c r="C225" s="240"/>
      <c r="D225" s="240"/>
      <c r="E225" s="241"/>
    </row>
    <row r="226" spans="1:5" ht="19.5" thickBot="1">
      <c r="A226" s="211"/>
      <c r="B226" s="10">
        <f>'اسماء العملاء'!A104</f>
        <v>0</v>
      </c>
      <c r="C226" s="240"/>
      <c r="D226" s="240"/>
      <c r="E226" s="241"/>
    </row>
    <row r="227" spans="1:5" ht="19.5" thickBot="1">
      <c r="A227" s="211"/>
      <c r="B227" s="10">
        <f>'اسماء العملاء'!A105</f>
        <v>0</v>
      </c>
      <c r="C227" s="240"/>
      <c r="D227" s="240"/>
      <c r="E227" s="241"/>
    </row>
    <row r="228" spans="1:5" ht="19.5" thickBot="1">
      <c r="A228" s="211"/>
      <c r="B228" s="10">
        <f>'اسماء العملاء'!A106</f>
        <v>0</v>
      </c>
      <c r="C228" s="240"/>
      <c r="D228" s="240"/>
      <c r="E228" s="241"/>
    </row>
    <row r="229" spans="1:5" ht="19.5" thickBot="1">
      <c r="A229" s="211"/>
      <c r="B229" s="10">
        <f>'اسماء العملاء'!A107</f>
        <v>0</v>
      </c>
      <c r="C229" s="240"/>
      <c r="D229" s="240"/>
      <c r="E229" s="241"/>
    </row>
    <row r="230" spans="1:5" ht="19.5" thickBot="1">
      <c r="A230" s="211"/>
      <c r="B230" s="10">
        <f>'اسماء العملاء'!A108</f>
        <v>0</v>
      </c>
      <c r="C230" s="240"/>
      <c r="D230" s="240"/>
      <c r="E230" s="241"/>
    </row>
    <row r="231" spans="1:5" ht="19.5" thickBot="1">
      <c r="A231" s="211"/>
      <c r="B231" s="10">
        <f>'اسماء العملاء'!A109</f>
        <v>0</v>
      </c>
      <c r="C231" s="240"/>
      <c r="D231" s="240"/>
      <c r="E231" s="241"/>
    </row>
    <row r="232" spans="1:5" ht="19.5" thickBot="1">
      <c r="A232" s="211"/>
      <c r="B232" s="10">
        <f>'اسماء العملاء'!A110</f>
        <v>0</v>
      </c>
      <c r="C232" s="240"/>
      <c r="D232" s="240"/>
      <c r="E232" s="241"/>
    </row>
    <row r="233" spans="1:5" ht="19.5" thickBot="1">
      <c r="A233" s="211"/>
      <c r="B233" s="10">
        <f>'اسماء العملاء'!A111</f>
        <v>0</v>
      </c>
      <c r="C233" s="240"/>
      <c r="D233" s="240"/>
      <c r="E233" s="241"/>
    </row>
    <row r="234" spans="1:5" ht="19.5" thickBot="1">
      <c r="A234" s="211"/>
      <c r="B234" s="10">
        <f>'اسماء العملاء'!A112</f>
        <v>0</v>
      </c>
      <c r="C234" s="240"/>
      <c r="D234" s="240"/>
      <c r="E234" s="241"/>
    </row>
    <row r="235" spans="1:5" ht="19.5" thickBot="1">
      <c r="A235" s="211"/>
      <c r="B235" s="10">
        <f>'اسماء العملاء'!A113</f>
        <v>0</v>
      </c>
      <c r="C235" s="240"/>
      <c r="D235" s="240"/>
      <c r="E235" s="241"/>
    </row>
    <row r="236" spans="1:5" ht="19.5" thickBot="1">
      <c r="A236" s="211"/>
      <c r="B236" s="10">
        <f>'اسماء العملاء'!A114</f>
        <v>0</v>
      </c>
      <c r="C236" s="240"/>
      <c r="D236" s="240"/>
      <c r="E236" s="241"/>
    </row>
    <row r="237" spans="1:5" ht="19.5" thickBot="1">
      <c r="A237" s="211"/>
      <c r="B237" s="10">
        <f>'اسماء العملاء'!A115</f>
        <v>0</v>
      </c>
      <c r="C237" s="240"/>
      <c r="D237" s="240"/>
      <c r="E237" s="241"/>
    </row>
    <row r="238" spans="1:5" ht="19.5" thickBot="1">
      <c r="A238" s="211"/>
      <c r="B238" s="10">
        <f>'اسماء العملاء'!A116</f>
        <v>0</v>
      </c>
      <c r="C238" s="240"/>
      <c r="D238" s="240"/>
      <c r="E238" s="241"/>
    </row>
    <row r="239" spans="1:5" ht="19.5" thickBot="1">
      <c r="A239" s="211"/>
      <c r="B239" s="10">
        <f>'اسماء العملاء'!A117</f>
        <v>0</v>
      </c>
      <c r="C239" s="240"/>
      <c r="D239" s="240"/>
      <c r="E239" s="241"/>
    </row>
    <row r="240" spans="1:5" ht="19.5" thickBot="1">
      <c r="A240" s="211"/>
      <c r="B240" s="10">
        <f>'اسماء العملاء'!A118</f>
        <v>0</v>
      </c>
      <c r="C240" s="240"/>
      <c r="D240" s="240"/>
      <c r="E240" s="241"/>
    </row>
    <row r="241" spans="1:5" ht="19.5" thickBot="1">
      <c r="A241" s="211"/>
      <c r="B241" s="10">
        <f>'اسماء العملاء'!A119</f>
        <v>0</v>
      </c>
      <c r="C241" s="240"/>
      <c r="D241" s="240"/>
      <c r="E241" s="241"/>
    </row>
    <row r="242" spans="1:5" ht="19.5" thickBot="1">
      <c r="A242" s="211"/>
      <c r="B242" s="10">
        <f>'اسماء العملاء'!A120</f>
        <v>0</v>
      </c>
      <c r="C242" s="240"/>
      <c r="D242" s="240"/>
      <c r="E242" s="241"/>
    </row>
    <row r="243" spans="1:5" ht="19.5" thickBot="1">
      <c r="A243" s="211"/>
      <c r="B243" s="10">
        <f>'اسماء العملاء'!A121</f>
        <v>0</v>
      </c>
      <c r="C243" s="240"/>
      <c r="D243" s="240"/>
      <c r="E243" s="241"/>
    </row>
    <row r="244" spans="1:5" ht="19.5" thickBot="1">
      <c r="A244" s="211"/>
      <c r="B244" s="10">
        <f>'اسماء العملاء'!A122</f>
        <v>0</v>
      </c>
      <c r="C244" s="240"/>
      <c r="D244" s="240"/>
      <c r="E244" s="241"/>
    </row>
    <row r="245" spans="1:5" ht="19.5" thickBot="1">
      <c r="A245" s="211"/>
      <c r="B245" s="10">
        <f>'اسماء العملاء'!A123</f>
        <v>0</v>
      </c>
      <c r="C245" s="240"/>
      <c r="D245" s="240"/>
      <c r="E245" s="241"/>
    </row>
    <row r="246" spans="1:5" ht="19.5" thickBot="1">
      <c r="A246" s="211"/>
      <c r="B246" s="10">
        <f>'اسماء العملاء'!A124</f>
        <v>0</v>
      </c>
      <c r="C246" s="240"/>
      <c r="D246" s="240"/>
      <c r="E246" s="241"/>
    </row>
    <row r="247" spans="1:5" ht="19.5" thickBot="1">
      <c r="A247" s="211"/>
      <c r="B247" s="10">
        <f>'اسماء العملاء'!A125</f>
        <v>0</v>
      </c>
      <c r="C247" s="240"/>
      <c r="D247" s="240"/>
      <c r="E247" s="241"/>
    </row>
    <row r="248" spans="1:5" ht="19.5" thickBot="1">
      <c r="A248" s="211"/>
      <c r="B248" s="10">
        <f>'اسماء العملاء'!A126</f>
        <v>0</v>
      </c>
      <c r="C248" s="240"/>
      <c r="D248" s="240"/>
      <c r="E248" s="241"/>
    </row>
    <row r="249" spans="1:5" ht="19.5" thickBot="1">
      <c r="A249" s="211"/>
      <c r="B249" s="10">
        <f>'اسماء العملاء'!A127</f>
        <v>0</v>
      </c>
      <c r="C249" s="240"/>
      <c r="D249" s="240"/>
      <c r="E249" s="241"/>
    </row>
    <row r="250" spans="1:5" ht="19.5" thickBot="1">
      <c r="A250" s="211"/>
      <c r="B250" s="10">
        <f>'اسماء العملاء'!A128</f>
        <v>0</v>
      </c>
      <c r="C250" s="240"/>
      <c r="D250" s="240"/>
      <c r="E250" s="241"/>
    </row>
    <row r="251" spans="1:5" ht="19.5" thickBot="1">
      <c r="A251" s="211"/>
      <c r="B251" s="10">
        <f>'اسماء العملاء'!A129</f>
        <v>0</v>
      </c>
      <c r="C251" s="240"/>
      <c r="D251" s="240"/>
      <c r="E251" s="241"/>
    </row>
    <row r="252" spans="1:5" ht="19.5" thickBot="1">
      <c r="A252" s="211"/>
      <c r="B252" s="10">
        <f>'اسماء العملاء'!A130</f>
        <v>0</v>
      </c>
      <c r="C252" s="240"/>
      <c r="D252" s="240"/>
      <c r="E252" s="241"/>
    </row>
    <row r="253" spans="1:5" ht="19.5" thickBot="1">
      <c r="A253" s="211"/>
      <c r="B253" s="10">
        <f>'اسماء العملاء'!A131</f>
        <v>0</v>
      </c>
      <c r="C253" s="240"/>
      <c r="D253" s="240"/>
      <c r="E253" s="241"/>
    </row>
    <row r="254" spans="1:5" ht="19.5" thickBot="1">
      <c r="A254" s="211"/>
      <c r="B254" s="10">
        <f>'اسماء العملاء'!A132</f>
        <v>0</v>
      </c>
      <c r="C254" s="240"/>
      <c r="D254" s="240"/>
      <c r="E254" s="241"/>
    </row>
    <row r="255" spans="1:5" ht="19.5" thickBot="1">
      <c r="A255" s="211"/>
      <c r="B255" s="10">
        <f>'اسماء العملاء'!A133</f>
        <v>0</v>
      </c>
      <c r="C255" s="240"/>
      <c r="D255" s="240"/>
      <c r="E255" s="241"/>
    </row>
    <row r="256" spans="1:5" ht="19.5" thickBot="1">
      <c r="A256" s="211"/>
      <c r="B256" s="10">
        <f>'اسماء العملاء'!A134</f>
        <v>0</v>
      </c>
      <c r="C256" s="240"/>
      <c r="D256" s="240"/>
      <c r="E256" s="241"/>
    </row>
    <row r="257" spans="1:5" ht="19.5" thickBot="1">
      <c r="A257" s="211"/>
      <c r="B257" s="10">
        <f>'اسماء العملاء'!A135</f>
        <v>0</v>
      </c>
      <c r="C257" s="240"/>
      <c r="D257" s="240"/>
      <c r="E257" s="241"/>
    </row>
    <row r="258" spans="1:5" ht="19.5" thickBot="1">
      <c r="A258" s="211"/>
      <c r="B258" s="10">
        <f>'اسماء العملاء'!A136</f>
        <v>0</v>
      </c>
      <c r="C258" s="240"/>
      <c r="D258" s="240"/>
      <c r="E258" s="241"/>
    </row>
    <row r="259" spans="1:5" ht="19.5" thickBot="1">
      <c r="A259" s="211"/>
      <c r="B259" s="10">
        <f>'اسماء العملاء'!A137</f>
        <v>0</v>
      </c>
      <c r="C259" s="240"/>
      <c r="D259" s="240"/>
      <c r="E259" s="241"/>
    </row>
    <row r="260" spans="1:5" ht="19.5" thickBot="1">
      <c r="A260" s="211"/>
      <c r="B260" s="10">
        <f>'اسماء العملاء'!A138</f>
        <v>0</v>
      </c>
      <c r="C260" s="240"/>
      <c r="D260" s="240"/>
      <c r="E260" s="241"/>
    </row>
    <row r="261" spans="1:5" ht="19.5" thickBot="1">
      <c r="A261" s="211"/>
      <c r="B261" s="10">
        <f>'اسماء العملاء'!A139</f>
        <v>0</v>
      </c>
      <c r="C261" s="240"/>
      <c r="D261" s="240"/>
      <c r="E261" s="241"/>
    </row>
    <row r="262" spans="1:5" ht="19.5" thickBot="1">
      <c r="A262" s="211"/>
      <c r="B262" s="10">
        <f>'اسماء العملاء'!A140</f>
        <v>0</v>
      </c>
      <c r="C262" s="240"/>
      <c r="D262" s="240"/>
      <c r="E262" s="241"/>
    </row>
    <row r="263" spans="1:5" ht="19.5" thickBot="1">
      <c r="A263" s="211"/>
      <c r="B263" s="10">
        <f>'اسماء العملاء'!A141</f>
        <v>0</v>
      </c>
      <c r="C263" s="240"/>
      <c r="D263" s="240"/>
      <c r="E263" s="241"/>
    </row>
    <row r="264" spans="1:5" ht="19.5" thickBot="1">
      <c r="A264" s="211"/>
      <c r="B264" s="10">
        <f>'اسماء العملاء'!A142</f>
        <v>0</v>
      </c>
      <c r="C264" s="240"/>
      <c r="D264" s="240"/>
      <c r="E264" s="241"/>
    </row>
    <row r="265" spans="1:5" ht="19.5" thickBot="1">
      <c r="A265" s="211"/>
      <c r="B265" s="10">
        <f>'اسماء العملاء'!A143</f>
        <v>0</v>
      </c>
      <c r="C265" s="240"/>
      <c r="D265" s="240"/>
      <c r="E265" s="241"/>
    </row>
    <row r="266" spans="1:5" ht="19.5" thickBot="1">
      <c r="A266" s="211"/>
      <c r="B266" s="10">
        <f>'اسماء العملاء'!A144</f>
        <v>0</v>
      </c>
      <c r="C266" s="240"/>
      <c r="D266" s="240"/>
      <c r="E266" s="241"/>
    </row>
    <row r="267" spans="1:5" ht="19.5" thickBot="1">
      <c r="A267" s="211"/>
      <c r="B267" s="10">
        <f>'اسماء العملاء'!A145</f>
        <v>0</v>
      </c>
      <c r="C267" s="240"/>
      <c r="D267" s="240"/>
      <c r="E267" s="241"/>
    </row>
    <row r="268" spans="1:5" ht="15.75" thickBot="1">
      <c r="A268" s="116"/>
      <c r="B268" s="10">
        <f>'اسماء العملاء'!A146</f>
        <v>0</v>
      </c>
      <c r="C268" s="116"/>
      <c r="D268" s="116"/>
      <c r="E268" s="241"/>
    </row>
    <row r="269" spans="1:5" ht="15.75" thickBot="1">
      <c r="B269" s="10">
        <f>'اسماء العملاء'!A147</f>
        <v>0</v>
      </c>
    </row>
    <row r="270" spans="1:5" ht="15.75" thickBot="1">
      <c r="B270" s="10">
        <f>'اسماء العملاء'!A148</f>
        <v>0</v>
      </c>
    </row>
    <row r="271" spans="1:5" ht="15.75" thickBot="1">
      <c r="B271" s="10">
        <f>'اسماء العملاء'!A149</f>
        <v>0</v>
      </c>
    </row>
    <row r="272" spans="1:5" ht="15.75" thickBot="1">
      <c r="B272" s="10">
        <f>'اسماء العملاء'!A150</f>
        <v>0</v>
      </c>
    </row>
    <row r="273" spans="2:2" ht="15.75" thickBot="1">
      <c r="B273" s="10">
        <f>'اسماء العملاء'!A151</f>
        <v>0</v>
      </c>
    </row>
    <row r="274" spans="2:2" ht="15.75" thickBot="1">
      <c r="B274" s="10">
        <f>'اسماء العملاء'!A152</f>
        <v>0</v>
      </c>
    </row>
    <row r="275" spans="2:2" ht="15.75" thickBot="1">
      <c r="B275" s="10">
        <f>'اسماء العملاء'!A153</f>
        <v>0</v>
      </c>
    </row>
    <row r="276" spans="2:2" ht="15.75" thickBot="1">
      <c r="B276" s="10">
        <f>'اسماء العملاء'!A154</f>
        <v>0</v>
      </c>
    </row>
    <row r="277" spans="2:2" ht="15.75" thickBot="1">
      <c r="B277" s="10">
        <f>'اسماء العملاء'!A155</f>
        <v>0</v>
      </c>
    </row>
    <row r="278" spans="2:2" ht="15.75" thickBot="1">
      <c r="B278" s="10">
        <f>'اسماء العملاء'!A156</f>
        <v>0</v>
      </c>
    </row>
    <row r="279" spans="2:2" ht="15.75" thickBot="1">
      <c r="B279" s="10">
        <f>'اسماء العملاء'!A157</f>
        <v>0</v>
      </c>
    </row>
    <row r="280" spans="2:2" ht="15.75" thickBot="1">
      <c r="B280" s="10">
        <f>'اسماء العملاء'!A158</f>
        <v>0</v>
      </c>
    </row>
    <row r="281" spans="2:2" ht="15.75" thickBot="1">
      <c r="B281" s="10">
        <f>'اسماء العملاء'!A159</f>
        <v>0</v>
      </c>
    </row>
    <row r="282" spans="2:2" ht="15.75" thickBot="1">
      <c r="B282" s="10">
        <f>'اسماء العملاء'!A160</f>
        <v>0</v>
      </c>
    </row>
    <row r="283" spans="2:2" ht="15.75" thickBot="1">
      <c r="B283" s="10">
        <f>'اسماء العملاء'!A161</f>
        <v>0</v>
      </c>
    </row>
    <row r="284" spans="2:2" ht="15.75" thickBot="1">
      <c r="B284" s="10">
        <f>'اسماء العملاء'!A162</f>
        <v>0</v>
      </c>
    </row>
    <row r="285" spans="2:2" ht="15.75" thickBot="1">
      <c r="B285" s="10">
        <f>'اسماء العملاء'!A163</f>
        <v>0</v>
      </c>
    </row>
    <row r="286" spans="2:2" ht="15.75" thickBot="1">
      <c r="B286" s="10">
        <f>'اسماء العملاء'!A164</f>
        <v>0</v>
      </c>
    </row>
    <row r="287" spans="2:2" ht="15.75" thickBot="1">
      <c r="B287" s="10">
        <f>'اسماء العملاء'!A165</f>
        <v>0</v>
      </c>
    </row>
    <row r="288" spans="2:2" ht="15.75" thickBot="1">
      <c r="B288" s="10">
        <f>'اسماء العملاء'!A166</f>
        <v>0</v>
      </c>
    </row>
    <row r="289" spans="2:2" ht="15.75" thickBot="1">
      <c r="B289" s="10">
        <f>'اسماء العملاء'!A167</f>
        <v>0</v>
      </c>
    </row>
    <row r="290" spans="2:2" ht="15.75" thickBot="1">
      <c r="B290" s="10">
        <f>'اسماء العملاء'!A168</f>
        <v>0</v>
      </c>
    </row>
    <row r="291" spans="2:2" ht="15.75" thickBot="1">
      <c r="B291" s="10">
        <f>'اسماء العملاء'!A169</f>
        <v>0</v>
      </c>
    </row>
    <row r="292" spans="2:2" ht="15.75" thickBot="1">
      <c r="B292" s="10">
        <f>'اسماء العملاء'!A170</f>
        <v>0</v>
      </c>
    </row>
    <row r="293" spans="2:2" ht="15.75" thickBot="1">
      <c r="B293" s="10">
        <f>'اسماء العملاء'!A171</f>
        <v>0</v>
      </c>
    </row>
    <row r="294" spans="2:2" ht="15.75" thickBot="1">
      <c r="B294" s="10">
        <f>'اسماء العملاء'!A172</f>
        <v>0</v>
      </c>
    </row>
    <row r="295" spans="2:2" ht="15.75" thickBot="1">
      <c r="B295" s="10">
        <f>'اسماء العملاء'!A173</f>
        <v>0</v>
      </c>
    </row>
    <row r="296" spans="2:2" ht="15.75" thickBot="1">
      <c r="B296" s="10">
        <f>'اسماء العملاء'!A174</f>
        <v>0</v>
      </c>
    </row>
    <row r="297" spans="2:2" ht="15.75" thickBot="1">
      <c r="B297" s="10">
        <f>'اسماء العملاء'!A175</f>
        <v>0</v>
      </c>
    </row>
    <row r="298" spans="2:2" ht="15.75" thickBot="1">
      <c r="B298" s="10">
        <f>'اسماء العملاء'!A176</f>
        <v>0</v>
      </c>
    </row>
    <row r="299" spans="2:2" ht="15.75" thickBot="1">
      <c r="B299" s="10">
        <f>'اسماء العملاء'!A177</f>
        <v>0</v>
      </c>
    </row>
    <row r="300" spans="2:2" ht="15.75" thickBot="1">
      <c r="B300" s="10">
        <f>'اسماء العملاء'!A178</f>
        <v>0</v>
      </c>
    </row>
    <row r="301" spans="2:2" ht="15.75" thickBot="1">
      <c r="B301" s="10">
        <f>'اسماء العملاء'!A179</f>
        <v>0</v>
      </c>
    </row>
    <row r="302" spans="2:2" ht="15.75" thickBot="1">
      <c r="B302" s="10">
        <f>'اسماء العملاء'!A180</f>
        <v>0</v>
      </c>
    </row>
    <row r="303" spans="2:2" ht="15.75" thickBot="1">
      <c r="B303" s="10">
        <f>'اسماء العملاء'!A181</f>
        <v>0</v>
      </c>
    </row>
    <row r="304" spans="2:2" ht="15.75" thickBot="1">
      <c r="B304" s="10">
        <f>'اسماء العملاء'!A182</f>
        <v>0</v>
      </c>
    </row>
    <row r="305" spans="2:2" ht="15.75" thickBot="1">
      <c r="B305" s="10">
        <f>'اسماء العملاء'!A183</f>
        <v>0</v>
      </c>
    </row>
    <row r="306" spans="2:2" ht="15.75" thickBot="1">
      <c r="B306" s="10">
        <f>'اسماء العملاء'!A184</f>
        <v>0</v>
      </c>
    </row>
    <row r="307" spans="2:2" ht="15.75" thickBot="1">
      <c r="B307" s="10">
        <f>'اسماء العملاء'!A185</f>
        <v>0</v>
      </c>
    </row>
    <row r="308" spans="2:2" ht="15.75" thickBot="1">
      <c r="B308" s="10">
        <f>'اسماء العملاء'!A186</f>
        <v>0</v>
      </c>
    </row>
    <row r="309" spans="2:2" ht="15.75" thickBot="1">
      <c r="B309" s="10">
        <f>'اسماء العملاء'!A187</f>
        <v>0</v>
      </c>
    </row>
    <row r="310" spans="2:2" ht="15.75" thickBot="1">
      <c r="B310" s="10">
        <f>'اسماء العملاء'!A188</f>
        <v>0</v>
      </c>
    </row>
    <row r="311" spans="2:2" ht="15.75" thickBot="1">
      <c r="B311" s="10">
        <f>'اسماء العملاء'!A189</f>
        <v>0</v>
      </c>
    </row>
    <row r="312" spans="2:2" ht="15.75" thickBot="1">
      <c r="B312" s="10">
        <f>'اسماء العملاء'!A190</f>
        <v>0</v>
      </c>
    </row>
    <row r="313" spans="2:2" ht="15.75" thickBot="1">
      <c r="B313" s="10">
        <f>'اسماء العملاء'!A191</f>
        <v>0</v>
      </c>
    </row>
    <row r="314" spans="2:2" ht="15.75" thickBot="1">
      <c r="B314" s="10">
        <f>'اسماء العملاء'!A192</f>
        <v>0</v>
      </c>
    </row>
    <row r="315" spans="2:2" ht="15.75" thickBot="1">
      <c r="B315" s="10">
        <f>'اسماء العملاء'!A193</f>
        <v>0</v>
      </c>
    </row>
    <row r="316" spans="2:2" ht="15.75" thickBot="1">
      <c r="B316" s="10">
        <f>'اسماء العملاء'!A194</f>
        <v>0</v>
      </c>
    </row>
    <row r="317" spans="2:2" ht="15.75" thickBot="1">
      <c r="B317" s="10">
        <f>'اسماء العملاء'!A195</f>
        <v>0</v>
      </c>
    </row>
    <row r="318" spans="2:2" ht="15.75" thickBot="1">
      <c r="B318" s="10">
        <f>'اسماء العملاء'!A196</f>
        <v>0</v>
      </c>
    </row>
    <row r="319" spans="2:2" ht="15.75" thickBot="1">
      <c r="B319" s="10">
        <f>'اسماء العملاء'!A197</f>
        <v>0</v>
      </c>
    </row>
    <row r="320" spans="2:2" ht="15.75" thickBot="1">
      <c r="B320" s="10">
        <f>'اسماء العملاء'!A198</f>
        <v>0</v>
      </c>
    </row>
    <row r="321" spans="2:2" ht="15.75" thickBot="1">
      <c r="B321" s="10">
        <f>'اسماء العملاء'!A199</f>
        <v>0</v>
      </c>
    </row>
    <row r="322" spans="2:2" ht="15.75" thickBot="1">
      <c r="B322" s="10">
        <f>'اسماء العملاء'!A200</f>
        <v>0</v>
      </c>
    </row>
    <row r="323" spans="2:2" ht="15.75" thickBot="1">
      <c r="B323" s="10">
        <f>'اسماء العملاء'!A201</f>
        <v>0</v>
      </c>
    </row>
    <row r="324" spans="2:2" ht="15.75" thickBot="1">
      <c r="B324" s="10">
        <f>'اسماء العملاء'!A202</f>
        <v>0</v>
      </c>
    </row>
    <row r="325" spans="2:2" ht="15.75" thickBot="1">
      <c r="B325" s="10">
        <f>'اسماء العملاء'!A203</f>
        <v>0</v>
      </c>
    </row>
    <row r="326" spans="2:2" ht="15.75" thickBot="1">
      <c r="B326" s="10">
        <f>'اسماء العملاء'!A204</f>
        <v>0</v>
      </c>
    </row>
    <row r="327" spans="2:2" ht="15.75" thickBot="1">
      <c r="B327" s="10">
        <f>'اسماء العملاء'!A205</f>
        <v>0</v>
      </c>
    </row>
    <row r="328" spans="2:2" ht="15.75" thickBot="1">
      <c r="B328" s="10">
        <f>'اسماء العملاء'!A206</f>
        <v>0</v>
      </c>
    </row>
    <row r="329" spans="2:2" ht="15.75" thickBot="1">
      <c r="B329" s="10">
        <f>'اسماء العملاء'!A207</f>
        <v>0</v>
      </c>
    </row>
    <row r="330" spans="2:2" ht="15.75" thickBot="1">
      <c r="B330" s="10">
        <f>'اسماء العملاء'!A208</f>
        <v>0</v>
      </c>
    </row>
    <row r="331" spans="2:2" ht="15.75" thickBot="1">
      <c r="B331" s="10">
        <f>'اسماء العملاء'!A209</f>
        <v>0</v>
      </c>
    </row>
    <row r="332" spans="2:2" ht="15.75" thickBot="1">
      <c r="B332" s="10">
        <f>'اسماء العملاء'!A210</f>
        <v>0</v>
      </c>
    </row>
    <row r="333" spans="2:2" ht="15.75" thickBot="1">
      <c r="B333" s="10">
        <f>'اسماء العملاء'!A211</f>
        <v>0</v>
      </c>
    </row>
    <row r="334" spans="2:2" ht="15.75" thickBot="1">
      <c r="B334" s="10">
        <f>'اسماء العملاء'!A212</f>
        <v>0</v>
      </c>
    </row>
    <row r="335" spans="2:2" ht="15.75" thickBot="1">
      <c r="B335" s="10">
        <f>'اسماء العملاء'!A213</f>
        <v>0</v>
      </c>
    </row>
    <row r="336" spans="2:2" ht="15.75" thickBot="1">
      <c r="B336" s="10">
        <f>'اسماء العملاء'!A214</f>
        <v>0</v>
      </c>
    </row>
    <row r="337" spans="2:2" ht="15.75" thickBot="1">
      <c r="B337" s="10">
        <f>'اسماء العملاء'!A215</f>
        <v>0</v>
      </c>
    </row>
    <row r="338" spans="2:2" ht="15.75" thickBot="1">
      <c r="B338" s="10">
        <f>'اسماء العملاء'!A216</f>
        <v>0</v>
      </c>
    </row>
    <row r="339" spans="2:2" ht="15.75" thickBot="1">
      <c r="B339" s="10">
        <f>'اسماء العملاء'!A217</f>
        <v>0</v>
      </c>
    </row>
    <row r="340" spans="2:2" ht="15.75" thickBot="1">
      <c r="B340" s="10">
        <f>'اسماء العملاء'!A218</f>
        <v>0</v>
      </c>
    </row>
    <row r="341" spans="2:2" ht="15.75" thickBot="1">
      <c r="B341" s="10">
        <f>'اسماء العملاء'!A219</f>
        <v>0</v>
      </c>
    </row>
    <row r="342" spans="2:2" ht="15.75" thickBot="1">
      <c r="B342" s="10">
        <f>'اسماء العملاء'!A220</f>
        <v>0</v>
      </c>
    </row>
    <row r="343" spans="2:2" ht="15.75" thickBot="1">
      <c r="B343" s="10">
        <f>'اسماء العملاء'!A221</f>
        <v>0</v>
      </c>
    </row>
    <row r="344" spans="2:2" ht="15.75" thickBot="1">
      <c r="B344" s="10">
        <f>'اسماء العملاء'!A222</f>
        <v>0</v>
      </c>
    </row>
    <row r="345" spans="2:2" ht="15.75" thickBot="1">
      <c r="B345" s="10">
        <f>'اسماء العملاء'!A223</f>
        <v>0</v>
      </c>
    </row>
    <row r="346" spans="2:2" ht="15.75" thickBot="1">
      <c r="B346" s="10">
        <f>'اسماء العملاء'!A224</f>
        <v>0</v>
      </c>
    </row>
    <row r="347" spans="2:2" ht="15.75" thickBot="1">
      <c r="B347" s="10">
        <f>'اسماء العملاء'!A225</f>
        <v>0</v>
      </c>
    </row>
    <row r="348" spans="2:2" ht="15.75" thickBot="1">
      <c r="B348" s="10">
        <f>'اسماء العملاء'!A226</f>
        <v>0</v>
      </c>
    </row>
    <row r="349" spans="2:2" ht="15.75" thickBot="1">
      <c r="B349" s="10">
        <f>'اسماء العملاء'!A227</f>
        <v>0</v>
      </c>
    </row>
    <row r="350" spans="2:2" ht="15.75" thickBot="1">
      <c r="B350" s="10">
        <f>'اسماء العملاء'!A228</f>
        <v>0</v>
      </c>
    </row>
    <row r="351" spans="2:2" ht="15.75" thickBot="1">
      <c r="B351" s="10">
        <f>'اسماء العملاء'!A229</f>
        <v>0</v>
      </c>
    </row>
    <row r="352" spans="2:2" ht="15.75" thickBot="1">
      <c r="B352" s="10">
        <f>'اسماء العملاء'!A230</f>
        <v>0</v>
      </c>
    </row>
    <row r="353" spans="2:2" ht="15.75" thickBot="1">
      <c r="B353" s="10">
        <f>'اسماء العملاء'!A231</f>
        <v>0</v>
      </c>
    </row>
    <row r="354" spans="2:2" ht="15.75" thickBot="1">
      <c r="B354" s="10">
        <f>'اسماء العملاء'!A232</f>
        <v>0</v>
      </c>
    </row>
    <row r="355" spans="2:2" ht="15.75" thickBot="1">
      <c r="B355" s="10">
        <f>'اسماء العملاء'!A233</f>
        <v>0</v>
      </c>
    </row>
    <row r="356" spans="2:2" ht="15.75" thickBot="1">
      <c r="B356" s="10">
        <f>'اسماء العملاء'!A234</f>
        <v>0</v>
      </c>
    </row>
    <row r="357" spans="2:2" ht="15.75" thickBot="1">
      <c r="B357" s="10">
        <f>'اسماء العملاء'!A235</f>
        <v>0</v>
      </c>
    </row>
    <row r="358" spans="2:2" ht="15.75" thickBot="1">
      <c r="B358" s="10">
        <f>'اسماء العملاء'!A236</f>
        <v>0</v>
      </c>
    </row>
    <row r="359" spans="2:2" ht="15.75" thickBot="1">
      <c r="B359" s="10">
        <f>'اسماء العملاء'!A237</f>
        <v>0</v>
      </c>
    </row>
    <row r="360" spans="2:2" ht="15.75" thickBot="1">
      <c r="B360" s="10">
        <f>'اسماء العملاء'!A238</f>
        <v>0</v>
      </c>
    </row>
    <row r="361" spans="2:2" ht="15.75" thickBot="1">
      <c r="B361" s="10">
        <f>'اسماء العملاء'!A239</f>
        <v>0</v>
      </c>
    </row>
    <row r="362" spans="2:2" ht="15.75" thickBot="1">
      <c r="B362" s="10">
        <f>'اسماء العملاء'!A240</f>
        <v>0</v>
      </c>
    </row>
    <row r="363" spans="2:2" ht="15.75" thickBot="1">
      <c r="B363" s="10">
        <f>'اسماء العملاء'!A241</f>
        <v>0</v>
      </c>
    </row>
    <row r="364" spans="2:2" ht="15.75" thickBot="1">
      <c r="B364" s="10">
        <f>'اسماء العملاء'!A242</f>
        <v>0</v>
      </c>
    </row>
    <row r="365" spans="2:2" ht="15.75" thickBot="1">
      <c r="B365" s="10">
        <f>'اسماء العملاء'!A243</f>
        <v>0</v>
      </c>
    </row>
    <row r="366" spans="2:2" ht="15.75" thickBot="1">
      <c r="B366" s="10">
        <f>'اسماء العملاء'!A244</f>
        <v>0</v>
      </c>
    </row>
    <row r="367" spans="2:2" ht="15.75" thickBot="1">
      <c r="B367" s="10">
        <f>'اسماء العملاء'!A245</f>
        <v>0</v>
      </c>
    </row>
    <row r="368" spans="2:2" ht="15.75" thickBot="1">
      <c r="B368" s="10">
        <f>'اسماء العملاء'!A246</f>
        <v>0</v>
      </c>
    </row>
    <row r="369" spans="2:2" ht="15.75" thickBot="1">
      <c r="B369" s="10">
        <f>'اسماء العملاء'!A247</f>
        <v>0</v>
      </c>
    </row>
    <row r="370" spans="2:2" ht="15.75" thickBot="1">
      <c r="B370" s="10">
        <f>'اسماء العملاء'!A248</f>
        <v>0</v>
      </c>
    </row>
    <row r="371" spans="2:2" ht="15.75" thickBot="1">
      <c r="B371" s="10">
        <f>'اسماء العملاء'!A249</f>
        <v>0</v>
      </c>
    </row>
    <row r="372" spans="2:2" ht="15.75" thickBot="1">
      <c r="B372" s="10">
        <f>'اسماء العملاء'!A250</f>
        <v>0</v>
      </c>
    </row>
    <row r="373" spans="2:2" ht="15.75" thickBot="1">
      <c r="B373" s="10">
        <f>'اسماء العملاء'!A251</f>
        <v>0</v>
      </c>
    </row>
    <row r="374" spans="2:2" ht="15.75" thickBot="1">
      <c r="B374" s="10">
        <f>'اسماء العملاء'!A252</f>
        <v>0</v>
      </c>
    </row>
    <row r="375" spans="2:2" ht="15.75" thickBot="1">
      <c r="B375" s="10">
        <f>'اسماء العملاء'!A253</f>
        <v>0</v>
      </c>
    </row>
    <row r="376" spans="2:2" ht="15.75" thickBot="1">
      <c r="B376" s="10">
        <f>'اسماء العملاء'!A254</f>
        <v>0</v>
      </c>
    </row>
    <row r="377" spans="2:2" ht="15.75" thickBot="1">
      <c r="B377" s="10">
        <f>'اسماء العملاء'!A255</f>
        <v>0</v>
      </c>
    </row>
    <row r="378" spans="2:2" ht="15.75" thickBot="1">
      <c r="B378" s="10">
        <f>'اسماء العملاء'!A256</f>
        <v>0</v>
      </c>
    </row>
    <row r="379" spans="2:2" ht="15.75" thickBot="1">
      <c r="B379" s="10">
        <f>'اسماء العملاء'!A257</f>
        <v>0</v>
      </c>
    </row>
    <row r="380" spans="2:2" ht="15.75" thickBot="1">
      <c r="B380" s="10">
        <f>'اسماء العملاء'!A258</f>
        <v>0</v>
      </c>
    </row>
    <row r="381" spans="2:2" ht="15.75" thickBot="1">
      <c r="B381" s="10">
        <f>'اسماء العملاء'!A259</f>
        <v>0</v>
      </c>
    </row>
    <row r="382" spans="2:2" ht="15.75" thickBot="1">
      <c r="B382" s="10">
        <f>'اسماء العملاء'!A260</f>
        <v>0</v>
      </c>
    </row>
    <row r="383" spans="2:2" ht="15.75" thickBot="1">
      <c r="B383" s="10">
        <f>'اسماء العملاء'!A261</f>
        <v>0</v>
      </c>
    </row>
    <row r="384" spans="2:2" ht="15.75" thickBot="1">
      <c r="B384" s="10">
        <f>'اسماء العملاء'!A262</f>
        <v>0</v>
      </c>
    </row>
    <row r="385" spans="2:2" ht="15.75" thickBot="1">
      <c r="B385" s="10">
        <f>'اسماء العملاء'!A263</f>
        <v>0</v>
      </c>
    </row>
    <row r="386" spans="2:2" ht="15.75" thickBot="1">
      <c r="B386" s="10">
        <f>'اسماء العملاء'!A264</f>
        <v>0</v>
      </c>
    </row>
    <row r="387" spans="2:2" ht="15.75" thickBot="1">
      <c r="B387" s="10">
        <f>'اسماء العملاء'!A265</f>
        <v>0</v>
      </c>
    </row>
    <row r="388" spans="2:2" ht="15.75" thickBot="1">
      <c r="B388" s="10">
        <f>'اسماء العملاء'!A266</f>
        <v>0</v>
      </c>
    </row>
    <row r="389" spans="2:2" ht="15.75" thickBot="1">
      <c r="B389" s="10">
        <f>'اسماء العملاء'!A267</f>
        <v>0</v>
      </c>
    </row>
    <row r="390" spans="2:2" ht="15.75" thickBot="1">
      <c r="B390" s="10">
        <f>'اسماء العملاء'!A268</f>
        <v>0</v>
      </c>
    </row>
    <row r="391" spans="2:2" ht="15.75" thickBot="1">
      <c r="B391" s="10">
        <f>'اسماء العملاء'!A269</f>
        <v>0</v>
      </c>
    </row>
    <row r="392" spans="2:2" ht="15.75" thickBot="1">
      <c r="B392" s="10">
        <f>'اسماء العملاء'!A270</f>
        <v>0</v>
      </c>
    </row>
    <row r="393" spans="2:2" ht="15.75" thickBot="1">
      <c r="B393" s="10">
        <f>'اسماء العملاء'!A271</f>
        <v>0</v>
      </c>
    </row>
    <row r="394" spans="2:2" ht="15.75" thickBot="1">
      <c r="B394" s="10">
        <f>'اسماء العملاء'!A272</f>
        <v>0</v>
      </c>
    </row>
    <row r="395" spans="2:2" ht="15.75" thickBot="1">
      <c r="B395" s="10">
        <f>'اسماء العملاء'!A273</f>
        <v>0</v>
      </c>
    </row>
    <row r="396" spans="2:2" ht="15.75" thickBot="1">
      <c r="B396" s="10">
        <f>'اسماء العملاء'!A274</f>
        <v>0</v>
      </c>
    </row>
    <row r="397" spans="2:2" ht="15.75" thickBot="1">
      <c r="B397" s="10">
        <f>'اسماء العملاء'!A275</f>
        <v>0</v>
      </c>
    </row>
    <row r="398" spans="2:2" ht="15.75" thickBot="1">
      <c r="B398" s="10">
        <f>'اسماء العملاء'!A276</f>
        <v>0</v>
      </c>
    </row>
    <row r="399" spans="2:2" ht="15.75" thickBot="1">
      <c r="B399" s="10">
        <f>'اسماء العملاء'!A277</f>
        <v>0</v>
      </c>
    </row>
    <row r="400" spans="2:2" ht="15.75" thickBot="1">
      <c r="B400" s="10">
        <f>'اسماء العملاء'!A278</f>
        <v>0</v>
      </c>
    </row>
    <row r="401" spans="2:2" ht="15.75" thickBot="1">
      <c r="B401" s="10">
        <f>'اسماء العملاء'!A279</f>
        <v>0</v>
      </c>
    </row>
    <row r="402" spans="2:2" ht="15.75" thickBot="1">
      <c r="B402" s="10">
        <f>'اسماء العملاء'!A280</f>
        <v>0</v>
      </c>
    </row>
    <row r="403" spans="2:2" ht="15.75" thickBot="1">
      <c r="B403" s="10">
        <f>'اسماء العملاء'!A281</f>
        <v>0</v>
      </c>
    </row>
    <row r="404" spans="2:2" ht="15.75" thickBot="1">
      <c r="B404" s="10">
        <f>'اسماء العملاء'!A282</f>
        <v>0</v>
      </c>
    </row>
    <row r="405" spans="2:2" ht="15.75" thickBot="1">
      <c r="B405" s="10">
        <f>'اسماء العملاء'!A283</f>
        <v>0</v>
      </c>
    </row>
    <row r="406" spans="2:2" ht="15.75" thickBot="1">
      <c r="B406" s="10">
        <f>'اسماء العملاء'!A284</f>
        <v>0</v>
      </c>
    </row>
    <row r="407" spans="2:2" ht="15.75" thickBot="1">
      <c r="B407" s="10">
        <f>'اسماء العملاء'!A285</f>
        <v>0</v>
      </c>
    </row>
    <row r="408" spans="2:2" ht="15.75" thickBot="1">
      <c r="B408" s="10">
        <f>'اسماء العملاء'!A286</f>
        <v>0</v>
      </c>
    </row>
    <row r="409" spans="2:2" ht="15.75" thickBot="1">
      <c r="B409" s="10">
        <f>'اسماء العملاء'!A287</f>
        <v>0</v>
      </c>
    </row>
    <row r="410" spans="2:2" ht="15.75" thickBot="1">
      <c r="B410" s="10">
        <f>'اسماء العملاء'!A288</f>
        <v>0</v>
      </c>
    </row>
    <row r="411" spans="2:2" ht="15.75" thickBot="1">
      <c r="B411" s="10">
        <f>'اسماء العملاء'!A289</f>
        <v>0</v>
      </c>
    </row>
    <row r="412" spans="2:2" ht="15.75" thickBot="1">
      <c r="B412" s="10">
        <f>'اسماء العملاء'!A290</f>
        <v>0</v>
      </c>
    </row>
    <row r="413" spans="2:2" ht="15.75" thickBot="1">
      <c r="B413" s="10">
        <f>'اسماء العملاء'!A291</f>
        <v>0</v>
      </c>
    </row>
    <row r="414" spans="2:2" ht="15.75" thickBot="1">
      <c r="B414" s="10">
        <f>'اسماء العملاء'!A292</f>
        <v>0</v>
      </c>
    </row>
    <row r="415" spans="2:2" ht="15.75" thickBot="1">
      <c r="B415" s="10">
        <f>'اسماء العملاء'!A293</f>
        <v>0</v>
      </c>
    </row>
    <row r="416" spans="2:2" ht="15.75" thickBot="1">
      <c r="B416" s="10">
        <f>'اسماء العملاء'!A294</f>
        <v>0</v>
      </c>
    </row>
    <row r="417" spans="2:2" ht="15.75" thickBot="1">
      <c r="B417" s="10">
        <f>'اسماء العملاء'!A295</f>
        <v>0</v>
      </c>
    </row>
    <row r="418" spans="2:2" ht="15.75" thickBot="1">
      <c r="B418" s="10">
        <f>'اسماء العملاء'!A296</f>
        <v>0</v>
      </c>
    </row>
    <row r="419" spans="2:2" ht="15.75" thickBot="1">
      <c r="B419" s="10">
        <f>'اسماء العملاء'!A297</f>
        <v>0</v>
      </c>
    </row>
    <row r="420" spans="2:2" ht="15.75" thickBot="1">
      <c r="B420" s="10">
        <f>'اسماء العملاء'!A298</f>
        <v>0</v>
      </c>
    </row>
    <row r="421" spans="2:2" ht="15.75" thickBot="1">
      <c r="B421" s="10">
        <f>'اسماء العملاء'!A299</f>
        <v>0</v>
      </c>
    </row>
    <row r="422" spans="2:2" ht="15.75" thickBot="1">
      <c r="B422" s="10">
        <f>'اسماء العملاء'!A300</f>
        <v>0</v>
      </c>
    </row>
    <row r="423" spans="2:2" ht="15.75" thickBot="1">
      <c r="B423" s="10">
        <f>'اسماء العملاء'!A301</f>
        <v>0</v>
      </c>
    </row>
    <row r="424" spans="2:2" ht="15.75" thickBot="1">
      <c r="B424" s="10">
        <f>'اسماء العملاء'!A302</f>
        <v>0</v>
      </c>
    </row>
    <row r="425" spans="2:2" ht="15.75" thickBot="1">
      <c r="B425" s="10">
        <f>'اسماء العملاء'!A303</f>
        <v>0</v>
      </c>
    </row>
    <row r="426" spans="2:2" ht="15.75" thickBot="1">
      <c r="B426" s="10">
        <f>'اسماء العملاء'!A304</f>
        <v>0</v>
      </c>
    </row>
    <row r="427" spans="2:2" ht="15.75" thickBot="1">
      <c r="B427" s="10">
        <f>'اسماء العملاء'!A305</f>
        <v>0</v>
      </c>
    </row>
    <row r="428" spans="2:2" ht="15.75" thickBot="1">
      <c r="B428" s="10">
        <f>'اسماء العملاء'!A306</f>
        <v>0</v>
      </c>
    </row>
    <row r="429" spans="2:2" ht="15.75" thickBot="1">
      <c r="B429" s="10">
        <f>'اسماء العملاء'!A307</f>
        <v>0</v>
      </c>
    </row>
    <row r="430" spans="2:2" ht="15.75" thickBot="1">
      <c r="B430" s="10">
        <f>'اسماء العملاء'!A308</f>
        <v>0</v>
      </c>
    </row>
    <row r="431" spans="2:2" ht="15.75" thickBot="1">
      <c r="B431" s="10">
        <f>'اسماء العملاء'!A309</f>
        <v>0</v>
      </c>
    </row>
    <row r="432" spans="2:2" ht="15.75" thickBot="1">
      <c r="B432" s="10">
        <f>'اسماء العملاء'!A310</f>
        <v>0</v>
      </c>
    </row>
    <row r="433" spans="2:2" ht="15.75" thickBot="1">
      <c r="B433" s="10">
        <f>'اسماء العملاء'!A311</f>
        <v>0</v>
      </c>
    </row>
    <row r="434" spans="2:2" ht="15.75" thickBot="1">
      <c r="B434" s="10">
        <f>'اسماء العملاء'!A312</f>
        <v>0</v>
      </c>
    </row>
    <row r="435" spans="2:2" ht="15.75" thickBot="1">
      <c r="B435" s="10">
        <f>'اسماء العملاء'!A313</f>
        <v>0</v>
      </c>
    </row>
    <row r="436" spans="2:2" ht="15.75" thickBot="1">
      <c r="B436" s="10">
        <f>'اسماء العملاء'!A314</f>
        <v>0</v>
      </c>
    </row>
    <row r="437" spans="2:2" ht="15.75" thickBot="1">
      <c r="B437" s="10">
        <f>'اسماء العملاء'!A315</f>
        <v>0</v>
      </c>
    </row>
    <row r="438" spans="2:2" ht="15.75" thickBot="1">
      <c r="B438" s="10">
        <f>'اسماء العملاء'!A316</f>
        <v>0</v>
      </c>
    </row>
    <row r="439" spans="2:2" ht="15.75" thickBot="1">
      <c r="B439" s="10">
        <f>'اسماء العملاء'!A317</f>
        <v>0</v>
      </c>
    </row>
    <row r="440" spans="2:2" ht="15.75" thickBot="1">
      <c r="B440" s="10">
        <f>'اسماء العملاء'!A318</f>
        <v>0</v>
      </c>
    </row>
    <row r="441" spans="2:2" ht="15.75" thickBot="1">
      <c r="B441" s="10">
        <f>'اسماء العملاء'!A319</f>
        <v>0</v>
      </c>
    </row>
    <row r="442" spans="2:2" ht="15.75" thickBot="1">
      <c r="B442" s="10">
        <f>'اسماء العملاء'!A320</f>
        <v>0</v>
      </c>
    </row>
    <row r="443" spans="2:2" ht="15.75" thickBot="1">
      <c r="B443" s="10">
        <f>'اسماء العملاء'!A321</f>
        <v>0</v>
      </c>
    </row>
    <row r="444" spans="2:2" ht="15.75" thickBot="1">
      <c r="B444" s="10">
        <f>'اسماء العملاء'!A322</f>
        <v>0</v>
      </c>
    </row>
    <row r="445" spans="2:2" ht="15.75" thickBot="1">
      <c r="B445" s="10">
        <f>'اسماء العملاء'!A323</f>
        <v>0</v>
      </c>
    </row>
    <row r="446" spans="2:2" ht="15.75" thickBot="1">
      <c r="B446" s="10">
        <f>'اسماء العملاء'!A324</f>
        <v>0</v>
      </c>
    </row>
    <row r="447" spans="2:2" ht="15.75" thickBot="1">
      <c r="B447" s="10">
        <f>'اسماء العملاء'!A325</f>
        <v>0</v>
      </c>
    </row>
    <row r="448" spans="2:2" ht="15.75" thickBot="1">
      <c r="B448" s="10">
        <f>'اسماء العملاء'!A326</f>
        <v>0</v>
      </c>
    </row>
    <row r="449" spans="2:2" ht="15.75" thickBot="1">
      <c r="B449" s="10">
        <f>'اسماء العملاء'!A327</f>
        <v>0</v>
      </c>
    </row>
    <row r="450" spans="2:2" ht="15.75" thickBot="1">
      <c r="B450" s="10">
        <f>'اسماء العملاء'!A328</f>
        <v>0</v>
      </c>
    </row>
    <row r="451" spans="2:2" ht="15.75" thickBot="1">
      <c r="B451" s="10">
        <f>'اسماء العملاء'!A329</f>
        <v>0</v>
      </c>
    </row>
    <row r="452" spans="2:2" ht="15.75" thickBot="1">
      <c r="B452" s="10">
        <f>'اسماء العملاء'!A330</f>
        <v>0</v>
      </c>
    </row>
    <row r="453" spans="2:2" ht="15.75" thickBot="1">
      <c r="B453" s="10">
        <f>'اسماء العملاء'!A331</f>
        <v>0</v>
      </c>
    </row>
    <row r="454" spans="2:2" ht="15.75" thickBot="1">
      <c r="B454" s="10">
        <f>'اسماء العملاء'!A332</f>
        <v>0</v>
      </c>
    </row>
    <row r="455" spans="2:2" ht="15.75" thickBot="1">
      <c r="B455" s="10">
        <f>'اسماء العملاء'!A333</f>
        <v>0</v>
      </c>
    </row>
    <row r="456" spans="2:2" ht="15.75" thickBot="1">
      <c r="B456" s="10">
        <f>'اسماء العملاء'!A334</f>
        <v>0</v>
      </c>
    </row>
    <row r="457" spans="2:2" ht="15.75" thickBot="1">
      <c r="B457" s="10">
        <f>'اسماء العملاء'!A335</f>
        <v>0</v>
      </c>
    </row>
    <row r="458" spans="2:2" ht="15.75" thickBot="1">
      <c r="B458" s="10">
        <f>'اسماء العملاء'!A336</f>
        <v>0</v>
      </c>
    </row>
    <row r="459" spans="2:2" ht="15.75" thickBot="1">
      <c r="B459" s="10">
        <f>'اسماء العملاء'!A337</f>
        <v>0</v>
      </c>
    </row>
    <row r="460" spans="2:2" ht="15.75" thickBot="1">
      <c r="B460" s="10">
        <f>'اسماء العملاء'!A338</f>
        <v>0</v>
      </c>
    </row>
    <row r="461" spans="2:2" ht="15.75" thickBot="1">
      <c r="B461" s="10">
        <f>'اسماء العملاء'!A339</f>
        <v>0</v>
      </c>
    </row>
    <row r="462" spans="2:2" ht="15.75" thickBot="1">
      <c r="B462" s="10">
        <f>'اسماء العملاء'!A340</f>
        <v>0</v>
      </c>
    </row>
    <row r="463" spans="2:2" ht="15.75" thickBot="1">
      <c r="B463" s="10">
        <f>'اسماء العملاء'!A341</f>
        <v>0</v>
      </c>
    </row>
    <row r="464" spans="2:2" ht="15.75" thickBot="1">
      <c r="B464" s="10">
        <f>'اسماء العملاء'!A342</f>
        <v>0</v>
      </c>
    </row>
    <row r="465" spans="2:2" ht="15.75" thickBot="1">
      <c r="B465" s="10">
        <f>'اسماء العملاء'!A343</f>
        <v>0</v>
      </c>
    </row>
    <row r="466" spans="2:2" ht="15.75" thickBot="1">
      <c r="B466" s="10">
        <f>'اسماء العملاء'!A344</f>
        <v>0</v>
      </c>
    </row>
    <row r="467" spans="2:2" ht="15.75" thickBot="1">
      <c r="B467" s="10">
        <f>'اسماء العملاء'!A345</f>
        <v>0</v>
      </c>
    </row>
    <row r="468" spans="2:2" ht="15.75" thickBot="1">
      <c r="B468" s="10">
        <f>'اسماء العملاء'!A346</f>
        <v>0</v>
      </c>
    </row>
    <row r="469" spans="2:2" ht="15.75" thickBot="1">
      <c r="B469" s="10">
        <f>'اسماء العملاء'!A347</f>
        <v>0</v>
      </c>
    </row>
    <row r="470" spans="2:2" ht="15.75" thickBot="1">
      <c r="B470" s="10">
        <f>'اسماء العملاء'!A348</f>
        <v>0</v>
      </c>
    </row>
    <row r="471" spans="2:2" ht="15.75" thickBot="1">
      <c r="B471" s="10">
        <f>'اسماء العملاء'!A349</f>
        <v>0</v>
      </c>
    </row>
    <row r="472" spans="2:2" ht="15.75" thickBot="1">
      <c r="B472" s="10">
        <f>'اسماء العملاء'!A350</f>
        <v>0</v>
      </c>
    </row>
    <row r="473" spans="2:2" ht="15.75" thickBot="1">
      <c r="B473" s="10">
        <f>'اسماء العملاء'!A351</f>
        <v>0</v>
      </c>
    </row>
    <row r="474" spans="2:2" ht="15.75" thickBot="1">
      <c r="B474" s="10">
        <f>'اسماء العملاء'!A352</f>
        <v>0</v>
      </c>
    </row>
    <row r="475" spans="2:2" ht="15.75" thickBot="1">
      <c r="B475" s="10">
        <f>'اسماء العملاء'!A353</f>
        <v>0</v>
      </c>
    </row>
    <row r="476" spans="2:2" ht="15.75" thickBot="1">
      <c r="B476" s="10">
        <f>'اسماء العملاء'!A354</f>
        <v>0</v>
      </c>
    </row>
    <row r="477" spans="2:2" ht="15.75" thickBot="1">
      <c r="B477" s="10">
        <f>'اسماء العملاء'!A355</f>
        <v>0</v>
      </c>
    </row>
    <row r="478" spans="2:2" ht="15.75" thickBot="1">
      <c r="B478" s="10">
        <f>'اسماء العملاء'!A356</f>
        <v>0</v>
      </c>
    </row>
    <row r="479" spans="2:2" ht="15.75" thickBot="1">
      <c r="B479" s="10">
        <f>'اسماء العملاء'!A357</f>
        <v>0</v>
      </c>
    </row>
    <row r="480" spans="2:2" ht="15.75" thickBot="1">
      <c r="B480" s="10">
        <f>'اسماء العملاء'!A358</f>
        <v>0</v>
      </c>
    </row>
    <row r="481" spans="2:2" ht="15.75" thickBot="1">
      <c r="B481" s="10">
        <f>'اسماء العملاء'!A359</f>
        <v>0</v>
      </c>
    </row>
    <row r="482" spans="2:2" ht="15.75" thickBot="1">
      <c r="B482" s="10">
        <f>'اسماء العملاء'!A360</f>
        <v>0</v>
      </c>
    </row>
    <row r="483" spans="2:2" ht="15.75" thickBot="1">
      <c r="B483" s="10">
        <f>'اسماء العملاء'!A361</f>
        <v>0</v>
      </c>
    </row>
    <row r="484" spans="2:2" ht="15.75" thickBot="1">
      <c r="B484" s="10">
        <f>'اسماء العملاء'!A362</f>
        <v>0</v>
      </c>
    </row>
    <row r="485" spans="2:2" ht="15.75" thickBot="1">
      <c r="B485" s="10">
        <f>'اسماء العملاء'!A363</f>
        <v>0</v>
      </c>
    </row>
    <row r="486" spans="2:2" ht="15.75" thickBot="1">
      <c r="B486" s="10">
        <f>'اسماء العملاء'!A364</f>
        <v>0</v>
      </c>
    </row>
    <row r="487" spans="2:2" ht="15.75" thickBot="1">
      <c r="B487" s="10">
        <f>'اسماء العملاء'!A365</f>
        <v>0</v>
      </c>
    </row>
    <row r="488" spans="2:2" ht="15.75" thickBot="1">
      <c r="B488" s="10">
        <f>'اسماء العملاء'!A366</f>
        <v>0</v>
      </c>
    </row>
    <row r="489" spans="2:2" ht="15.75" thickBot="1">
      <c r="B489" s="10">
        <f>'اسماء العملاء'!A367</f>
        <v>0</v>
      </c>
    </row>
    <row r="490" spans="2:2" ht="15.75" thickBot="1">
      <c r="B490" s="10">
        <f>'اسماء العملاء'!A368</f>
        <v>0</v>
      </c>
    </row>
    <row r="491" spans="2:2" ht="15.75" thickBot="1">
      <c r="B491" s="10">
        <f>'اسماء العملاء'!A369</f>
        <v>0</v>
      </c>
    </row>
    <row r="492" spans="2:2" ht="15.75" thickBot="1">
      <c r="B492" s="10">
        <f>'اسماء العملاء'!A370</f>
        <v>0</v>
      </c>
    </row>
    <row r="493" spans="2:2" ht="15.75" thickBot="1">
      <c r="B493" s="10">
        <f>'اسماء العملاء'!A371</f>
        <v>0</v>
      </c>
    </row>
    <row r="494" spans="2:2" ht="15.75" thickBot="1">
      <c r="B494" s="10">
        <f>'اسماء العملاء'!A372</f>
        <v>0</v>
      </c>
    </row>
    <row r="495" spans="2:2" ht="15.75" thickBot="1">
      <c r="B495" s="10">
        <f>'اسماء العملاء'!A373</f>
        <v>0</v>
      </c>
    </row>
    <row r="496" spans="2:2" ht="15.75" thickBot="1">
      <c r="B496" s="10">
        <f>'اسماء العملاء'!A374</f>
        <v>0</v>
      </c>
    </row>
    <row r="497" spans="2:2" ht="15.75" thickBot="1">
      <c r="B497" s="10">
        <f>'اسماء العملاء'!A375</f>
        <v>0</v>
      </c>
    </row>
    <row r="498" spans="2:2" ht="15.75" thickBot="1">
      <c r="B498" s="10">
        <f>'اسماء العملاء'!A376</f>
        <v>0</v>
      </c>
    </row>
    <row r="499" spans="2:2" ht="15.75" thickBot="1">
      <c r="B499" s="10">
        <f>'اسماء العملاء'!A377</f>
        <v>0</v>
      </c>
    </row>
    <row r="500" spans="2:2" ht="15.75" thickBot="1">
      <c r="B500" s="10">
        <f>'اسماء العملاء'!A378</f>
        <v>0</v>
      </c>
    </row>
    <row r="501" spans="2:2" ht="15.75" thickBot="1">
      <c r="B501" s="10">
        <f>'اسماء العملاء'!A379</f>
        <v>0</v>
      </c>
    </row>
    <row r="502" spans="2:2" ht="15.75" thickBot="1">
      <c r="B502" s="10">
        <f>'اسماء العملاء'!A380</f>
        <v>0</v>
      </c>
    </row>
    <row r="503" spans="2:2" ht="15.75" thickBot="1">
      <c r="B503" s="10">
        <f>'اسماء العملاء'!A381</f>
        <v>0</v>
      </c>
    </row>
    <row r="504" spans="2:2" ht="15.75" thickBot="1">
      <c r="B504" s="10">
        <f>'اسماء العملاء'!A382</f>
        <v>0</v>
      </c>
    </row>
    <row r="505" spans="2:2" ht="15.75" thickBot="1">
      <c r="B505" s="10">
        <f>'اسماء العملاء'!A383</f>
        <v>0</v>
      </c>
    </row>
    <row r="506" spans="2:2" ht="15.75" thickBot="1">
      <c r="B506" s="10">
        <f>'اسماء العملاء'!A384</f>
        <v>0</v>
      </c>
    </row>
    <row r="507" spans="2:2" ht="15.75" thickBot="1">
      <c r="B507" s="10">
        <f>'اسماء العملاء'!A385</f>
        <v>0</v>
      </c>
    </row>
    <row r="508" spans="2:2" ht="15.75" thickBot="1">
      <c r="B508" s="10">
        <f>'اسماء العملاء'!A386</f>
        <v>0</v>
      </c>
    </row>
    <row r="509" spans="2:2" ht="15.75" thickBot="1">
      <c r="B509" s="10">
        <f>'اسماء العملاء'!A387</f>
        <v>0</v>
      </c>
    </row>
    <row r="510" spans="2:2" ht="15.75" thickBot="1">
      <c r="B510" s="10">
        <f>'اسماء العملاء'!A388</f>
        <v>0</v>
      </c>
    </row>
    <row r="511" spans="2:2" ht="15.75" thickBot="1">
      <c r="B511" s="10">
        <f>'اسماء العملاء'!A389</f>
        <v>0</v>
      </c>
    </row>
    <row r="512" spans="2:2" ht="15.75" thickBot="1">
      <c r="B512" s="10">
        <f>'اسماء العملاء'!A390</f>
        <v>0</v>
      </c>
    </row>
    <row r="513" spans="2:2" ht="15.75" thickBot="1">
      <c r="B513" s="10">
        <f>'اسماء العملاء'!A391</f>
        <v>0</v>
      </c>
    </row>
    <row r="514" spans="2:2" ht="15.75" thickBot="1">
      <c r="B514" s="10">
        <f>'اسماء العملاء'!A392</f>
        <v>0</v>
      </c>
    </row>
    <row r="515" spans="2:2" ht="15.75" thickBot="1">
      <c r="B515" s="10">
        <f>'اسماء العملاء'!A393</f>
        <v>0</v>
      </c>
    </row>
    <row r="516" spans="2:2" ht="15.75" thickBot="1">
      <c r="B516" s="10">
        <f>'اسماء العملاء'!A394</f>
        <v>0</v>
      </c>
    </row>
    <row r="517" spans="2:2" ht="15.75" thickBot="1">
      <c r="B517" s="10">
        <f>'اسماء العملاء'!A395</f>
        <v>0</v>
      </c>
    </row>
    <row r="518" spans="2:2" ht="15.75" thickBot="1">
      <c r="B518" s="10">
        <f>'اسماء العملاء'!A396</f>
        <v>0</v>
      </c>
    </row>
    <row r="519" spans="2:2" ht="15.75" thickBot="1">
      <c r="B519" s="10">
        <f>'اسماء العملاء'!A397</f>
        <v>0</v>
      </c>
    </row>
    <row r="520" spans="2:2" ht="15.75" thickBot="1">
      <c r="B520" s="10">
        <f>'اسماء العملاء'!A398</f>
        <v>0</v>
      </c>
    </row>
    <row r="521" spans="2:2" ht="15.75" thickBot="1">
      <c r="B521" s="10">
        <f>'اسماء العملاء'!A399</f>
        <v>0</v>
      </c>
    </row>
    <row r="522" spans="2:2" ht="15.75" thickBot="1">
      <c r="B522" s="10">
        <f>'اسماء العملاء'!A400</f>
        <v>0</v>
      </c>
    </row>
    <row r="523" spans="2:2" ht="15.75" thickBot="1">
      <c r="B523" s="10">
        <f>'اسماء العملاء'!A401</f>
        <v>0</v>
      </c>
    </row>
    <row r="524" spans="2:2" ht="15.75" thickBot="1">
      <c r="B524" s="10">
        <f>'اسماء العملاء'!A402</f>
        <v>0</v>
      </c>
    </row>
    <row r="525" spans="2:2" ht="15.75" thickBot="1">
      <c r="B525" s="10">
        <f>'اسماء العملاء'!A403</f>
        <v>0</v>
      </c>
    </row>
    <row r="526" spans="2:2" ht="15.75" thickBot="1">
      <c r="B526" s="10">
        <f>'اسماء العملاء'!A404</f>
        <v>0</v>
      </c>
    </row>
    <row r="527" spans="2:2" ht="15.75" thickBot="1">
      <c r="B527" s="10">
        <f>'اسماء العملاء'!A405</f>
        <v>0</v>
      </c>
    </row>
    <row r="528" spans="2:2" ht="15.75" thickBot="1">
      <c r="B528" s="10">
        <f>'اسماء العملاء'!A406</f>
        <v>0</v>
      </c>
    </row>
    <row r="529" spans="2:2" ht="15.75" thickBot="1">
      <c r="B529" s="10">
        <f>'اسماء العملاء'!A407</f>
        <v>0</v>
      </c>
    </row>
    <row r="530" spans="2:2" ht="15.75" thickBot="1">
      <c r="B530" s="10">
        <f>'اسماء العملاء'!A408</f>
        <v>0</v>
      </c>
    </row>
    <row r="531" spans="2:2" ht="15.75" thickBot="1">
      <c r="B531" s="10">
        <f>'اسماء العملاء'!A409</f>
        <v>0</v>
      </c>
    </row>
    <row r="532" spans="2:2" ht="15.75" thickBot="1">
      <c r="B532" s="10">
        <f>'اسماء العملاء'!A410</f>
        <v>0</v>
      </c>
    </row>
    <row r="533" spans="2:2" ht="15.75" thickBot="1">
      <c r="B533" s="10">
        <f>'اسماء العملاء'!A411</f>
        <v>0</v>
      </c>
    </row>
    <row r="534" spans="2:2" ht="15.75" thickBot="1">
      <c r="B534" s="10">
        <f>'اسماء العملاء'!A412</f>
        <v>0</v>
      </c>
    </row>
    <row r="535" spans="2:2" ht="15.75" thickBot="1">
      <c r="B535" s="10">
        <f>'اسماء العملاء'!A413</f>
        <v>0</v>
      </c>
    </row>
    <row r="536" spans="2:2" ht="15.75" thickBot="1">
      <c r="B536" s="10">
        <f>'اسماء العملاء'!A414</f>
        <v>0</v>
      </c>
    </row>
    <row r="537" spans="2:2" ht="15.75" thickBot="1">
      <c r="B537" s="10">
        <f>'اسماء العملاء'!A415</f>
        <v>0</v>
      </c>
    </row>
    <row r="538" spans="2:2" ht="15.75" thickBot="1">
      <c r="B538" s="10">
        <f>'اسماء العملاء'!A416</f>
        <v>0</v>
      </c>
    </row>
    <row r="539" spans="2:2" ht="15.75" thickBot="1">
      <c r="B539" s="10">
        <f>'اسماء العملاء'!A417</f>
        <v>0</v>
      </c>
    </row>
    <row r="540" spans="2:2" ht="15.75" thickBot="1">
      <c r="B540" s="10">
        <f>'اسماء العملاء'!A418</f>
        <v>0</v>
      </c>
    </row>
    <row r="541" spans="2:2" ht="15.75" thickBot="1">
      <c r="B541" s="10">
        <f>'اسماء العملاء'!A419</f>
        <v>0</v>
      </c>
    </row>
    <row r="542" spans="2:2" ht="15.75" thickBot="1">
      <c r="B542" s="10">
        <f>'اسماء العملاء'!A420</f>
        <v>0</v>
      </c>
    </row>
    <row r="543" spans="2:2" ht="15.75" thickBot="1">
      <c r="B543" s="10">
        <f>'اسماء العملاء'!A421</f>
        <v>0</v>
      </c>
    </row>
    <row r="544" spans="2:2" ht="15.75" thickBot="1">
      <c r="B544" s="10">
        <f>'اسماء العملاء'!A422</f>
        <v>0</v>
      </c>
    </row>
    <row r="545" spans="2:2" ht="15.75" thickBot="1">
      <c r="B545" s="10">
        <f>'اسماء العملاء'!A423</f>
        <v>0</v>
      </c>
    </row>
    <row r="546" spans="2:2" ht="15.75" thickBot="1">
      <c r="B546" s="10">
        <f>'اسماء العملاء'!A424</f>
        <v>0</v>
      </c>
    </row>
    <row r="547" spans="2:2" ht="15.75" thickBot="1">
      <c r="B547" s="10">
        <f>'اسماء العملاء'!A425</f>
        <v>0</v>
      </c>
    </row>
    <row r="548" spans="2:2" ht="15.75" thickBot="1">
      <c r="B548" s="10">
        <f>'اسماء العملاء'!A426</f>
        <v>0</v>
      </c>
    </row>
    <row r="549" spans="2:2" ht="15.75" thickBot="1">
      <c r="B549" s="10">
        <f>'اسماء العملاء'!A427</f>
        <v>0</v>
      </c>
    </row>
    <row r="550" spans="2:2" ht="15.75" thickBot="1">
      <c r="B550" s="10">
        <f>'اسماء العملاء'!A428</f>
        <v>0</v>
      </c>
    </row>
    <row r="551" spans="2:2" ht="15.75" thickBot="1">
      <c r="B551" s="10">
        <f>'اسماء العملاء'!A429</f>
        <v>0</v>
      </c>
    </row>
    <row r="552" spans="2:2" ht="15.75" thickBot="1">
      <c r="B552" s="10">
        <f>'اسماء العملاء'!A430</f>
        <v>0</v>
      </c>
    </row>
    <row r="553" spans="2:2" ht="15.75" thickBot="1">
      <c r="B553" s="10">
        <f>'اسماء العملاء'!A431</f>
        <v>0</v>
      </c>
    </row>
    <row r="554" spans="2:2" ht="15.75" thickBot="1">
      <c r="B554" s="10">
        <f>'اسماء العملاء'!A432</f>
        <v>0</v>
      </c>
    </row>
    <row r="555" spans="2:2" ht="15.75" thickBot="1">
      <c r="B555" s="10">
        <f>'اسماء العملاء'!A433</f>
        <v>0</v>
      </c>
    </row>
    <row r="556" spans="2:2" ht="15.75" thickBot="1">
      <c r="B556" s="10">
        <f>'اسماء العملاء'!A434</f>
        <v>0</v>
      </c>
    </row>
    <row r="557" spans="2:2" ht="15.75" thickBot="1">
      <c r="B557" s="10">
        <f>'اسماء العملاء'!A435</f>
        <v>0</v>
      </c>
    </row>
    <row r="558" spans="2:2" ht="15.75" thickBot="1">
      <c r="B558" s="10">
        <f>'اسماء العملاء'!A436</f>
        <v>0</v>
      </c>
    </row>
    <row r="559" spans="2:2" ht="15.75" thickBot="1">
      <c r="B559" s="10">
        <f>'اسماء العملاء'!A437</f>
        <v>0</v>
      </c>
    </row>
    <row r="560" spans="2:2" ht="15.75" thickBot="1">
      <c r="B560" s="10">
        <f>'اسماء العملاء'!A438</f>
        <v>0</v>
      </c>
    </row>
    <row r="561" spans="2:2" ht="15.75" thickBot="1">
      <c r="B561" s="10">
        <f>'اسماء العملاء'!A439</f>
        <v>0</v>
      </c>
    </row>
    <row r="562" spans="2:2" ht="15.75" thickBot="1">
      <c r="B562" s="10">
        <f>'اسماء العملاء'!A440</f>
        <v>0</v>
      </c>
    </row>
    <row r="563" spans="2:2" ht="15.75" thickBot="1">
      <c r="B563" s="10">
        <f>'اسماء العملاء'!A441</f>
        <v>0</v>
      </c>
    </row>
    <row r="564" spans="2:2" ht="15.75" thickBot="1">
      <c r="B564" s="10">
        <f>'اسماء العملاء'!A442</f>
        <v>0</v>
      </c>
    </row>
    <row r="565" spans="2:2" ht="15.75" thickBot="1">
      <c r="B565" s="10">
        <f>'اسماء العملاء'!A443</f>
        <v>0</v>
      </c>
    </row>
    <row r="566" spans="2:2" ht="15.75" thickBot="1">
      <c r="B566" s="10">
        <f>'اسماء العملاء'!A444</f>
        <v>0</v>
      </c>
    </row>
    <row r="567" spans="2:2" ht="15.75" thickBot="1">
      <c r="B567" s="10">
        <f>'اسماء العملاء'!A445</f>
        <v>0</v>
      </c>
    </row>
    <row r="568" spans="2:2" ht="15.75" thickBot="1">
      <c r="B568" s="10">
        <f>'اسماء العملاء'!A446</f>
        <v>0</v>
      </c>
    </row>
    <row r="569" spans="2:2" ht="15.75" thickBot="1">
      <c r="B569" s="10">
        <f>'اسماء العملاء'!A447</f>
        <v>0</v>
      </c>
    </row>
    <row r="570" spans="2:2" ht="15.75" thickBot="1">
      <c r="B570" s="10">
        <f>'اسماء العملاء'!A448</f>
        <v>0</v>
      </c>
    </row>
    <row r="571" spans="2:2" ht="15.75" thickBot="1">
      <c r="B571" s="10">
        <f>'اسماء العملاء'!A449</f>
        <v>0</v>
      </c>
    </row>
    <row r="572" spans="2:2" ht="15.75" thickBot="1">
      <c r="B572" s="10">
        <f>'اسماء العملاء'!A450</f>
        <v>0</v>
      </c>
    </row>
    <row r="573" spans="2:2" ht="15.75" thickBot="1">
      <c r="B573" s="10">
        <f>'اسماء العملاء'!A451</f>
        <v>0</v>
      </c>
    </row>
    <row r="574" spans="2:2" ht="15.75" thickBot="1">
      <c r="B574" s="10">
        <f>'اسماء العملاء'!A452</f>
        <v>0</v>
      </c>
    </row>
    <row r="575" spans="2:2" ht="15.75" thickBot="1">
      <c r="B575" s="10">
        <f>'اسماء العملاء'!A453</f>
        <v>0</v>
      </c>
    </row>
    <row r="576" spans="2:2" ht="15.75" thickBot="1">
      <c r="B576" s="10">
        <f>'اسماء العملاء'!A454</f>
        <v>0</v>
      </c>
    </row>
    <row r="577" spans="2:2" ht="15.75" thickBot="1">
      <c r="B577" s="10">
        <f>'اسماء العملاء'!A455</f>
        <v>0</v>
      </c>
    </row>
    <row r="578" spans="2:2" ht="15.75" thickBot="1">
      <c r="B578" s="10">
        <f>'اسماء العملاء'!A456</f>
        <v>0</v>
      </c>
    </row>
    <row r="579" spans="2:2" ht="15.75" thickBot="1">
      <c r="B579" s="10">
        <f>'اسماء العملاء'!A457</f>
        <v>0</v>
      </c>
    </row>
    <row r="580" spans="2:2" ht="15.75" thickBot="1">
      <c r="B580" s="10">
        <f>'اسماء العملاء'!A458</f>
        <v>0</v>
      </c>
    </row>
    <row r="581" spans="2:2" ht="15.75" thickBot="1">
      <c r="B581" s="10">
        <f>'اسماء العملاء'!A459</f>
        <v>0</v>
      </c>
    </row>
    <row r="582" spans="2:2" ht="15.75" thickBot="1">
      <c r="B582" s="10">
        <f>'اسماء العملاء'!A460</f>
        <v>0</v>
      </c>
    </row>
    <row r="583" spans="2:2" ht="15.75" thickBot="1">
      <c r="B583" s="10">
        <f>'اسماء العملاء'!A461</f>
        <v>0</v>
      </c>
    </row>
    <row r="584" spans="2:2" ht="15.75" thickBot="1">
      <c r="B584" s="10">
        <f>'اسماء العملاء'!A462</f>
        <v>0</v>
      </c>
    </row>
    <row r="585" spans="2:2" ht="15.75" thickBot="1">
      <c r="B585" s="10">
        <f>'اسماء العملاء'!A463</f>
        <v>0</v>
      </c>
    </row>
    <row r="586" spans="2:2" ht="15.75" thickBot="1">
      <c r="B586" s="10">
        <f>'اسماء العملاء'!A464</f>
        <v>0</v>
      </c>
    </row>
    <row r="587" spans="2:2" ht="15.75" thickBot="1">
      <c r="B587" s="10">
        <f>'اسماء العملاء'!A465</f>
        <v>0</v>
      </c>
    </row>
    <row r="588" spans="2:2" ht="15.75" thickBot="1">
      <c r="B588" s="10">
        <f>'اسماء العملاء'!A466</f>
        <v>0</v>
      </c>
    </row>
    <row r="589" spans="2:2" ht="15.75" thickBot="1">
      <c r="B589" s="10">
        <f>'اسماء العملاء'!A467</f>
        <v>0</v>
      </c>
    </row>
    <row r="590" spans="2:2" ht="15.75" thickBot="1">
      <c r="B590" s="10">
        <f>'اسماء العملاء'!A468</f>
        <v>0</v>
      </c>
    </row>
    <row r="591" spans="2:2" ht="15.75" thickBot="1">
      <c r="B591" s="10">
        <f>'اسماء العملاء'!A469</f>
        <v>0</v>
      </c>
    </row>
    <row r="592" spans="2:2" ht="15.75" thickBot="1">
      <c r="B592" s="10">
        <f>'اسماء العملاء'!A470</f>
        <v>0</v>
      </c>
    </row>
    <row r="593" spans="2:2" ht="15.75" thickBot="1">
      <c r="B593" s="10">
        <f>'اسماء العملاء'!A471</f>
        <v>0</v>
      </c>
    </row>
    <row r="594" spans="2:2" ht="15.75" thickBot="1">
      <c r="B594" s="10">
        <f>'اسماء العملاء'!A472</f>
        <v>0</v>
      </c>
    </row>
    <row r="595" spans="2:2" ht="15.75" thickBot="1">
      <c r="B595" s="10">
        <f>'اسماء العملاء'!A473</f>
        <v>0</v>
      </c>
    </row>
    <row r="596" spans="2:2" ht="15.75" thickBot="1">
      <c r="B596" s="10">
        <f>'اسماء العملاء'!A474</f>
        <v>0</v>
      </c>
    </row>
    <row r="597" spans="2:2" ht="15.75" thickBot="1">
      <c r="B597" s="10">
        <f>'اسماء العملاء'!A475</f>
        <v>0</v>
      </c>
    </row>
    <row r="598" spans="2:2" ht="15.75" thickBot="1">
      <c r="B598" s="10">
        <f>'اسماء العملاء'!A476</f>
        <v>0</v>
      </c>
    </row>
    <row r="599" spans="2:2" ht="15.75" thickBot="1">
      <c r="B599" s="10">
        <f>'اسماء العملاء'!A477</f>
        <v>0</v>
      </c>
    </row>
    <row r="600" spans="2:2" ht="15.75" thickBot="1">
      <c r="B600" s="10">
        <f>'اسماء العملاء'!A478</f>
        <v>0</v>
      </c>
    </row>
    <row r="601" spans="2:2" ht="15.75" thickBot="1">
      <c r="B601" s="10">
        <f>'اسماء العملاء'!A479</f>
        <v>0</v>
      </c>
    </row>
    <row r="602" spans="2:2" ht="15.75" thickBot="1">
      <c r="B602" s="10">
        <f>'اسماء العملاء'!A480</f>
        <v>0</v>
      </c>
    </row>
    <row r="603" spans="2:2" ht="15.75" thickBot="1">
      <c r="B603" s="10">
        <f>'اسماء العملاء'!A481</f>
        <v>0</v>
      </c>
    </row>
    <row r="604" spans="2:2" ht="15.75" thickBot="1">
      <c r="B604" s="10">
        <f>'اسماء العملاء'!A482</f>
        <v>0</v>
      </c>
    </row>
    <row r="605" spans="2:2" ht="15.75" thickBot="1">
      <c r="B605" s="10">
        <f>'اسماء العملاء'!A483</f>
        <v>0</v>
      </c>
    </row>
    <row r="606" spans="2:2" ht="15.75" thickBot="1">
      <c r="B606" s="10">
        <f>'اسماء العملاء'!A484</f>
        <v>0</v>
      </c>
    </row>
    <row r="607" spans="2:2" ht="15.75" thickBot="1">
      <c r="B607" s="10">
        <f>'اسماء العملاء'!A485</f>
        <v>0</v>
      </c>
    </row>
    <row r="608" spans="2:2" ht="15.75" thickBot="1">
      <c r="B608" s="10">
        <f>'اسماء العملاء'!A486</f>
        <v>0</v>
      </c>
    </row>
    <row r="609" spans="2:2" ht="15.75" thickBot="1">
      <c r="B609" s="10">
        <f>'اسماء العملاء'!A487</f>
        <v>0</v>
      </c>
    </row>
    <row r="610" spans="2:2" ht="15.75" thickBot="1">
      <c r="B610" s="10">
        <f>'اسماء العملاء'!A488</f>
        <v>0</v>
      </c>
    </row>
    <row r="611" spans="2:2" ht="15.75" thickBot="1">
      <c r="B611" s="10">
        <f>'اسماء العملاء'!A489</f>
        <v>0</v>
      </c>
    </row>
    <row r="612" spans="2:2" ht="15.75" thickBot="1">
      <c r="B612" s="10">
        <f>'اسماء العملاء'!A490</f>
        <v>0</v>
      </c>
    </row>
    <row r="613" spans="2:2" ht="15.75" thickBot="1">
      <c r="B613" s="10">
        <f>'اسماء العملاء'!A491</f>
        <v>0</v>
      </c>
    </row>
    <row r="614" spans="2:2" ht="15.75" thickBot="1">
      <c r="B614" s="10">
        <f>'اسماء العملاء'!A492</f>
        <v>0</v>
      </c>
    </row>
    <row r="615" spans="2:2" ht="15.75" thickBot="1">
      <c r="B615" s="10">
        <f>'اسماء العملاء'!A493</f>
        <v>0</v>
      </c>
    </row>
    <row r="616" spans="2:2" ht="15.75" thickBot="1">
      <c r="B616" s="10">
        <f>'اسماء العملاء'!A494</f>
        <v>0</v>
      </c>
    </row>
    <row r="617" spans="2:2" ht="15.75" thickBot="1">
      <c r="B617" s="10">
        <f>'اسماء العملاء'!A495</f>
        <v>0</v>
      </c>
    </row>
    <row r="618" spans="2:2" ht="15.75" thickBot="1">
      <c r="B618" s="10">
        <f>'اسماء العملاء'!A496</f>
        <v>0</v>
      </c>
    </row>
    <row r="619" spans="2:2" ht="15.75" thickBot="1">
      <c r="B619" s="10">
        <f>'اسماء العملاء'!A497</f>
        <v>0</v>
      </c>
    </row>
    <row r="620" spans="2:2" ht="15.75" thickBot="1">
      <c r="B620" s="10">
        <f>'اسماء العملاء'!A498</f>
        <v>0</v>
      </c>
    </row>
    <row r="621" spans="2:2" ht="15.75" thickBot="1">
      <c r="B621" s="10">
        <f>'اسماء العملاء'!A499</f>
        <v>0</v>
      </c>
    </row>
    <row r="622" spans="2:2" ht="15.75" thickBot="1">
      <c r="B622" s="10">
        <f>'اسماء العملاء'!A500</f>
        <v>0</v>
      </c>
    </row>
    <row r="623" spans="2:2" ht="15.75" thickBot="1">
      <c r="B623" s="10">
        <f>'اسماء العملاء'!A501</f>
        <v>0</v>
      </c>
    </row>
    <row r="624" spans="2:2" ht="15.75" thickBot="1">
      <c r="B624" s="10">
        <f>'اسماء العملاء'!A502</f>
        <v>0</v>
      </c>
    </row>
    <row r="625" spans="2:2" ht="15.75" thickBot="1">
      <c r="B625" s="10">
        <f>'اسماء العملاء'!A503</f>
        <v>0</v>
      </c>
    </row>
    <row r="626" spans="2:2" ht="15.75" thickBot="1">
      <c r="B626" s="10">
        <f>'اسماء العملاء'!A504</f>
        <v>0</v>
      </c>
    </row>
    <row r="627" spans="2:2" ht="15.75" thickBot="1">
      <c r="B627" s="10">
        <f>'اسماء العملاء'!A505</f>
        <v>0</v>
      </c>
    </row>
    <row r="628" spans="2:2" ht="15.75" thickBot="1">
      <c r="B628" s="10">
        <f>'اسماء العملاء'!A506</f>
        <v>0</v>
      </c>
    </row>
    <row r="629" spans="2:2" ht="15.75" thickBot="1">
      <c r="B629" s="10">
        <f>'اسماء العملاء'!A507</f>
        <v>0</v>
      </c>
    </row>
    <row r="630" spans="2:2" ht="15.75" thickBot="1">
      <c r="B630" s="10">
        <f>'اسماء العملاء'!A508</f>
        <v>0</v>
      </c>
    </row>
    <row r="631" spans="2:2" ht="15.75" thickBot="1">
      <c r="B631" s="10">
        <f>'اسماء العملاء'!A509</f>
        <v>0</v>
      </c>
    </row>
    <row r="632" spans="2:2" ht="15.75" thickBot="1">
      <c r="B632" s="10">
        <f>'اسماء العملاء'!A510</f>
        <v>0</v>
      </c>
    </row>
    <row r="633" spans="2:2" ht="15.75" thickBot="1">
      <c r="B633" s="10">
        <f>'اسماء العملاء'!A511</f>
        <v>0</v>
      </c>
    </row>
    <row r="634" spans="2:2" ht="15.75" thickBot="1">
      <c r="B634" s="10">
        <f>'اسماء العملاء'!A512</f>
        <v>0</v>
      </c>
    </row>
    <row r="635" spans="2:2" ht="15.75" thickBot="1">
      <c r="B635" s="10">
        <f>'اسماء العملاء'!A513</f>
        <v>0</v>
      </c>
    </row>
    <row r="636" spans="2:2" ht="15.75" thickBot="1">
      <c r="B636" s="10">
        <f>'اسماء العملاء'!A514</f>
        <v>0</v>
      </c>
    </row>
    <row r="637" spans="2:2" ht="15.75" thickBot="1">
      <c r="B637" s="10">
        <f>'اسماء العملاء'!A515</f>
        <v>0</v>
      </c>
    </row>
    <row r="638" spans="2:2" ht="15.75" thickBot="1">
      <c r="B638" s="10">
        <f>'اسماء العملاء'!A516</f>
        <v>0</v>
      </c>
    </row>
    <row r="639" spans="2:2" ht="15.75" thickBot="1">
      <c r="B639" s="10">
        <f>'اسماء العملاء'!A517</f>
        <v>0</v>
      </c>
    </row>
    <row r="640" spans="2:2" ht="15.75" thickBot="1">
      <c r="B640" s="10">
        <f>'اسماء العملاء'!A518</f>
        <v>0</v>
      </c>
    </row>
    <row r="641" spans="2:2" ht="15.75" thickBot="1">
      <c r="B641" s="10">
        <f>'اسماء العملاء'!A519</f>
        <v>0</v>
      </c>
    </row>
    <row r="642" spans="2:2" ht="15.75" thickBot="1">
      <c r="B642" s="10">
        <f>'اسماء العملاء'!A520</f>
        <v>0</v>
      </c>
    </row>
    <row r="643" spans="2:2" ht="15.75" thickBot="1">
      <c r="B643" s="10">
        <f>'اسماء العملاء'!A521</f>
        <v>0</v>
      </c>
    </row>
    <row r="644" spans="2:2" ht="15.75" thickBot="1">
      <c r="B644" s="10">
        <f>'اسماء العملاء'!A522</f>
        <v>0</v>
      </c>
    </row>
    <row r="645" spans="2:2" ht="15.75" thickBot="1">
      <c r="B645" s="10">
        <f>'اسماء العملاء'!A523</f>
        <v>0</v>
      </c>
    </row>
    <row r="646" spans="2:2" ht="15.75" thickBot="1">
      <c r="B646" s="10">
        <f>'اسماء العملاء'!A524</f>
        <v>0</v>
      </c>
    </row>
    <row r="647" spans="2:2" ht="15.75" thickBot="1">
      <c r="B647" s="10">
        <f>'اسماء العملاء'!A525</f>
        <v>0</v>
      </c>
    </row>
    <row r="648" spans="2:2" ht="15.75" thickBot="1">
      <c r="B648" s="10">
        <f>'اسماء العملاء'!A526</f>
        <v>0</v>
      </c>
    </row>
    <row r="649" spans="2:2" ht="15.75" thickBot="1">
      <c r="B649" s="10">
        <f>'اسماء العملاء'!A527</f>
        <v>0</v>
      </c>
    </row>
    <row r="650" spans="2:2" ht="15.75" thickBot="1">
      <c r="B650" s="10">
        <f>'اسماء العملاء'!A528</f>
        <v>0</v>
      </c>
    </row>
    <row r="651" spans="2:2" ht="15.75" thickBot="1">
      <c r="B651" s="10">
        <f>'اسماء العملاء'!A529</f>
        <v>0</v>
      </c>
    </row>
    <row r="652" spans="2:2" ht="15.75" thickBot="1">
      <c r="B652" s="10">
        <f>'اسماء العملاء'!A530</f>
        <v>0</v>
      </c>
    </row>
    <row r="653" spans="2:2" ht="15.75" thickBot="1">
      <c r="B653" s="10">
        <f>'اسماء العملاء'!A531</f>
        <v>0</v>
      </c>
    </row>
    <row r="654" spans="2:2" ht="15.75" thickBot="1">
      <c r="B654" s="10">
        <f>'اسماء العملاء'!A532</f>
        <v>0</v>
      </c>
    </row>
    <row r="655" spans="2:2" ht="15.75" thickBot="1">
      <c r="B655" s="10">
        <f>'اسماء العملاء'!A533</f>
        <v>0</v>
      </c>
    </row>
    <row r="656" spans="2:2" ht="15.75" thickBot="1">
      <c r="B656" s="10">
        <f>'اسماء العملاء'!A534</f>
        <v>0</v>
      </c>
    </row>
    <row r="657" spans="2:2" ht="15.75" thickBot="1">
      <c r="B657" s="10">
        <f>'اسماء العملاء'!A535</f>
        <v>0</v>
      </c>
    </row>
    <row r="658" spans="2:2" ht="15.75" thickBot="1">
      <c r="B658" s="10">
        <f>'اسماء العملاء'!A536</f>
        <v>0</v>
      </c>
    </row>
    <row r="659" spans="2:2" ht="15.75" thickBot="1">
      <c r="B659" s="10">
        <f>'اسماء العملاء'!A537</f>
        <v>0</v>
      </c>
    </row>
    <row r="660" spans="2:2" ht="15.75" thickBot="1">
      <c r="B660" s="10">
        <f>'اسماء العملاء'!A538</f>
        <v>0</v>
      </c>
    </row>
    <row r="661" spans="2:2" ht="15.75" thickBot="1">
      <c r="B661" s="10">
        <f>'اسماء العملاء'!A539</f>
        <v>0</v>
      </c>
    </row>
    <row r="662" spans="2:2" ht="15.75" thickBot="1">
      <c r="B662" s="10">
        <f>'اسماء العملاء'!A540</f>
        <v>0</v>
      </c>
    </row>
    <row r="663" spans="2:2" ht="15.75" thickBot="1">
      <c r="B663" s="10">
        <f>'اسماء العملاء'!A541</f>
        <v>0</v>
      </c>
    </row>
    <row r="664" spans="2:2" ht="15.75" thickBot="1">
      <c r="B664" s="10">
        <f>'اسماء العملاء'!A542</f>
        <v>0</v>
      </c>
    </row>
    <row r="665" spans="2:2" ht="15.75" thickBot="1">
      <c r="B665" s="10">
        <f>'اسماء العملاء'!A543</f>
        <v>0</v>
      </c>
    </row>
    <row r="666" spans="2:2" ht="15.75" thickBot="1">
      <c r="B666" s="10">
        <f>'اسماء العملاء'!A544</f>
        <v>0</v>
      </c>
    </row>
    <row r="667" spans="2:2" ht="15.75" thickBot="1">
      <c r="B667" s="10">
        <f>'اسماء العملاء'!A545</f>
        <v>0</v>
      </c>
    </row>
    <row r="668" spans="2:2" ht="15.75" thickBot="1">
      <c r="B668" s="10">
        <f>'اسماء العملاء'!A546</f>
        <v>0</v>
      </c>
    </row>
    <row r="669" spans="2:2" ht="15.75" thickBot="1">
      <c r="B669" s="10">
        <f>'اسماء العملاء'!A547</f>
        <v>0</v>
      </c>
    </row>
    <row r="670" spans="2:2" ht="15.75" thickBot="1">
      <c r="B670" s="10">
        <f>'اسماء العملاء'!A548</f>
        <v>0</v>
      </c>
    </row>
    <row r="671" spans="2:2" ht="15.75" thickBot="1">
      <c r="B671" s="10">
        <f>'اسماء العملاء'!A549</f>
        <v>0</v>
      </c>
    </row>
    <row r="672" spans="2:2" ht="15.75" thickBot="1">
      <c r="B672" s="10">
        <f>'اسماء العملاء'!A550</f>
        <v>0</v>
      </c>
    </row>
    <row r="673" spans="2:2" ht="15.75" thickBot="1">
      <c r="B673" s="10">
        <f>'اسماء العملاء'!A551</f>
        <v>0</v>
      </c>
    </row>
    <row r="674" spans="2:2" ht="15.75" thickBot="1">
      <c r="B674" s="10">
        <f>'اسماء العملاء'!A552</f>
        <v>0</v>
      </c>
    </row>
    <row r="675" spans="2:2" ht="15.75" thickBot="1">
      <c r="B675" s="10">
        <f>'اسماء العملاء'!A553</f>
        <v>0</v>
      </c>
    </row>
    <row r="676" spans="2:2" ht="15.75" thickBot="1">
      <c r="B676" s="10">
        <f>'اسماء العملاء'!A554</f>
        <v>0</v>
      </c>
    </row>
    <row r="677" spans="2:2" ht="15.75" thickBot="1">
      <c r="B677" s="10">
        <f>'اسماء العملاء'!A555</f>
        <v>0</v>
      </c>
    </row>
    <row r="678" spans="2:2" ht="15.75" thickBot="1">
      <c r="B678" s="10">
        <f>'اسماء العملاء'!A556</f>
        <v>0</v>
      </c>
    </row>
    <row r="679" spans="2:2" ht="15.75" thickBot="1">
      <c r="B679" s="10">
        <f>'اسماء العملاء'!A557</f>
        <v>0</v>
      </c>
    </row>
    <row r="680" spans="2:2" ht="15.75" thickBot="1">
      <c r="B680" s="10">
        <f>'اسماء العملاء'!A558</f>
        <v>0</v>
      </c>
    </row>
    <row r="681" spans="2:2" ht="15.75" thickBot="1">
      <c r="B681" s="10">
        <f>'اسماء العملاء'!A559</f>
        <v>0</v>
      </c>
    </row>
    <row r="682" spans="2:2" ht="15.75" thickBot="1">
      <c r="B682" s="10">
        <f>'اسماء العملاء'!A560</f>
        <v>0</v>
      </c>
    </row>
    <row r="683" spans="2:2" ht="15.75" thickBot="1">
      <c r="B683" s="10">
        <f>'اسماء العملاء'!A561</f>
        <v>0</v>
      </c>
    </row>
    <row r="684" spans="2:2" ht="15.75" thickBot="1">
      <c r="B684" s="10">
        <f>'اسماء العملاء'!A562</f>
        <v>0</v>
      </c>
    </row>
    <row r="685" spans="2:2" ht="15.75" thickBot="1">
      <c r="B685" s="10">
        <f>'اسماء العملاء'!A563</f>
        <v>0</v>
      </c>
    </row>
    <row r="686" spans="2:2" ht="15.75" thickBot="1">
      <c r="B686" s="10">
        <f>'اسماء العملاء'!A564</f>
        <v>0</v>
      </c>
    </row>
    <row r="687" spans="2:2" ht="15.75" thickBot="1">
      <c r="B687" s="10">
        <f>'اسماء العملاء'!A565</f>
        <v>0</v>
      </c>
    </row>
    <row r="688" spans="2:2" ht="15.75" thickBot="1">
      <c r="B688" s="10">
        <f>'اسماء العملاء'!A566</f>
        <v>0</v>
      </c>
    </row>
    <row r="689" spans="2:2" ht="15.75" thickBot="1">
      <c r="B689" s="10">
        <f>'اسماء العملاء'!A567</f>
        <v>0</v>
      </c>
    </row>
    <row r="690" spans="2:2" ht="15.75" thickBot="1">
      <c r="B690" s="10">
        <f>'اسماء العملاء'!A568</f>
        <v>0</v>
      </c>
    </row>
    <row r="691" spans="2:2" ht="15.75" thickBot="1">
      <c r="B691" s="10">
        <f>'اسماء العملاء'!A569</f>
        <v>0</v>
      </c>
    </row>
    <row r="692" spans="2:2" ht="15.75" thickBot="1">
      <c r="B692" s="10">
        <f>'اسماء العملاء'!A570</f>
        <v>0</v>
      </c>
    </row>
    <row r="693" spans="2:2" ht="15.75" thickBot="1">
      <c r="B693" s="10">
        <f>'اسماء العملاء'!A571</f>
        <v>0</v>
      </c>
    </row>
    <row r="694" spans="2:2" ht="15.75" thickBot="1">
      <c r="B694" s="10">
        <f>'اسماء العملاء'!A572</f>
        <v>0</v>
      </c>
    </row>
    <row r="695" spans="2:2" ht="15.75" thickBot="1">
      <c r="B695" s="10">
        <f>'اسماء العملاء'!A573</f>
        <v>0</v>
      </c>
    </row>
    <row r="696" spans="2:2" ht="15.75" thickBot="1">
      <c r="B696" s="10">
        <f>'اسماء العملاء'!A574</f>
        <v>0</v>
      </c>
    </row>
    <row r="697" spans="2:2" ht="15.75" thickBot="1">
      <c r="B697" s="10">
        <f>'اسماء العملاء'!A575</f>
        <v>0</v>
      </c>
    </row>
    <row r="698" spans="2:2" ht="15.75" thickBot="1">
      <c r="B698" s="10">
        <f>'اسماء العملاء'!A576</f>
        <v>0</v>
      </c>
    </row>
    <row r="699" spans="2:2" ht="15.75" thickBot="1">
      <c r="B699" s="10">
        <f>'اسماء العملاء'!A577</f>
        <v>0</v>
      </c>
    </row>
    <row r="700" spans="2:2" ht="15.75" thickBot="1">
      <c r="B700" s="10">
        <f>'اسماء العملاء'!A578</f>
        <v>0</v>
      </c>
    </row>
    <row r="701" spans="2:2" ht="15.75" thickBot="1">
      <c r="B701" s="10">
        <f>'اسماء العملاء'!A579</f>
        <v>0</v>
      </c>
    </row>
    <row r="702" spans="2:2" ht="15.75" thickBot="1">
      <c r="B702" s="10">
        <f>'اسماء العملاء'!A580</f>
        <v>0</v>
      </c>
    </row>
    <row r="703" spans="2:2" ht="15.75" thickBot="1">
      <c r="B703" s="10">
        <f>'اسماء العملاء'!A581</f>
        <v>0</v>
      </c>
    </row>
    <row r="704" spans="2:2" ht="15.75" thickBot="1">
      <c r="B704" s="10">
        <f>'اسماء العملاء'!A582</f>
        <v>0</v>
      </c>
    </row>
    <row r="705" spans="2:2" ht="15.75" thickBot="1">
      <c r="B705" s="10">
        <f>'اسماء العملاء'!A583</f>
        <v>0</v>
      </c>
    </row>
    <row r="706" spans="2:2" ht="15.75" thickBot="1">
      <c r="B706" s="10">
        <f>'اسماء العملاء'!A584</f>
        <v>0</v>
      </c>
    </row>
    <row r="707" spans="2:2" ht="15.75" thickBot="1">
      <c r="B707" s="10">
        <f>'اسماء العملاء'!A585</f>
        <v>0</v>
      </c>
    </row>
    <row r="708" spans="2:2" ht="15.75" thickBot="1">
      <c r="B708" s="10">
        <f>'اسماء العملاء'!A586</f>
        <v>0</v>
      </c>
    </row>
    <row r="709" spans="2:2" ht="15.75" thickBot="1">
      <c r="B709" s="10">
        <f>'اسماء العملاء'!A587</f>
        <v>0</v>
      </c>
    </row>
    <row r="710" spans="2:2" ht="15.75" thickBot="1">
      <c r="B710" s="10">
        <f>'اسماء العملاء'!A588</f>
        <v>0</v>
      </c>
    </row>
    <row r="711" spans="2:2" ht="15.75" thickBot="1">
      <c r="B711" s="10">
        <f>'اسماء العملاء'!A589</f>
        <v>0</v>
      </c>
    </row>
    <row r="712" spans="2:2" ht="15.75" thickBot="1">
      <c r="B712" s="10">
        <f>'اسماء العملاء'!A590</f>
        <v>0</v>
      </c>
    </row>
    <row r="713" spans="2:2" ht="15.75" thickBot="1">
      <c r="B713" s="10">
        <f>'اسماء العملاء'!A591</f>
        <v>0</v>
      </c>
    </row>
    <row r="714" spans="2:2" ht="15.75" thickBot="1">
      <c r="B714" s="10">
        <f>'اسماء العملاء'!A592</f>
        <v>0</v>
      </c>
    </row>
    <row r="715" spans="2:2" ht="15.75" thickBot="1">
      <c r="B715" s="10">
        <f>'اسماء العملاء'!A593</f>
        <v>0</v>
      </c>
    </row>
    <row r="716" spans="2:2" ht="15.75" thickBot="1">
      <c r="B716" s="10">
        <f>'اسماء العملاء'!A594</f>
        <v>0</v>
      </c>
    </row>
    <row r="717" spans="2:2" ht="15.75" thickBot="1">
      <c r="B717" s="10">
        <f>'اسماء العملاء'!A595</f>
        <v>0</v>
      </c>
    </row>
    <row r="718" spans="2:2" ht="15.75" thickBot="1">
      <c r="B718" s="10">
        <f>'اسماء العملاء'!A596</f>
        <v>0</v>
      </c>
    </row>
    <row r="719" spans="2:2" ht="15.75" thickBot="1">
      <c r="B719" s="10">
        <f>'اسماء العملاء'!A597</f>
        <v>0</v>
      </c>
    </row>
    <row r="720" spans="2:2" ht="15.75" thickBot="1">
      <c r="B720" s="10">
        <f>'اسماء العملاء'!A598</f>
        <v>0</v>
      </c>
    </row>
    <row r="721" spans="2:2" ht="15.75" thickBot="1">
      <c r="B721" s="10">
        <f>'اسماء العملاء'!A599</f>
        <v>0</v>
      </c>
    </row>
    <row r="722" spans="2:2" ht="15.75" thickBot="1">
      <c r="B722" s="10">
        <f>'اسماء العملاء'!A600</f>
        <v>0</v>
      </c>
    </row>
    <row r="723" spans="2:2" ht="15.75" thickBot="1">
      <c r="B723" s="10">
        <f>'اسماء العملاء'!A601</f>
        <v>0</v>
      </c>
    </row>
    <row r="724" spans="2:2" ht="15.75" thickBot="1">
      <c r="B724" s="10">
        <f>'اسماء العملاء'!A602</f>
        <v>0</v>
      </c>
    </row>
    <row r="725" spans="2:2" ht="15.75" thickBot="1">
      <c r="B725" s="10">
        <f>'اسماء العملاء'!A603</f>
        <v>0</v>
      </c>
    </row>
    <row r="726" spans="2:2" ht="15.75" thickBot="1">
      <c r="B726" s="10">
        <f>'اسماء العملاء'!A604</f>
        <v>0</v>
      </c>
    </row>
    <row r="727" spans="2:2" ht="15.75" thickBot="1">
      <c r="B727" s="10">
        <f>'اسماء العملاء'!A605</f>
        <v>0</v>
      </c>
    </row>
    <row r="728" spans="2:2" ht="15.75" thickBot="1">
      <c r="B728" s="10">
        <f>'اسماء العملاء'!A606</f>
        <v>0</v>
      </c>
    </row>
    <row r="729" spans="2:2" ht="15.75" thickBot="1">
      <c r="B729" s="10">
        <f>'اسماء العملاء'!A607</f>
        <v>0</v>
      </c>
    </row>
    <row r="730" spans="2:2" ht="15.75" thickBot="1">
      <c r="B730" s="10">
        <f>'اسماء العملاء'!A608</f>
        <v>0</v>
      </c>
    </row>
    <row r="731" spans="2:2" ht="15.75" thickBot="1">
      <c r="B731" s="10">
        <f>'اسماء العملاء'!A609</f>
        <v>0</v>
      </c>
    </row>
    <row r="732" spans="2:2" ht="15.75" thickBot="1">
      <c r="B732" s="10">
        <f>'اسماء العملاء'!A610</f>
        <v>0</v>
      </c>
    </row>
    <row r="733" spans="2:2" ht="15.75" thickBot="1">
      <c r="B733" s="10">
        <f>'اسماء العملاء'!A611</f>
        <v>0</v>
      </c>
    </row>
    <row r="734" spans="2:2" ht="15.75" thickBot="1">
      <c r="B734" s="10">
        <f>'اسماء العملاء'!A612</f>
        <v>0</v>
      </c>
    </row>
    <row r="735" spans="2:2" ht="15.75" thickBot="1">
      <c r="B735" s="10">
        <f>'اسماء العملاء'!A613</f>
        <v>0</v>
      </c>
    </row>
    <row r="736" spans="2:2" ht="15.75" thickBot="1">
      <c r="B736" s="10">
        <f>'اسماء العملاء'!A614</f>
        <v>0</v>
      </c>
    </row>
    <row r="737" spans="2:2" ht="15.75" thickBot="1">
      <c r="B737" s="10">
        <f>'اسماء العملاء'!A615</f>
        <v>0</v>
      </c>
    </row>
    <row r="738" spans="2:2" ht="15.75" thickBot="1">
      <c r="B738" s="10">
        <f>'اسماء العملاء'!A616</f>
        <v>0</v>
      </c>
    </row>
    <row r="739" spans="2:2" ht="15.75" thickBot="1">
      <c r="B739" s="10">
        <f>'اسماء العملاء'!A617</f>
        <v>0</v>
      </c>
    </row>
    <row r="740" spans="2:2" ht="15.75" thickBot="1">
      <c r="B740" s="10">
        <f>'اسماء العملاء'!A618</f>
        <v>0</v>
      </c>
    </row>
    <row r="741" spans="2:2" ht="15.75" thickBot="1">
      <c r="B741" s="10">
        <f>'اسماء العملاء'!A619</f>
        <v>0</v>
      </c>
    </row>
    <row r="742" spans="2:2" ht="15.75" thickBot="1">
      <c r="B742" s="10">
        <f>'اسماء العملاء'!A620</f>
        <v>0</v>
      </c>
    </row>
    <row r="743" spans="2:2" ht="15.75" thickBot="1">
      <c r="B743" s="10">
        <f>'اسماء العملاء'!A621</f>
        <v>0</v>
      </c>
    </row>
    <row r="744" spans="2:2" ht="15.75" thickBot="1">
      <c r="B744" s="10">
        <f>'اسماء العملاء'!A622</f>
        <v>0</v>
      </c>
    </row>
    <row r="745" spans="2:2" ht="15.75" thickBot="1">
      <c r="B745" s="10">
        <f>'اسماء العملاء'!A623</f>
        <v>0</v>
      </c>
    </row>
    <row r="746" spans="2:2" ht="15.75" thickBot="1">
      <c r="B746" s="10">
        <f>'اسماء العملاء'!A624</f>
        <v>0</v>
      </c>
    </row>
    <row r="747" spans="2:2" ht="15.75" thickBot="1">
      <c r="B747" s="10">
        <f>'اسماء العملاء'!A625</f>
        <v>0</v>
      </c>
    </row>
    <row r="748" spans="2:2" ht="15.75" thickBot="1">
      <c r="B748" s="10">
        <f>'اسماء العملاء'!A626</f>
        <v>0</v>
      </c>
    </row>
    <row r="749" spans="2:2" ht="15.75" thickBot="1">
      <c r="B749" s="10">
        <f>'اسماء العملاء'!A627</f>
        <v>0</v>
      </c>
    </row>
    <row r="750" spans="2:2" ht="15.75" thickBot="1">
      <c r="B750" s="10">
        <f>'اسماء العملاء'!A628</f>
        <v>0</v>
      </c>
    </row>
    <row r="751" spans="2:2" ht="15.75" thickBot="1">
      <c r="B751" s="10">
        <f>'اسماء العملاء'!A629</f>
        <v>0</v>
      </c>
    </row>
    <row r="752" spans="2:2" ht="15.75" thickBot="1">
      <c r="B752" s="10">
        <f>'اسماء العملاء'!A630</f>
        <v>0</v>
      </c>
    </row>
    <row r="753" spans="2:2" ht="15.75" thickBot="1">
      <c r="B753" s="10">
        <f>'اسماء العملاء'!A631</f>
        <v>0</v>
      </c>
    </row>
    <row r="754" spans="2:2" ht="15.75" thickBot="1">
      <c r="B754" s="10">
        <f>'اسماء العملاء'!A632</f>
        <v>0</v>
      </c>
    </row>
    <row r="755" spans="2:2" ht="15.75" thickBot="1">
      <c r="B755" s="10">
        <f>'اسماء العملاء'!A633</f>
        <v>0</v>
      </c>
    </row>
    <row r="756" spans="2:2" ht="15.75" thickBot="1">
      <c r="B756" s="10">
        <f>'اسماء العملاء'!A634</f>
        <v>0</v>
      </c>
    </row>
    <row r="757" spans="2:2" ht="15.75" thickBot="1">
      <c r="B757" s="10">
        <f>'اسماء العملاء'!A635</f>
        <v>0</v>
      </c>
    </row>
    <row r="758" spans="2:2" ht="15.75" thickBot="1">
      <c r="B758" s="10">
        <f>'اسماء العملاء'!A636</f>
        <v>0</v>
      </c>
    </row>
    <row r="759" spans="2:2" ht="15.75" thickBot="1">
      <c r="B759" s="10">
        <f>'اسماء العملاء'!A637</f>
        <v>0</v>
      </c>
    </row>
    <row r="760" spans="2:2" ht="15.75" thickBot="1">
      <c r="B760" s="10">
        <f>'اسماء العملاء'!A638</f>
        <v>0</v>
      </c>
    </row>
    <row r="761" spans="2:2" ht="15.75" thickBot="1">
      <c r="B761" s="10">
        <f>'اسماء العملاء'!A639</f>
        <v>0</v>
      </c>
    </row>
    <row r="762" spans="2:2" ht="15.75" thickBot="1">
      <c r="B762" s="10">
        <f>'اسماء العملاء'!A640</f>
        <v>0</v>
      </c>
    </row>
    <row r="763" spans="2:2" ht="15.75" thickBot="1">
      <c r="B763" s="10">
        <f>'اسماء العملاء'!A641</f>
        <v>0</v>
      </c>
    </row>
    <row r="764" spans="2:2" ht="15.75" thickBot="1">
      <c r="B764" s="10">
        <f>'اسماء العملاء'!A642</f>
        <v>0</v>
      </c>
    </row>
    <row r="765" spans="2:2" ht="15.75" thickBot="1">
      <c r="B765" s="10">
        <f>'اسماء العملاء'!A643</f>
        <v>0</v>
      </c>
    </row>
    <row r="766" spans="2:2" ht="15.75" thickBot="1">
      <c r="B766" s="10">
        <f>'اسماء العملاء'!A644</f>
        <v>0</v>
      </c>
    </row>
    <row r="767" spans="2:2" ht="15.75" thickBot="1">
      <c r="B767" s="10">
        <f>'اسماء العملاء'!A645</f>
        <v>0</v>
      </c>
    </row>
    <row r="768" spans="2:2" ht="15.75" thickBot="1">
      <c r="B768" s="10">
        <f>'اسماء العملاء'!A646</f>
        <v>0</v>
      </c>
    </row>
    <row r="769" spans="2:2" ht="15.75" thickBot="1">
      <c r="B769" s="10">
        <f>'اسماء العملاء'!A647</f>
        <v>0</v>
      </c>
    </row>
    <row r="770" spans="2:2" ht="15.75" thickBot="1">
      <c r="B770" s="10">
        <f>'اسماء العملاء'!A648</f>
        <v>0</v>
      </c>
    </row>
    <row r="771" spans="2:2" ht="15.75" thickBot="1">
      <c r="B771" s="10">
        <f>'اسماء العملاء'!A649</f>
        <v>0</v>
      </c>
    </row>
    <row r="772" spans="2:2" ht="15.75" thickBot="1">
      <c r="B772" s="10">
        <f>'اسماء العملاء'!A650</f>
        <v>0</v>
      </c>
    </row>
    <row r="773" spans="2:2" ht="15.75" thickBot="1">
      <c r="B773" s="10">
        <f>'اسماء العملاء'!A651</f>
        <v>0</v>
      </c>
    </row>
    <row r="774" spans="2:2" ht="15.75" thickBot="1">
      <c r="B774" s="10">
        <f>'اسماء العملاء'!A652</f>
        <v>0</v>
      </c>
    </row>
    <row r="775" spans="2:2" ht="15.75" thickBot="1">
      <c r="B775" s="10">
        <f>'اسماء العملاء'!A653</f>
        <v>0</v>
      </c>
    </row>
    <row r="776" spans="2:2" ht="15.75" thickBot="1">
      <c r="B776" s="10">
        <f>'اسماء العملاء'!A654</f>
        <v>0</v>
      </c>
    </row>
    <row r="777" spans="2:2" ht="15.75" thickBot="1">
      <c r="B777" s="10">
        <f>'اسماء العملاء'!A655</f>
        <v>0</v>
      </c>
    </row>
    <row r="778" spans="2:2" ht="15.75" thickBot="1">
      <c r="B778" s="10">
        <f>'اسماء العملاء'!A656</f>
        <v>0</v>
      </c>
    </row>
    <row r="779" spans="2:2" ht="15.75" thickBot="1">
      <c r="B779" s="10">
        <f>'اسماء العملاء'!A657</f>
        <v>0</v>
      </c>
    </row>
    <row r="780" spans="2:2" ht="15.75" thickBot="1">
      <c r="B780" s="10">
        <f>'اسماء العملاء'!A658</f>
        <v>0</v>
      </c>
    </row>
    <row r="781" spans="2:2" ht="15.75" thickBot="1">
      <c r="B781" s="10">
        <f>'اسماء العملاء'!A659</f>
        <v>0</v>
      </c>
    </row>
    <row r="782" spans="2:2" ht="15.75" thickBot="1">
      <c r="B782" s="10">
        <f>'اسماء العملاء'!A660</f>
        <v>0</v>
      </c>
    </row>
    <row r="783" spans="2:2" ht="15.75" thickBot="1">
      <c r="B783" s="10">
        <f>'اسماء العملاء'!A661</f>
        <v>0</v>
      </c>
    </row>
    <row r="784" spans="2:2" ht="15.75" thickBot="1">
      <c r="B784" s="10">
        <f>'اسماء العملاء'!A662</f>
        <v>0</v>
      </c>
    </row>
    <row r="785" spans="2:2" ht="15.75" thickBot="1">
      <c r="B785" s="10">
        <f>'اسماء العملاء'!A663</f>
        <v>0</v>
      </c>
    </row>
    <row r="786" spans="2:2" ht="15.75" thickBot="1">
      <c r="B786" s="10">
        <f>'اسماء العملاء'!A664</f>
        <v>0</v>
      </c>
    </row>
    <row r="787" spans="2:2" ht="15.75" thickBot="1">
      <c r="B787" s="10">
        <f>'اسماء العملاء'!A665</f>
        <v>0</v>
      </c>
    </row>
    <row r="788" spans="2:2" ht="15.75" thickBot="1">
      <c r="B788" s="10">
        <f>'اسماء العملاء'!A666</f>
        <v>0</v>
      </c>
    </row>
    <row r="789" spans="2:2" ht="15.75" thickBot="1">
      <c r="B789" s="10">
        <f>'اسماء العملاء'!A667</f>
        <v>0</v>
      </c>
    </row>
    <row r="790" spans="2:2" ht="15.75" thickBot="1">
      <c r="B790" s="10">
        <f>'اسماء العملاء'!A668</f>
        <v>0</v>
      </c>
    </row>
    <row r="791" spans="2:2" ht="15.75" thickBot="1">
      <c r="B791" s="10">
        <f>'اسماء العملاء'!A669</f>
        <v>0</v>
      </c>
    </row>
    <row r="792" spans="2:2" ht="15.75" thickBot="1">
      <c r="B792" s="10">
        <f>'اسماء العملاء'!A670</f>
        <v>0</v>
      </c>
    </row>
    <row r="793" spans="2:2" ht="15.75" thickBot="1">
      <c r="B793" s="10">
        <f>'اسماء العملاء'!A671</f>
        <v>0</v>
      </c>
    </row>
    <row r="794" spans="2:2" ht="15.75" thickBot="1">
      <c r="B794" s="10">
        <f>'اسماء العملاء'!A672</f>
        <v>0</v>
      </c>
    </row>
    <row r="795" spans="2:2" ht="15.75" thickBot="1">
      <c r="B795" s="10">
        <f>'اسماء العملاء'!A673</f>
        <v>0</v>
      </c>
    </row>
    <row r="796" spans="2:2" ht="15.75" thickBot="1">
      <c r="B796" s="10">
        <f>'اسماء العملاء'!A674</f>
        <v>0</v>
      </c>
    </row>
    <row r="797" spans="2:2" ht="15.75" thickBot="1">
      <c r="B797" s="10">
        <f>'اسماء العملاء'!A675</f>
        <v>0</v>
      </c>
    </row>
    <row r="798" spans="2:2" ht="15.75" thickBot="1">
      <c r="B798" s="10">
        <f>'اسماء العملاء'!A676</f>
        <v>0</v>
      </c>
    </row>
    <row r="799" spans="2:2" ht="15.75" thickBot="1">
      <c r="B799" s="10">
        <f>'اسماء العملاء'!A677</f>
        <v>0</v>
      </c>
    </row>
    <row r="800" spans="2:2" ht="15.75" thickBot="1">
      <c r="B800" s="10">
        <f>'اسماء العملاء'!A678</f>
        <v>0</v>
      </c>
    </row>
    <row r="801" spans="2:2" ht="15.75" thickBot="1">
      <c r="B801" s="10">
        <f>'اسماء العملاء'!A679</f>
        <v>0</v>
      </c>
    </row>
    <row r="802" spans="2:2" ht="15.75" thickBot="1">
      <c r="B802" s="10">
        <f>'اسماء العملاء'!A680</f>
        <v>0</v>
      </c>
    </row>
    <row r="803" spans="2:2" ht="15.75" thickBot="1">
      <c r="B803" s="10">
        <f>'اسماء العملاء'!A681</f>
        <v>0</v>
      </c>
    </row>
    <row r="804" spans="2:2" ht="15.75" thickBot="1">
      <c r="B804" s="10">
        <f>'اسماء العملاء'!A682</f>
        <v>0</v>
      </c>
    </row>
    <row r="805" spans="2:2" ht="15.75" thickBot="1">
      <c r="B805" s="10">
        <f>'اسماء العملاء'!A683</f>
        <v>0</v>
      </c>
    </row>
    <row r="806" spans="2:2" ht="15.75" thickBot="1">
      <c r="B806" s="10">
        <f>'اسماء العملاء'!A684</f>
        <v>0</v>
      </c>
    </row>
    <row r="807" spans="2:2" ht="15.75" thickBot="1">
      <c r="B807" s="10">
        <f>'اسماء العملاء'!A685</f>
        <v>0</v>
      </c>
    </row>
    <row r="808" spans="2:2" ht="15.75" thickBot="1">
      <c r="B808" s="10">
        <f>'اسماء العملاء'!A686</f>
        <v>0</v>
      </c>
    </row>
    <row r="809" spans="2:2" ht="15.75" thickBot="1">
      <c r="B809" s="10">
        <f>'اسماء العملاء'!A687</f>
        <v>0</v>
      </c>
    </row>
    <row r="810" spans="2:2" ht="15.75" thickBot="1">
      <c r="B810" s="10">
        <f>'اسماء العملاء'!A688</f>
        <v>0</v>
      </c>
    </row>
    <row r="811" spans="2:2" ht="15.75" thickBot="1">
      <c r="B811" s="10">
        <f>'اسماء العملاء'!A689</f>
        <v>0</v>
      </c>
    </row>
    <row r="812" spans="2:2" ht="15.75" thickBot="1">
      <c r="B812" s="10">
        <f>'اسماء العملاء'!A690</f>
        <v>0</v>
      </c>
    </row>
    <row r="813" spans="2:2" ht="15.75" thickBot="1">
      <c r="B813" s="10">
        <f>'اسماء العملاء'!A691</f>
        <v>0</v>
      </c>
    </row>
    <row r="814" spans="2:2" ht="15.75" thickBot="1">
      <c r="B814" s="10">
        <f>'اسماء العملاء'!A692</f>
        <v>0</v>
      </c>
    </row>
    <row r="815" spans="2:2" ht="15.75" thickBot="1">
      <c r="B815" s="10">
        <f>'اسماء العملاء'!A693</f>
        <v>0</v>
      </c>
    </row>
    <row r="816" spans="2:2" ht="15.75" thickBot="1">
      <c r="B816" s="10">
        <f>'اسماء العملاء'!A694</f>
        <v>0</v>
      </c>
    </row>
    <row r="817" spans="2:2" ht="15.75" thickBot="1">
      <c r="B817" s="10">
        <f>'اسماء العملاء'!A695</f>
        <v>0</v>
      </c>
    </row>
    <row r="818" spans="2:2" ht="15.75" thickBot="1">
      <c r="B818" s="10">
        <f>'اسماء العملاء'!A696</f>
        <v>0</v>
      </c>
    </row>
    <row r="819" spans="2:2" ht="15.75" thickBot="1">
      <c r="B819" s="10">
        <f>'اسماء العملاء'!A697</f>
        <v>0</v>
      </c>
    </row>
    <row r="820" spans="2:2" ht="15.75" thickBot="1">
      <c r="B820" s="10">
        <f>'اسماء العملاء'!A698</f>
        <v>0</v>
      </c>
    </row>
    <row r="821" spans="2:2" ht="15.75" thickBot="1">
      <c r="B821" s="10">
        <f>'اسماء العملاء'!A699</f>
        <v>0</v>
      </c>
    </row>
    <row r="822" spans="2:2" ht="15.75" thickBot="1">
      <c r="B822" s="10">
        <f>'اسماء العملاء'!A700</f>
        <v>0</v>
      </c>
    </row>
    <row r="823" spans="2:2" ht="15.75" thickBot="1">
      <c r="B823" s="10">
        <f>'اسماء العملاء'!A701</f>
        <v>0</v>
      </c>
    </row>
    <row r="824" spans="2:2" ht="15.75" thickBot="1">
      <c r="B824" s="10">
        <f>'اسماء العملاء'!A702</f>
        <v>0</v>
      </c>
    </row>
    <row r="825" spans="2:2" ht="15.75" thickBot="1">
      <c r="B825" s="10">
        <f>'اسماء العملاء'!A703</f>
        <v>0</v>
      </c>
    </row>
    <row r="826" spans="2:2" ht="15.75" thickBot="1">
      <c r="B826" s="10">
        <f>'اسماء العملاء'!A704</f>
        <v>0</v>
      </c>
    </row>
    <row r="827" spans="2:2" ht="15.75" thickBot="1">
      <c r="B827" s="10">
        <f>'اسماء العملاء'!A705</f>
        <v>0</v>
      </c>
    </row>
    <row r="828" spans="2:2" ht="15.75" thickBot="1">
      <c r="B828" s="10">
        <f>'اسماء العملاء'!A706</f>
        <v>0</v>
      </c>
    </row>
    <row r="829" spans="2:2" ht="15.75" thickBot="1">
      <c r="B829" s="10">
        <f>'اسماء العملاء'!A707</f>
        <v>0</v>
      </c>
    </row>
    <row r="830" spans="2:2" ht="15.75" thickBot="1">
      <c r="B830" s="10">
        <f>'اسماء العملاء'!A708</f>
        <v>0</v>
      </c>
    </row>
    <row r="831" spans="2:2" ht="15.75" thickBot="1">
      <c r="B831" s="10">
        <f>'اسماء العملاء'!A709</f>
        <v>0</v>
      </c>
    </row>
    <row r="832" spans="2:2" ht="15.75" thickBot="1">
      <c r="B832" s="10">
        <f>'اسماء العملاء'!A710</f>
        <v>0</v>
      </c>
    </row>
    <row r="833" spans="2:2" ht="15.75" thickBot="1">
      <c r="B833" s="10">
        <f>'اسماء العملاء'!A711</f>
        <v>0</v>
      </c>
    </row>
    <row r="834" spans="2:2" ht="15.75" thickBot="1">
      <c r="B834" s="10">
        <f>'اسماء العملاء'!A712</f>
        <v>0</v>
      </c>
    </row>
    <row r="835" spans="2:2" ht="15.75" thickBot="1">
      <c r="B835" s="10">
        <f>'اسماء العملاء'!A713</f>
        <v>0</v>
      </c>
    </row>
    <row r="836" spans="2:2" ht="15.75" thickBot="1">
      <c r="B836" s="10">
        <f>'اسماء العملاء'!A714</f>
        <v>0</v>
      </c>
    </row>
    <row r="837" spans="2:2" ht="15.75" thickBot="1">
      <c r="B837" s="10">
        <f>'اسماء العملاء'!A715</f>
        <v>0</v>
      </c>
    </row>
    <row r="838" spans="2:2" ht="15.75" thickBot="1">
      <c r="B838" s="10">
        <f>'اسماء العملاء'!A716</f>
        <v>0</v>
      </c>
    </row>
    <row r="839" spans="2:2" ht="15.75" thickBot="1">
      <c r="B839" s="10">
        <f>'اسماء العملاء'!A717</f>
        <v>0</v>
      </c>
    </row>
    <row r="840" spans="2:2" ht="15.75" thickBot="1">
      <c r="B840" s="10">
        <f>'اسماء العملاء'!A718</f>
        <v>0</v>
      </c>
    </row>
    <row r="841" spans="2:2" ht="15.75" thickBot="1">
      <c r="B841" s="10">
        <f>'اسماء العملاء'!A719</f>
        <v>0</v>
      </c>
    </row>
    <row r="842" spans="2:2" ht="15.75" thickBot="1">
      <c r="B842" s="10">
        <f>'اسماء العملاء'!A720</f>
        <v>0</v>
      </c>
    </row>
    <row r="843" spans="2:2" ht="15.75" thickBot="1">
      <c r="B843" s="10">
        <f>'اسماء العملاء'!A721</f>
        <v>0</v>
      </c>
    </row>
    <row r="844" spans="2:2" ht="15.75" thickBot="1">
      <c r="B844" s="10">
        <f>'اسماء العملاء'!A722</f>
        <v>0</v>
      </c>
    </row>
    <row r="845" spans="2:2" ht="15.75" thickBot="1">
      <c r="B845" s="10">
        <f>'اسماء العملاء'!A723</f>
        <v>0</v>
      </c>
    </row>
    <row r="846" spans="2:2" ht="15.75" thickBot="1">
      <c r="B846" s="10">
        <f>'اسماء العملاء'!A724</f>
        <v>0</v>
      </c>
    </row>
    <row r="847" spans="2:2" ht="15.75" thickBot="1">
      <c r="B847" s="10">
        <f>'اسماء العملاء'!A725</f>
        <v>0</v>
      </c>
    </row>
    <row r="848" spans="2:2" ht="15.75" thickBot="1">
      <c r="B848" s="10">
        <f>'اسماء العملاء'!A726</f>
        <v>0</v>
      </c>
    </row>
    <row r="849" spans="2:2" ht="15.75" thickBot="1">
      <c r="B849" s="10">
        <f>'اسماء العملاء'!A727</f>
        <v>0</v>
      </c>
    </row>
    <row r="850" spans="2:2" ht="15.75" thickBot="1">
      <c r="B850" s="10">
        <f>'اسماء العملاء'!A728</f>
        <v>0</v>
      </c>
    </row>
    <row r="851" spans="2:2" ht="15.75" thickBot="1">
      <c r="B851" s="10">
        <f>'اسماء العملاء'!A729</f>
        <v>0</v>
      </c>
    </row>
    <row r="852" spans="2:2" ht="15.75" thickBot="1">
      <c r="B852" s="10">
        <f>'اسماء العملاء'!A730</f>
        <v>0</v>
      </c>
    </row>
    <row r="853" spans="2:2" ht="15.75" thickBot="1">
      <c r="B853" s="10">
        <f>'اسماء العملاء'!A731</f>
        <v>0</v>
      </c>
    </row>
    <row r="854" spans="2:2" ht="15.75" thickBot="1">
      <c r="B854" s="10">
        <f>'اسماء العملاء'!A732</f>
        <v>0</v>
      </c>
    </row>
    <row r="855" spans="2:2" ht="15.75" thickBot="1">
      <c r="B855" s="10">
        <f>'اسماء العملاء'!A733</f>
        <v>0</v>
      </c>
    </row>
    <row r="856" spans="2:2" ht="15.75" thickBot="1">
      <c r="B856" s="10">
        <f>'اسماء العملاء'!A734</f>
        <v>0</v>
      </c>
    </row>
    <row r="857" spans="2:2" ht="15.75" thickBot="1">
      <c r="B857" s="10">
        <f>'اسماء العملاء'!A735</f>
        <v>0</v>
      </c>
    </row>
    <row r="858" spans="2:2" ht="15.75" thickBot="1">
      <c r="B858" s="10">
        <f>'اسماء العملاء'!A736</f>
        <v>0</v>
      </c>
    </row>
    <row r="859" spans="2:2" ht="15.75" thickBot="1">
      <c r="B859" s="10">
        <f>'اسماء العملاء'!A737</f>
        <v>0</v>
      </c>
    </row>
    <row r="860" spans="2:2" ht="15.75" thickBot="1">
      <c r="B860" s="10">
        <f>'اسماء العملاء'!A738</f>
        <v>0</v>
      </c>
    </row>
    <row r="861" spans="2:2" ht="15.75" thickBot="1">
      <c r="B861" s="10">
        <f>'اسماء العملاء'!A739</f>
        <v>0</v>
      </c>
    </row>
    <row r="862" spans="2:2" ht="15.75" thickBot="1">
      <c r="B862" s="10">
        <f>'اسماء العملاء'!A740</f>
        <v>0</v>
      </c>
    </row>
    <row r="863" spans="2:2" ht="15.75" thickBot="1">
      <c r="B863" s="10">
        <f>'اسماء العملاء'!A741</f>
        <v>0</v>
      </c>
    </row>
    <row r="864" spans="2:2" ht="15.75" thickBot="1">
      <c r="B864" s="10">
        <f>'اسماء العملاء'!A742</f>
        <v>0</v>
      </c>
    </row>
    <row r="865" spans="2:2" ht="15.75" thickBot="1">
      <c r="B865" s="10">
        <f>'اسماء العملاء'!A743</f>
        <v>0</v>
      </c>
    </row>
    <row r="866" spans="2:2" ht="15.75" thickBot="1">
      <c r="B866" s="10">
        <f>'اسماء العملاء'!A744</f>
        <v>0</v>
      </c>
    </row>
    <row r="867" spans="2:2" ht="15.75" thickBot="1">
      <c r="B867" s="10">
        <f>'اسماء العملاء'!A745</f>
        <v>0</v>
      </c>
    </row>
    <row r="868" spans="2:2" ht="15.75" thickBot="1">
      <c r="B868" s="10">
        <f>'اسماء العملاء'!A746</f>
        <v>0</v>
      </c>
    </row>
    <row r="869" spans="2:2" ht="15.75" thickBot="1">
      <c r="B869" s="10">
        <f>'اسماء العملاء'!A747</f>
        <v>0</v>
      </c>
    </row>
    <row r="870" spans="2:2" ht="15.75" thickBot="1">
      <c r="B870" s="10">
        <f>'اسماء العملاء'!A748</f>
        <v>0</v>
      </c>
    </row>
    <row r="871" spans="2:2" ht="15.75" thickBot="1">
      <c r="B871" s="10">
        <f>'اسماء العملاء'!A749</f>
        <v>0</v>
      </c>
    </row>
    <row r="872" spans="2:2" ht="15.75" thickBot="1">
      <c r="B872" s="10">
        <f>'اسماء العملاء'!A750</f>
        <v>0</v>
      </c>
    </row>
    <row r="873" spans="2:2" ht="15.75" thickBot="1">
      <c r="B873" s="10">
        <f>'اسماء العملاء'!A751</f>
        <v>0</v>
      </c>
    </row>
    <row r="874" spans="2:2" ht="15.75" thickBot="1">
      <c r="B874" s="10">
        <f>'اسماء العملاء'!A752</f>
        <v>0</v>
      </c>
    </row>
    <row r="875" spans="2:2" ht="15.75" thickBot="1">
      <c r="B875" s="10">
        <f>'اسماء العملاء'!A753</f>
        <v>0</v>
      </c>
    </row>
    <row r="876" spans="2:2" ht="15.75" thickBot="1">
      <c r="B876" s="10">
        <f>'اسماء العملاء'!A754</f>
        <v>0</v>
      </c>
    </row>
    <row r="877" spans="2:2" ht="15.75" thickBot="1">
      <c r="B877" s="10">
        <f>'اسماء العملاء'!A755</f>
        <v>0</v>
      </c>
    </row>
    <row r="878" spans="2:2" ht="15.75" thickBot="1">
      <c r="B878" s="10">
        <f>'اسماء العملاء'!A756</f>
        <v>0</v>
      </c>
    </row>
    <row r="879" spans="2:2" ht="15.75" thickBot="1">
      <c r="B879" s="10">
        <f>'اسماء العملاء'!A757</f>
        <v>0</v>
      </c>
    </row>
    <row r="880" spans="2:2" ht="15.75" thickBot="1">
      <c r="B880" s="10">
        <f>'اسماء العملاء'!A758</f>
        <v>0</v>
      </c>
    </row>
    <row r="881" spans="2:2" ht="15.75" thickBot="1">
      <c r="B881" s="10">
        <f>'اسماء العملاء'!A759</f>
        <v>0</v>
      </c>
    </row>
    <row r="882" spans="2:2" ht="15.75" thickBot="1">
      <c r="B882" s="10">
        <f>'اسماء العملاء'!A760</f>
        <v>0</v>
      </c>
    </row>
    <row r="883" spans="2:2" ht="15.75" thickBot="1">
      <c r="B883" s="10">
        <f>'اسماء العملاء'!A761</f>
        <v>0</v>
      </c>
    </row>
    <row r="884" spans="2:2" ht="15.75" thickBot="1">
      <c r="B884" s="10">
        <f>'اسماء العملاء'!A762</f>
        <v>0</v>
      </c>
    </row>
    <row r="885" spans="2:2" ht="15.75" thickBot="1">
      <c r="B885" s="10">
        <f>'اسماء العملاء'!A763</f>
        <v>0</v>
      </c>
    </row>
    <row r="886" spans="2:2" ht="15.75" thickBot="1">
      <c r="B886" s="10">
        <f>'اسماء العملاء'!A764</f>
        <v>0</v>
      </c>
    </row>
    <row r="887" spans="2:2" ht="15.75" thickBot="1">
      <c r="B887" s="10">
        <f>'اسماء العملاء'!A765</f>
        <v>0</v>
      </c>
    </row>
    <row r="888" spans="2:2" ht="15.75" thickBot="1">
      <c r="B888" s="10">
        <f>'اسماء العملاء'!A766</f>
        <v>0</v>
      </c>
    </row>
    <row r="889" spans="2:2" ht="15.75" thickBot="1">
      <c r="B889" s="10">
        <f>'اسماء العملاء'!A767</f>
        <v>0</v>
      </c>
    </row>
    <row r="890" spans="2:2" ht="15.75" thickBot="1">
      <c r="B890" s="10">
        <f>'اسماء العملاء'!A768</f>
        <v>0</v>
      </c>
    </row>
    <row r="891" spans="2:2" ht="15.75" thickBot="1">
      <c r="B891" s="10">
        <f>'اسماء العملاء'!A769</f>
        <v>0</v>
      </c>
    </row>
    <row r="892" spans="2:2" ht="15.75" thickBot="1">
      <c r="B892" s="10">
        <f>'اسماء العملاء'!A770</f>
        <v>0</v>
      </c>
    </row>
    <row r="893" spans="2:2" ht="15.75" thickBot="1">
      <c r="B893" s="10">
        <f>'اسماء العملاء'!A771</f>
        <v>0</v>
      </c>
    </row>
    <row r="894" spans="2:2" ht="15.75" thickBot="1">
      <c r="B894" s="10">
        <f>'اسماء العملاء'!A772</f>
        <v>0</v>
      </c>
    </row>
    <row r="895" spans="2:2" ht="15.75" thickBot="1">
      <c r="B895" s="10">
        <f>'اسماء العملاء'!A773</f>
        <v>0</v>
      </c>
    </row>
    <row r="896" spans="2:2" ht="15.75" thickBot="1">
      <c r="B896" s="10">
        <f>'اسماء العملاء'!A774</f>
        <v>0</v>
      </c>
    </row>
    <row r="897" spans="2:2" ht="15.75" thickBot="1">
      <c r="B897" s="10">
        <f>'اسماء العملاء'!A775</f>
        <v>0</v>
      </c>
    </row>
    <row r="898" spans="2:2" ht="15.75" thickBot="1">
      <c r="B898" s="10">
        <f>'اسماء العملاء'!A776</f>
        <v>0</v>
      </c>
    </row>
    <row r="899" spans="2:2" ht="15.75" thickBot="1">
      <c r="B899" s="10">
        <f>'اسماء العملاء'!A777</f>
        <v>0</v>
      </c>
    </row>
    <row r="900" spans="2:2" ht="15.75" thickBot="1">
      <c r="B900" s="10">
        <f>'اسماء العملاء'!A778</f>
        <v>0</v>
      </c>
    </row>
    <row r="901" spans="2:2" ht="15.75" thickBot="1">
      <c r="B901" s="10">
        <f>'اسماء العملاء'!A779</f>
        <v>0</v>
      </c>
    </row>
    <row r="902" spans="2:2" ht="15.75" thickBot="1">
      <c r="B902" s="10">
        <f>'اسماء العملاء'!A780</f>
        <v>0</v>
      </c>
    </row>
    <row r="903" spans="2:2" ht="15.75" thickBot="1">
      <c r="B903" s="10">
        <f>'اسماء العملاء'!A781</f>
        <v>0</v>
      </c>
    </row>
    <row r="904" spans="2:2" ht="15.75" thickBot="1">
      <c r="B904" s="10">
        <f>'اسماء العملاء'!A782</f>
        <v>0</v>
      </c>
    </row>
    <row r="905" spans="2:2" ht="15.75" thickBot="1">
      <c r="B905" s="10">
        <f>'اسماء العملاء'!A783</f>
        <v>0</v>
      </c>
    </row>
    <row r="906" spans="2:2" ht="15.75" thickBot="1">
      <c r="B906" s="10">
        <f>'اسماء العملاء'!A784</f>
        <v>0</v>
      </c>
    </row>
    <row r="907" spans="2:2" ht="15.75" thickBot="1">
      <c r="B907" s="10">
        <f>'اسماء العملاء'!A785</f>
        <v>0</v>
      </c>
    </row>
    <row r="908" spans="2:2" ht="15.75" thickBot="1">
      <c r="B908" s="10">
        <f>'اسماء العملاء'!A786</f>
        <v>0</v>
      </c>
    </row>
    <row r="909" spans="2:2" ht="15.75" thickBot="1">
      <c r="B909" s="10">
        <f>'اسماء العملاء'!A787</f>
        <v>0</v>
      </c>
    </row>
    <row r="910" spans="2:2" ht="15.75" thickBot="1">
      <c r="B910" s="10">
        <f>'اسماء العملاء'!A788</f>
        <v>0</v>
      </c>
    </row>
    <row r="911" spans="2:2" ht="15.75" thickBot="1">
      <c r="B911" s="10">
        <f>'اسماء العملاء'!A789</f>
        <v>0</v>
      </c>
    </row>
    <row r="912" spans="2:2" ht="15.75" thickBot="1">
      <c r="B912" s="10">
        <f>'اسماء العملاء'!A790</f>
        <v>0</v>
      </c>
    </row>
    <row r="913" spans="2:2" ht="15.75" thickBot="1">
      <c r="B913" s="10">
        <f>'اسماء العملاء'!A791</f>
        <v>0</v>
      </c>
    </row>
    <row r="914" spans="2:2" ht="15.75" thickBot="1">
      <c r="B914" s="10">
        <f>'اسماء العملاء'!A792</f>
        <v>0</v>
      </c>
    </row>
    <row r="915" spans="2:2" ht="15.75" thickBot="1">
      <c r="B915" s="10">
        <f>'اسماء العملاء'!A793</f>
        <v>0</v>
      </c>
    </row>
    <row r="916" spans="2:2" ht="15.75" thickBot="1">
      <c r="B916" s="10">
        <f>'اسماء العملاء'!A794</f>
        <v>0</v>
      </c>
    </row>
    <row r="917" spans="2:2" ht="15.75" thickBot="1">
      <c r="B917" s="10">
        <f>'اسماء العملاء'!A795</f>
        <v>0</v>
      </c>
    </row>
    <row r="918" spans="2:2" ht="15.75" thickBot="1">
      <c r="B918" s="10">
        <f>'اسماء العملاء'!A796</f>
        <v>0</v>
      </c>
    </row>
    <row r="919" spans="2:2" ht="15.75" thickBot="1">
      <c r="B919" s="10">
        <f>'اسماء العملاء'!A797</f>
        <v>0</v>
      </c>
    </row>
    <row r="920" spans="2:2" ht="15.75" thickBot="1">
      <c r="B920" s="10">
        <f>'اسماء العملاء'!A798</f>
        <v>0</v>
      </c>
    </row>
    <row r="921" spans="2:2" ht="15.75" thickBot="1">
      <c r="B921" s="10">
        <f>'اسماء العملاء'!A799</f>
        <v>0</v>
      </c>
    </row>
    <row r="922" spans="2:2" ht="15.75" thickBot="1">
      <c r="B922" s="10">
        <f>'اسماء العملاء'!A800</f>
        <v>0</v>
      </c>
    </row>
    <row r="923" spans="2:2" ht="15.75" thickBot="1">
      <c r="B923" s="10">
        <f>'اسماء العملاء'!A801</f>
        <v>0</v>
      </c>
    </row>
    <row r="924" spans="2:2" ht="15.75" thickBot="1">
      <c r="B924" s="10">
        <f>'اسماء العملاء'!A802</f>
        <v>0</v>
      </c>
    </row>
    <row r="925" spans="2:2" ht="15.75" thickBot="1">
      <c r="B925" s="10">
        <f>'اسماء العملاء'!A803</f>
        <v>0</v>
      </c>
    </row>
    <row r="926" spans="2:2" ht="15.75" thickBot="1">
      <c r="B926" s="10">
        <f>'اسماء العملاء'!A804</f>
        <v>0</v>
      </c>
    </row>
    <row r="927" spans="2:2" ht="15.75" thickBot="1">
      <c r="B927" s="10">
        <f>'اسماء العملاء'!A805</f>
        <v>0</v>
      </c>
    </row>
    <row r="928" spans="2:2" ht="15.75" thickBot="1">
      <c r="B928" s="10">
        <f>'اسماء العملاء'!A806</f>
        <v>0</v>
      </c>
    </row>
    <row r="929" spans="2:2" ht="15.75" thickBot="1">
      <c r="B929" s="10">
        <f>'اسماء العملاء'!A807</f>
        <v>0</v>
      </c>
    </row>
    <row r="930" spans="2:2" ht="15.75" thickBot="1">
      <c r="B930" s="10">
        <f>'اسماء العملاء'!A808</f>
        <v>0</v>
      </c>
    </row>
    <row r="931" spans="2:2" ht="15.75" thickBot="1">
      <c r="B931" s="10">
        <f>'اسماء العملاء'!A809</f>
        <v>0</v>
      </c>
    </row>
    <row r="932" spans="2:2" ht="15.75" thickBot="1">
      <c r="B932" s="10">
        <f>'اسماء العملاء'!A810</f>
        <v>0</v>
      </c>
    </row>
    <row r="933" spans="2:2" ht="15.75" thickBot="1">
      <c r="B933" s="10">
        <f>'اسماء العملاء'!A811</f>
        <v>0</v>
      </c>
    </row>
    <row r="934" spans="2:2" ht="15.75" thickBot="1">
      <c r="B934" s="10">
        <f>'اسماء العملاء'!A812</f>
        <v>0</v>
      </c>
    </row>
    <row r="935" spans="2:2" ht="15.75" thickBot="1">
      <c r="B935" s="10">
        <f>'اسماء العملاء'!A813</f>
        <v>0</v>
      </c>
    </row>
    <row r="936" spans="2:2" ht="15.75" thickBot="1">
      <c r="B936" s="10">
        <f>'اسماء العملاء'!A814</f>
        <v>0</v>
      </c>
    </row>
    <row r="937" spans="2:2" ht="15.75" thickBot="1">
      <c r="B937" s="10">
        <f>'اسماء العملاء'!A815</f>
        <v>0</v>
      </c>
    </row>
    <row r="938" spans="2:2" ht="15.75" thickBot="1">
      <c r="B938" s="10">
        <f>'اسماء العملاء'!A816</f>
        <v>0</v>
      </c>
    </row>
    <row r="939" spans="2:2" ht="15.75" thickBot="1">
      <c r="B939" s="10">
        <f>'اسماء العملاء'!A817</f>
        <v>0</v>
      </c>
    </row>
    <row r="940" spans="2:2" ht="15.75" thickBot="1">
      <c r="B940" s="10">
        <f>'اسماء العملاء'!A818</f>
        <v>0</v>
      </c>
    </row>
    <row r="941" spans="2:2" ht="15.75" thickBot="1">
      <c r="B941" s="10">
        <f>'اسماء العملاء'!A819</f>
        <v>0</v>
      </c>
    </row>
    <row r="942" spans="2:2" ht="15.75" thickBot="1">
      <c r="B942" s="10">
        <f>'اسماء العملاء'!A820</f>
        <v>0</v>
      </c>
    </row>
    <row r="943" spans="2:2" ht="15.75" thickBot="1">
      <c r="B943" s="10">
        <f>'اسماء العملاء'!A821</f>
        <v>0</v>
      </c>
    </row>
    <row r="944" spans="2:2" ht="15.75" thickBot="1">
      <c r="B944" s="10">
        <f>'اسماء العملاء'!A822</f>
        <v>0</v>
      </c>
    </row>
    <row r="945" spans="2:2" ht="15.75" thickBot="1">
      <c r="B945" s="10">
        <f>'اسماء العملاء'!A823</f>
        <v>0</v>
      </c>
    </row>
    <row r="946" spans="2:2" ht="15.75" thickBot="1">
      <c r="B946" s="10">
        <f>'اسماء العملاء'!A824</f>
        <v>0</v>
      </c>
    </row>
    <row r="947" spans="2:2" ht="15.75" thickBot="1">
      <c r="B947" s="10">
        <f>'اسماء العملاء'!A825</f>
        <v>0</v>
      </c>
    </row>
    <row r="948" spans="2:2" ht="15.75" thickBot="1">
      <c r="B948" s="10">
        <f>'اسماء العملاء'!A826</f>
        <v>0</v>
      </c>
    </row>
    <row r="949" spans="2:2" ht="15.75" thickBot="1">
      <c r="B949" s="10">
        <f>'اسماء العملاء'!A827</f>
        <v>0</v>
      </c>
    </row>
    <row r="950" spans="2:2" ht="15.75" thickBot="1">
      <c r="B950" s="10">
        <f>'اسماء العملاء'!A828</f>
        <v>0</v>
      </c>
    </row>
    <row r="951" spans="2:2" ht="15.75" thickBot="1">
      <c r="B951" s="10">
        <f>'اسماء العملاء'!A829</f>
        <v>0</v>
      </c>
    </row>
    <row r="952" spans="2:2" ht="15.75" thickBot="1">
      <c r="B952" s="10">
        <f>'اسماء العملاء'!A830</f>
        <v>0</v>
      </c>
    </row>
    <row r="953" spans="2:2" ht="15.75" thickBot="1">
      <c r="B953" s="10">
        <f>'اسماء العملاء'!A831</f>
        <v>0</v>
      </c>
    </row>
    <row r="954" spans="2:2" ht="15.75" thickBot="1">
      <c r="B954" s="10">
        <f>'اسماء العملاء'!A832</f>
        <v>0</v>
      </c>
    </row>
    <row r="955" spans="2:2" ht="15.75" thickBot="1">
      <c r="B955" s="10">
        <f>'اسماء العملاء'!A833</f>
        <v>0</v>
      </c>
    </row>
    <row r="956" spans="2:2" ht="15.75" thickBot="1">
      <c r="B956" s="10">
        <f>'اسماء العملاء'!A834</f>
        <v>0</v>
      </c>
    </row>
    <row r="957" spans="2:2" ht="15.75" thickBot="1">
      <c r="B957" s="10">
        <f>'اسماء العملاء'!A835</f>
        <v>0</v>
      </c>
    </row>
    <row r="958" spans="2:2" ht="15.75" thickBot="1">
      <c r="B958" s="10">
        <f>'اسماء العملاء'!A836</f>
        <v>0</v>
      </c>
    </row>
    <row r="959" spans="2:2" ht="15.75" thickBot="1">
      <c r="B959" s="10">
        <f>'اسماء العملاء'!A837</f>
        <v>0</v>
      </c>
    </row>
    <row r="960" spans="2:2" ht="15.75" thickBot="1">
      <c r="B960" s="10">
        <f>'اسماء العملاء'!A838</f>
        <v>0</v>
      </c>
    </row>
    <row r="961" spans="2:2" ht="15.75" thickBot="1">
      <c r="B961" s="10">
        <f>'اسماء العملاء'!A839</f>
        <v>0</v>
      </c>
    </row>
    <row r="962" spans="2:2" ht="15.75" thickBot="1">
      <c r="B962" s="10">
        <f>'اسماء العملاء'!A840</f>
        <v>0</v>
      </c>
    </row>
    <row r="963" spans="2:2" ht="15.75" thickBot="1">
      <c r="B963" s="10">
        <f>'اسماء العملاء'!A841</f>
        <v>0</v>
      </c>
    </row>
    <row r="964" spans="2:2" ht="15.75" thickBot="1">
      <c r="B964" s="10">
        <f>'اسماء العملاء'!A842</f>
        <v>0</v>
      </c>
    </row>
    <row r="965" spans="2:2" ht="15.75" thickBot="1">
      <c r="B965" s="10">
        <f>'اسماء العملاء'!A843</f>
        <v>0</v>
      </c>
    </row>
    <row r="966" spans="2:2" ht="15.75" thickBot="1">
      <c r="B966" s="10">
        <f>'اسماء العملاء'!A844</f>
        <v>0</v>
      </c>
    </row>
    <row r="967" spans="2:2" ht="15.75" thickBot="1">
      <c r="B967" s="10">
        <f>'اسماء العملاء'!A845</f>
        <v>0</v>
      </c>
    </row>
    <row r="968" spans="2:2" ht="15.75" thickBot="1">
      <c r="B968" s="10">
        <f>'اسماء العملاء'!A846</f>
        <v>0</v>
      </c>
    </row>
    <row r="969" spans="2:2" ht="15.75" thickBot="1">
      <c r="B969" s="10">
        <f>'اسماء العملاء'!A847</f>
        <v>0</v>
      </c>
    </row>
    <row r="970" spans="2:2" ht="15.75" thickBot="1">
      <c r="B970" s="10">
        <f>'اسماء العملاء'!A848</f>
        <v>0</v>
      </c>
    </row>
    <row r="971" spans="2:2" ht="15.75" thickBot="1">
      <c r="B971" s="10">
        <f>'اسماء العملاء'!A849</f>
        <v>0</v>
      </c>
    </row>
    <row r="972" spans="2:2" ht="15.75" thickBot="1">
      <c r="B972" s="10">
        <f>'اسماء العملاء'!A850</f>
        <v>0</v>
      </c>
    </row>
    <row r="973" spans="2:2" ht="15.75" thickBot="1">
      <c r="B973" s="10">
        <f>'اسماء العملاء'!A851</f>
        <v>0</v>
      </c>
    </row>
    <row r="974" spans="2:2" ht="15.75" thickBot="1">
      <c r="B974" s="10">
        <f>'اسماء العملاء'!A852</f>
        <v>0</v>
      </c>
    </row>
    <row r="975" spans="2:2" ht="15.75" thickBot="1">
      <c r="B975" s="10">
        <f>'اسماء العملاء'!A853</f>
        <v>0</v>
      </c>
    </row>
    <row r="976" spans="2:2" ht="15.75" thickBot="1">
      <c r="B976" s="10">
        <f>'اسماء العملاء'!A854</f>
        <v>0</v>
      </c>
    </row>
    <row r="977" spans="2:2" ht="15.75" thickBot="1">
      <c r="B977" s="10">
        <f>'اسماء العملاء'!A855</f>
        <v>0</v>
      </c>
    </row>
    <row r="978" spans="2:2" ht="15.75" thickBot="1">
      <c r="B978" s="10">
        <f>'اسماء العملاء'!A856</f>
        <v>0</v>
      </c>
    </row>
    <row r="979" spans="2:2" ht="15.75" thickBot="1">
      <c r="B979" s="10">
        <f>'اسماء العملاء'!A857</f>
        <v>0</v>
      </c>
    </row>
    <row r="980" spans="2:2" ht="15.75" thickBot="1">
      <c r="B980" s="10">
        <f>'اسماء العملاء'!A858</f>
        <v>0</v>
      </c>
    </row>
    <row r="981" spans="2:2" ht="15.75" thickBot="1">
      <c r="B981" s="10">
        <f>'اسماء العملاء'!A859</f>
        <v>0</v>
      </c>
    </row>
    <row r="982" spans="2:2" ht="15.75" thickBot="1">
      <c r="B982" s="10">
        <f>'اسماء العملاء'!A860</f>
        <v>0</v>
      </c>
    </row>
    <row r="983" spans="2:2" ht="15.75" thickBot="1">
      <c r="B983" s="10">
        <f>'اسماء العملاء'!A861</f>
        <v>0</v>
      </c>
    </row>
    <row r="984" spans="2:2" ht="15.75" thickBot="1">
      <c r="B984" s="10">
        <f>'اسماء العملاء'!A862</f>
        <v>0</v>
      </c>
    </row>
    <row r="985" spans="2:2" ht="15.75" thickBot="1">
      <c r="B985" s="10">
        <f>'اسماء العملاء'!A863</f>
        <v>0</v>
      </c>
    </row>
    <row r="986" spans="2:2" ht="15.75" thickBot="1">
      <c r="B986" s="10">
        <f>'اسماء العملاء'!A864</f>
        <v>0</v>
      </c>
    </row>
    <row r="987" spans="2:2" ht="15.75" thickBot="1">
      <c r="B987" s="10">
        <f>'اسماء العملاء'!A865</f>
        <v>0</v>
      </c>
    </row>
    <row r="988" spans="2:2" ht="15.75" thickBot="1">
      <c r="B988" s="10">
        <f>'اسماء العملاء'!A866</f>
        <v>0</v>
      </c>
    </row>
    <row r="989" spans="2:2" ht="15.75" thickBot="1">
      <c r="B989" s="10">
        <f>'اسماء العملاء'!A867</f>
        <v>0</v>
      </c>
    </row>
    <row r="990" spans="2:2" ht="15.75" thickBot="1">
      <c r="B990" s="10">
        <f>'اسماء العملاء'!A868</f>
        <v>0</v>
      </c>
    </row>
    <row r="991" spans="2:2" ht="15.75" thickBot="1">
      <c r="B991" s="10">
        <f>'اسماء العملاء'!A869</f>
        <v>0</v>
      </c>
    </row>
    <row r="992" spans="2:2" ht="15.75" thickBot="1">
      <c r="B992" s="10">
        <f>'اسماء العملاء'!A870</f>
        <v>0</v>
      </c>
    </row>
    <row r="993" spans="2:2" ht="15.75" thickBot="1">
      <c r="B993" s="10">
        <f>'اسماء العملاء'!A871</f>
        <v>0</v>
      </c>
    </row>
    <row r="994" spans="2:2" ht="15.75" thickBot="1">
      <c r="B994" s="10">
        <f>'اسماء العملاء'!A872</f>
        <v>0</v>
      </c>
    </row>
    <row r="995" spans="2:2" ht="15.75" thickBot="1">
      <c r="B995" s="10">
        <f>'اسماء العملاء'!A873</f>
        <v>0</v>
      </c>
    </row>
    <row r="996" spans="2:2" ht="15.75" thickBot="1">
      <c r="B996" s="10">
        <f>'اسماء العملاء'!A874</f>
        <v>0</v>
      </c>
    </row>
    <row r="997" spans="2:2" ht="15.75" thickBot="1">
      <c r="B997" s="10">
        <f>'اسماء العملاء'!A875</f>
        <v>0</v>
      </c>
    </row>
    <row r="998" spans="2:2" ht="15.75" thickBot="1">
      <c r="B998" s="10">
        <f>'اسماء العملاء'!A876</f>
        <v>0</v>
      </c>
    </row>
    <row r="999" spans="2:2" ht="15.75" thickBot="1">
      <c r="B999" s="10">
        <f>'اسماء العملاء'!A877</f>
        <v>0</v>
      </c>
    </row>
    <row r="1000" spans="2:2" ht="15.75" thickBot="1">
      <c r="B1000" s="10">
        <f>'اسماء العملاء'!A878</f>
        <v>0</v>
      </c>
    </row>
    <row r="1001" spans="2:2" ht="15.75" thickBot="1">
      <c r="B1001" s="10">
        <f>'اسماء العملاء'!A879</f>
        <v>0</v>
      </c>
    </row>
    <row r="1002" spans="2:2" ht="15.75" thickBot="1">
      <c r="B1002" s="10">
        <f>'اسماء العملاء'!A880</f>
        <v>0</v>
      </c>
    </row>
    <row r="1003" spans="2:2" ht="15.75" thickBot="1">
      <c r="B1003" s="10">
        <f>'اسماء العملاء'!A881</f>
        <v>0</v>
      </c>
    </row>
    <row r="1004" spans="2:2" ht="15.75" thickBot="1">
      <c r="B1004" s="10">
        <f>'اسماء العملاء'!A882</f>
        <v>0</v>
      </c>
    </row>
    <row r="1005" spans="2:2" ht="15.75" thickBot="1">
      <c r="B1005" s="10">
        <f>'اسماء العملاء'!A883</f>
        <v>0</v>
      </c>
    </row>
    <row r="1006" spans="2:2" ht="15.75" thickBot="1">
      <c r="B1006" s="10">
        <f>'اسماء العملاء'!A884</f>
        <v>0</v>
      </c>
    </row>
    <row r="1007" spans="2:2" ht="15.75" thickBot="1">
      <c r="B1007" s="10">
        <f>'اسماء العملاء'!A885</f>
        <v>0</v>
      </c>
    </row>
    <row r="1008" spans="2:2" ht="15.75" thickBot="1">
      <c r="B1008" s="10">
        <f>'اسماء العملاء'!A886</f>
        <v>0</v>
      </c>
    </row>
    <row r="1009" spans="2:2" ht="15.75" thickBot="1">
      <c r="B1009" s="10">
        <f>'اسماء العملاء'!A887</f>
        <v>0</v>
      </c>
    </row>
    <row r="1010" spans="2:2" ht="15.75" thickBot="1">
      <c r="B1010" s="10">
        <f>'اسماء العملاء'!A888</f>
        <v>0</v>
      </c>
    </row>
    <row r="1011" spans="2:2" ht="15.75" thickBot="1">
      <c r="B1011" s="10">
        <f>'اسماء العملاء'!A889</f>
        <v>0</v>
      </c>
    </row>
    <row r="1012" spans="2:2" ht="15.75" thickBot="1">
      <c r="B1012" s="10">
        <f>'اسماء العملاء'!A890</f>
        <v>0</v>
      </c>
    </row>
    <row r="1013" spans="2:2" ht="15.75" thickBot="1">
      <c r="B1013" s="10">
        <f>'اسماء العملاء'!A891</f>
        <v>0</v>
      </c>
    </row>
    <row r="1014" spans="2:2" ht="15.75" thickBot="1">
      <c r="B1014" s="10">
        <f>'اسماء العملاء'!A892</f>
        <v>0</v>
      </c>
    </row>
    <row r="1015" spans="2:2" ht="15.75" thickBot="1">
      <c r="B1015" s="10">
        <f>'اسماء العملاء'!A893</f>
        <v>0</v>
      </c>
    </row>
    <row r="1016" spans="2:2" ht="15.75" thickBot="1">
      <c r="B1016" s="10">
        <f>'اسماء العملاء'!A894</f>
        <v>0</v>
      </c>
    </row>
    <row r="1017" spans="2:2" ht="15.75" thickBot="1">
      <c r="B1017" s="10">
        <f>'اسماء العملاء'!A895</f>
        <v>0</v>
      </c>
    </row>
    <row r="1018" spans="2:2" ht="15.75" thickBot="1">
      <c r="B1018" s="10">
        <f>'اسماء العملاء'!A896</f>
        <v>0</v>
      </c>
    </row>
    <row r="1019" spans="2:2" ht="15.75" thickBot="1">
      <c r="B1019" s="10">
        <f>'اسماء العملاء'!A897</f>
        <v>0</v>
      </c>
    </row>
    <row r="1020" spans="2:2" ht="15.75" thickBot="1">
      <c r="B1020" s="10">
        <f>'اسماء العملاء'!A898</f>
        <v>0</v>
      </c>
    </row>
    <row r="1021" spans="2:2" ht="15.75" thickBot="1">
      <c r="B1021" s="10">
        <f>'اسماء العملاء'!A899</f>
        <v>0</v>
      </c>
    </row>
    <row r="1022" spans="2:2" ht="15.75" thickBot="1">
      <c r="B1022" s="10">
        <f>'اسماء العملاء'!A900</f>
        <v>0</v>
      </c>
    </row>
    <row r="1023" spans="2:2" ht="15.75" thickBot="1">
      <c r="B1023" s="10">
        <f>'اسماء العملاء'!A901</f>
        <v>0</v>
      </c>
    </row>
    <row r="1024" spans="2:2" ht="15.75" thickBot="1">
      <c r="B1024" s="10">
        <f>'اسماء العملاء'!A902</f>
        <v>0</v>
      </c>
    </row>
    <row r="1025" spans="2:2" ht="15.75" thickBot="1">
      <c r="B1025" s="10">
        <f>'اسماء العملاء'!A903</f>
        <v>0</v>
      </c>
    </row>
    <row r="1026" spans="2:2" ht="15.75" thickBot="1">
      <c r="B1026" s="10">
        <f>'اسماء العملاء'!A904</f>
        <v>0</v>
      </c>
    </row>
    <row r="1027" spans="2:2" ht="15.75" thickBot="1">
      <c r="B1027" s="10">
        <f>'اسماء العملاء'!A905</f>
        <v>0</v>
      </c>
    </row>
    <row r="1028" spans="2:2" ht="15.75" thickBot="1">
      <c r="B1028" s="10">
        <f>'اسماء العملاء'!A906</f>
        <v>0</v>
      </c>
    </row>
    <row r="1029" spans="2:2" ht="15.75" thickBot="1">
      <c r="B1029" s="10">
        <f>'اسماء العملاء'!A907</f>
        <v>0</v>
      </c>
    </row>
    <row r="1030" spans="2:2" ht="15.75" thickBot="1">
      <c r="B1030" s="10">
        <f>'اسماء العملاء'!A908</f>
        <v>0</v>
      </c>
    </row>
    <row r="1031" spans="2:2" ht="15.75" thickBot="1">
      <c r="B1031" s="10">
        <f>'اسماء العملاء'!A909</f>
        <v>0</v>
      </c>
    </row>
    <row r="1032" spans="2:2" ht="15.75" thickBot="1">
      <c r="B1032" s="10">
        <f>'اسماء العملاء'!A910</f>
        <v>0</v>
      </c>
    </row>
    <row r="1033" spans="2:2" ht="15.75" thickBot="1">
      <c r="B1033" s="10">
        <f>'اسماء العملاء'!A911</f>
        <v>0</v>
      </c>
    </row>
    <row r="1034" spans="2:2" ht="15.75" thickBot="1">
      <c r="B1034" s="10">
        <f>'اسماء العملاء'!A912</f>
        <v>0</v>
      </c>
    </row>
    <row r="1035" spans="2:2" ht="15.75" thickBot="1">
      <c r="B1035" s="10">
        <f>'اسماء العملاء'!A913</f>
        <v>0</v>
      </c>
    </row>
    <row r="1036" spans="2:2" ht="15.75" thickBot="1">
      <c r="B1036" s="10">
        <f>'اسماء العملاء'!A914</f>
        <v>0</v>
      </c>
    </row>
    <row r="1037" spans="2:2" ht="15.75" thickBot="1">
      <c r="B1037" s="10">
        <f>'اسماء العملاء'!A915</f>
        <v>0</v>
      </c>
    </row>
    <row r="1038" spans="2:2" ht="15.75" thickBot="1">
      <c r="B1038" s="10">
        <f>'اسماء العملاء'!A916</f>
        <v>0</v>
      </c>
    </row>
    <row r="1039" spans="2:2" ht="15.75" thickBot="1">
      <c r="B1039" s="10">
        <f>'اسماء العملاء'!A917</f>
        <v>0</v>
      </c>
    </row>
    <row r="1040" spans="2:2" ht="15.75" thickBot="1">
      <c r="B1040" s="10">
        <f>'اسماء العملاء'!A918</f>
        <v>0</v>
      </c>
    </row>
    <row r="1041" spans="2:2" ht="15.75" thickBot="1">
      <c r="B1041" s="10">
        <f>'اسماء العملاء'!A919</f>
        <v>0</v>
      </c>
    </row>
    <row r="1042" spans="2:2" ht="15.75" thickBot="1">
      <c r="B1042" s="10">
        <f>'اسماء العملاء'!A920</f>
        <v>0</v>
      </c>
    </row>
    <row r="1043" spans="2:2" ht="15.75" thickBot="1">
      <c r="B1043" s="10">
        <f>'اسماء العملاء'!A921</f>
        <v>0</v>
      </c>
    </row>
    <row r="1044" spans="2:2" ht="15.75" thickBot="1">
      <c r="B1044" s="10">
        <f>'اسماء العملاء'!A922</f>
        <v>0</v>
      </c>
    </row>
    <row r="1045" spans="2:2" ht="15.75" thickBot="1">
      <c r="B1045" s="10">
        <f>'اسماء العملاء'!A923</f>
        <v>0</v>
      </c>
    </row>
    <row r="1046" spans="2:2" ht="15.75" thickBot="1">
      <c r="B1046" s="10">
        <f>'اسماء العملاء'!A924</f>
        <v>0</v>
      </c>
    </row>
    <row r="1047" spans="2:2" ht="15.75" thickBot="1">
      <c r="B1047" s="10">
        <f>'اسماء العملاء'!A925</f>
        <v>0</v>
      </c>
    </row>
    <row r="1048" spans="2:2" ht="15.75" thickBot="1">
      <c r="B1048" s="10">
        <f>'اسماء العملاء'!A926</f>
        <v>0</v>
      </c>
    </row>
    <row r="1049" spans="2:2" ht="15.75" thickBot="1">
      <c r="B1049" s="10">
        <f>'اسماء العملاء'!A927</f>
        <v>0</v>
      </c>
    </row>
    <row r="1050" spans="2:2" ht="15.75" thickBot="1">
      <c r="B1050" s="10">
        <f>'اسماء العملاء'!A928</f>
        <v>0</v>
      </c>
    </row>
    <row r="1051" spans="2:2" ht="15.75" thickBot="1">
      <c r="B1051" s="10">
        <f>'اسماء العملاء'!A929</f>
        <v>0</v>
      </c>
    </row>
    <row r="1052" spans="2:2" ht="15.75" thickBot="1">
      <c r="B1052" s="10">
        <f>'اسماء العملاء'!A930</f>
        <v>0</v>
      </c>
    </row>
    <row r="1053" spans="2:2" ht="15.75" thickBot="1">
      <c r="B1053" s="10">
        <f>'اسماء العملاء'!A931</f>
        <v>0</v>
      </c>
    </row>
    <row r="1054" spans="2:2" ht="15.75" thickBot="1">
      <c r="B1054" s="10">
        <f>'اسماء العملاء'!A932</f>
        <v>0</v>
      </c>
    </row>
    <row r="1055" spans="2:2" ht="15.75" thickBot="1">
      <c r="B1055" s="10">
        <f>'اسماء العملاء'!A933</f>
        <v>0</v>
      </c>
    </row>
    <row r="1056" spans="2:2" ht="15.75" thickBot="1">
      <c r="B1056" s="10">
        <f>'اسماء العملاء'!A934</f>
        <v>0</v>
      </c>
    </row>
    <row r="1057" spans="2:2" ht="15.75" thickBot="1">
      <c r="B1057" s="10">
        <f>'اسماء العملاء'!A935</f>
        <v>0</v>
      </c>
    </row>
    <row r="1058" spans="2:2" ht="15.75" thickBot="1">
      <c r="B1058" s="10">
        <f>'اسماء العملاء'!A936</f>
        <v>0</v>
      </c>
    </row>
    <row r="1059" spans="2:2" ht="15.75" thickBot="1">
      <c r="B1059" s="10">
        <f>'اسماء العملاء'!A937</f>
        <v>0</v>
      </c>
    </row>
    <row r="1060" spans="2:2" ht="15.75" thickBot="1">
      <c r="B1060" s="10">
        <f>'اسماء العملاء'!A938</f>
        <v>0</v>
      </c>
    </row>
    <row r="1061" spans="2:2" ht="15.75" thickBot="1">
      <c r="B1061" s="10">
        <f>'اسماء العملاء'!A939</f>
        <v>0</v>
      </c>
    </row>
    <row r="1062" spans="2:2" ht="15.75" thickBot="1">
      <c r="B1062" s="10">
        <f>'اسماء العملاء'!A940</f>
        <v>0</v>
      </c>
    </row>
    <row r="1063" spans="2:2" ht="15.75" thickBot="1">
      <c r="B1063" s="10">
        <f>'اسماء العملاء'!A941</f>
        <v>0</v>
      </c>
    </row>
    <row r="1064" spans="2:2" ht="15.75" thickBot="1">
      <c r="B1064" s="10">
        <f>'اسماء العملاء'!A942</f>
        <v>0</v>
      </c>
    </row>
    <row r="1065" spans="2:2" ht="15.75" thickBot="1">
      <c r="B1065" s="10">
        <f>'اسماء العملاء'!A943</f>
        <v>0</v>
      </c>
    </row>
    <row r="1066" spans="2:2" ht="15.75" thickBot="1">
      <c r="B1066" s="10">
        <f>'اسماء العملاء'!A944</f>
        <v>0</v>
      </c>
    </row>
    <row r="1067" spans="2:2" ht="15.75" thickBot="1">
      <c r="B1067" s="10">
        <f>'اسماء العملاء'!A945</f>
        <v>0</v>
      </c>
    </row>
    <row r="1068" spans="2:2" ht="15.75" thickBot="1">
      <c r="B1068" s="10">
        <f>'اسماء العملاء'!A946</f>
        <v>0</v>
      </c>
    </row>
    <row r="1069" spans="2:2" ht="15.75" thickBot="1">
      <c r="B1069" s="10">
        <f>'اسماء العملاء'!A947</f>
        <v>0</v>
      </c>
    </row>
    <row r="1070" spans="2:2" ht="15.75" thickBot="1">
      <c r="B1070" s="10">
        <f>'اسماء العملاء'!A948</f>
        <v>0</v>
      </c>
    </row>
    <row r="1071" spans="2:2" ht="15.75" thickBot="1">
      <c r="B1071" s="10">
        <f>'اسماء العملاء'!A949</f>
        <v>0</v>
      </c>
    </row>
    <row r="1072" spans="2:2" ht="15.75" thickBot="1">
      <c r="B1072" s="10">
        <f>'اسماء العملاء'!A950</f>
        <v>0</v>
      </c>
    </row>
    <row r="1073" spans="2:2" ht="15.75" thickBot="1">
      <c r="B1073" s="10">
        <f>'اسماء العملاء'!A951</f>
        <v>0</v>
      </c>
    </row>
    <row r="1074" spans="2:2" ht="15.75" thickBot="1">
      <c r="B1074" s="10">
        <f>'اسماء العملاء'!A952</f>
        <v>0</v>
      </c>
    </row>
    <row r="1075" spans="2:2" ht="15.75" thickBot="1">
      <c r="B1075" s="10">
        <f>'اسماء العملاء'!A953</f>
        <v>0</v>
      </c>
    </row>
    <row r="1076" spans="2:2" ht="15.75" thickBot="1">
      <c r="B1076" s="10">
        <f>'اسماء العملاء'!A954</f>
        <v>0</v>
      </c>
    </row>
    <row r="1077" spans="2:2" ht="15.75" thickBot="1">
      <c r="B1077" s="10">
        <f>'اسماء العملاء'!A955</f>
        <v>0</v>
      </c>
    </row>
    <row r="1078" spans="2:2" ht="15.75" thickBot="1">
      <c r="B1078" s="10">
        <f>'اسماء العملاء'!A956</f>
        <v>0</v>
      </c>
    </row>
    <row r="1079" spans="2:2" ht="15.75" thickBot="1">
      <c r="B1079" s="10">
        <f>'اسماء العملاء'!A957</f>
        <v>0</v>
      </c>
    </row>
    <row r="1080" spans="2:2" ht="15.75" thickBot="1">
      <c r="B1080" s="10">
        <f>'اسماء العملاء'!A958</f>
        <v>0</v>
      </c>
    </row>
    <row r="1081" spans="2:2" ht="15.75" thickBot="1">
      <c r="B1081" s="10">
        <f>'اسماء العملاء'!A959</f>
        <v>0</v>
      </c>
    </row>
    <row r="1082" spans="2:2" ht="15.75" thickBot="1">
      <c r="B1082" s="10">
        <f>'اسماء العملاء'!A960</f>
        <v>0</v>
      </c>
    </row>
    <row r="1083" spans="2:2" ht="15.75" thickBot="1">
      <c r="B1083" s="10">
        <f>'اسماء العملاء'!A961</f>
        <v>0</v>
      </c>
    </row>
    <row r="1084" spans="2:2" ht="15.75" thickBot="1">
      <c r="B1084" s="10">
        <f>'اسماء العملاء'!A962</f>
        <v>0</v>
      </c>
    </row>
    <row r="1085" spans="2:2" ht="15.75" thickBot="1">
      <c r="B1085" s="10">
        <f>'اسماء العملاء'!A963</f>
        <v>0</v>
      </c>
    </row>
    <row r="1086" spans="2:2" ht="15.75" thickBot="1">
      <c r="B1086" s="10">
        <f>'اسماء العملاء'!A964</f>
        <v>0</v>
      </c>
    </row>
    <row r="1087" spans="2:2" ht="15.75" thickBot="1">
      <c r="B1087" s="10">
        <f>'اسماء العملاء'!A965</f>
        <v>0</v>
      </c>
    </row>
    <row r="1088" spans="2:2" ht="15.75" thickBot="1">
      <c r="B1088" s="10">
        <f>'اسماء العملاء'!A966</f>
        <v>0</v>
      </c>
    </row>
    <row r="1089" spans="2:2" ht="15.75" thickBot="1">
      <c r="B1089" s="10">
        <f>'اسماء العملاء'!A967</f>
        <v>0</v>
      </c>
    </row>
    <row r="1090" spans="2:2" ht="15.75" thickBot="1">
      <c r="B1090" s="10">
        <f>'اسماء العملاء'!A968</f>
        <v>0</v>
      </c>
    </row>
    <row r="1091" spans="2:2" ht="15.75" thickBot="1">
      <c r="B1091" s="10">
        <f>'اسماء العملاء'!A969</f>
        <v>0</v>
      </c>
    </row>
    <row r="1092" spans="2:2" ht="15.75" thickBot="1">
      <c r="B1092" s="10">
        <f>'اسماء العملاء'!A970</f>
        <v>0</v>
      </c>
    </row>
    <row r="1093" spans="2:2" ht="15.75" thickBot="1">
      <c r="B1093" s="10">
        <f>'اسماء العملاء'!A971</f>
        <v>0</v>
      </c>
    </row>
    <row r="1094" spans="2:2" ht="15.75" thickBot="1">
      <c r="B1094" s="10">
        <f>'اسماء العملاء'!A972</f>
        <v>0</v>
      </c>
    </row>
    <row r="1095" spans="2:2" ht="15.75" thickBot="1">
      <c r="B1095" s="10">
        <f>'اسماء العملاء'!A973</f>
        <v>0</v>
      </c>
    </row>
    <row r="1096" spans="2:2" ht="15.75" thickBot="1">
      <c r="B1096" s="10">
        <f>'اسماء العملاء'!A974</f>
        <v>0</v>
      </c>
    </row>
    <row r="1097" spans="2:2" ht="15.75" thickBot="1">
      <c r="B1097" s="10">
        <f>'اسماء العملاء'!A975</f>
        <v>0</v>
      </c>
    </row>
    <row r="1098" spans="2:2" ht="15.75" thickBot="1">
      <c r="B1098" s="10">
        <f>'اسماء العملاء'!A976</f>
        <v>0</v>
      </c>
    </row>
    <row r="1099" spans="2:2" ht="15.75" thickBot="1">
      <c r="B1099" s="10">
        <f>'اسماء العملاء'!A977</f>
        <v>0</v>
      </c>
    </row>
    <row r="1100" spans="2:2" ht="15.75" thickBot="1">
      <c r="B1100" s="10">
        <f>'اسماء العملاء'!A978</f>
        <v>0</v>
      </c>
    </row>
    <row r="1101" spans="2:2" ht="15.75" thickBot="1">
      <c r="B1101" s="10">
        <f>'اسماء العملاء'!A979</f>
        <v>0</v>
      </c>
    </row>
    <row r="1102" spans="2:2" ht="15.75" thickBot="1">
      <c r="B1102" s="10">
        <f>'اسماء العملاء'!A980</f>
        <v>0</v>
      </c>
    </row>
    <row r="1103" spans="2:2" ht="15.75" thickBot="1">
      <c r="B1103" s="10">
        <f>'اسماء العملاء'!A981</f>
        <v>0</v>
      </c>
    </row>
    <row r="1104" spans="2:2" ht="15.75" thickBot="1">
      <c r="B1104" s="10">
        <f>'اسماء العملاء'!A982</f>
        <v>0</v>
      </c>
    </row>
    <row r="1105" spans="2:2" ht="15.75" thickBot="1">
      <c r="B1105" s="10">
        <f>'اسماء العملاء'!A983</f>
        <v>0</v>
      </c>
    </row>
    <row r="1106" spans="2:2" ht="15.75" thickBot="1">
      <c r="B1106" s="10">
        <f>'اسماء العملاء'!A984</f>
        <v>0</v>
      </c>
    </row>
    <row r="1107" spans="2:2" ht="15.75" thickBot="1">
      <c r="B1107" s="10">
        <f>'اسماء العملاء'!A985</f>
        <v>0</v>
      </c>
    </row>
    <row r="1108" spans="2:2" ht="15.75" thickBot="1">
      <c r="B1108" s="10">
        <f>'اسماء العملاء'!A986</f>
        <v>0</v>
      </c>
    </row>
    <row r="1109" spans="2:2" ht="15.75" thickBot="1">
      <c r="B1109" s="10">
        <f>'اسماء العملاء'!A987</f>
        <v>0</v>
      </c>
    </row>
    <row r="1110" spans="2:2" ht="15.75" thickBot="1">
      <c r="B1110" s="10">
        <f>'اسماء العملاء'!A988</f>
        <v>0</v>
      </c>
    </row>
    <row r="1111" spans="2:2" ht="15.75" thickBot="1">
      <c r="B1111" s="10">
        <f>'اسماء العملاء'!A989</f>
        <v>0</v>
      </c>
    </row>
    <row r="1112" spans="2:2" ht="15.75" thickBot="1">
      <c r="B1112" s="10">
        <f>'اسماء العملاء'!A990</f>
        <v>0</v>
      </c>
    </row>
    <row r="1113" spans="2:2" ht="15.75" thickBot="1">
      <c r="B1113" s="10">
        <f>'اسماء العملاء'!A991</f>
        <v>0</v>
      </c>
    </row>
    <row r="1114" spans="2:2" ht="15.75" thickBot="1">
      <c r="B1114" s="10">
        <f>'اسماء العملاء'!A992</f>
        <v>0</v>
      </c>
    </row>
    <row r="1115" spans="2:2" ht="15.75" thickBot="1">
      <c r="B1115" s="10">
        <f>'اسماء العملاء'!A993</f>
        <v>0</v>
      </c>
    </row>
    <row r="1116" spans="2:2" ht="15.75" thickBot="1">
      <c r="B1116" s="10">
        <f>'اسماء العملاء'!A994</f>
        <v>0</v>
      </c>
    </row>
    <row r="1117" spans="2:2" ht="15.75" thickBot="1">
      <c r="B1117" s="10">
        <f>'اسماء العملاء'!A995</f>
        <v>0</v>
      </c>
    </row>
    <row r="1118" spans="2:2" ht="15.75" thickBot="1">
      <c r="B1118" s="10">
        <f>'اسماء العملاء'!A996</f>
        <v>0</v>
      </c>
    </row>
    <row r="1119" spans="2:2" ht="15.75" thickBot="1">
      <c r="B1119" s="10">
        <f>'اسماء العملاء'!A997</f>
        <v>0</v>
      </c>
    </row>
    <row r="1120" spans="2:2" ht="15.75" thickBot="1">
      <c r="B1120" s="10">
        <f>'اسماء العملاء'!A998</f>
        <v>0</v>
      </c>
    </row>
    <row r="1121" spans="2:2" ht="15.75" thickBot="1">
      <c r="B1121" s="10">
        <f>'اسماء العملاء'!A999</f>
        <v>0</v>
      </c>
    </row>
    <row r="1122" spans="2:2" ht="15.75" thickBot="1">
      <c r="B1122" s="10">
        <f>'اسماء العملاء'!A1000</f>
        <v>0</v>
      </c>
    </row>
    <row r="1123" spans="2:2" ht="15.75" thickBot="1">
      <c r="B1123" s="10">
        <f>'اسماء العملاء'!A1001</f>
        <v>0</v>
      </c>
    </row>
    <row r="1124" spans="2:2" ht="15.75" thickBot="1">
      <c r="B1124" s="10">
        <f>'اسماء العملاء'!A1002</f>
        <v>0</v>
      </c>
    </row>
    <row r="1125" spans="2:2" ht="15.75" thickBot="1">
      <c r="B1125" s="10">
        <f>'اسماء العملاء'!A1003</f>
        <v>0</v>
      </c>
    </row>
    <row r="1126" spans="2:2" ht="15.75" thickBot="1">
      <c r="B1126" s="10">
        <f>'اسماء العملاء'!A1004</f>
        <v>0</v>
      </c>
    </row>
    <row r="1127" spans="2:2" ht="15.75" thickBot="1">
      <c r="B1127" s="10">
        <f>'اسماء العملاء'!A1005</f>
        <v>0</v>
      </c>
    </row>
    <row r="1128" spans="2:2" ht="15.75" thickBot="1">
      <c r="B1128" s="10">
        <f>'اسماء العملاء'!A1006</f>
        <v>0</v>
      </c>
    </row>
    <row r="1129" spans="2:2" ht="15.75" thickBot="1">
      <c r="B1129" s="10">
        <f>'اسماء العملاء'!A1007</f>
        <v>0</v>
      </c>
    </row>
    <row r="1130" spans="2:2" ht="15.75" thickBot="1">
      <c r="B1130" s="10">
        <f>'اسماء العملاء'!A1008</f>
        <v>0</v>
      </c>
    </row>
    <row r="1131" spans="2:2" ht="15.75" thickBot="1">
      <c r="B1131" s="10">
        <f>'اسماء العملاء'!A1009</f>
        <v>0</v>
      </c>
    </row>
    <row r="1132" spans="2:2" ht="15.75" thickBot="1">
      <c r="B1132" s="10">
        <f>'اسماء العملاء'!A1010</f>
        <v>0</v>
      </c>
    </row>
    <row r="1133" spans="2:2" ht="15.75" thickBot="1">
      <c r="B1133" s="10">
        <f>'اسماء العملاء'!A1011</f>
        <v>0</v>
      </c>
    </row>
    <row r="1134" spans="2:2" ht="15.75" thickBot="1">
      <c r="B1134" s="10">
        <f>'اسماء العملاء'!A1012</f>
        <v>0</v>
      </c>
    </row>
    <row r="1135" spans="2:2" ht="15.75" thickBot="1">
      <c r="B1135" s="10">
        <f>'اسماء العملاء'!A1013</f>
        <v>0</v>
      </c>
    </row>
    <row r="1136" spans="2:2" ht="15.75" thickBot="1">
      <c r="B1136" s="10">
        <f>'اسماء العملاء'!A1014</f>
        <v>0</v>
      </c>
    </row>
    <row r="1137" spans="2:2" ht="15.75" thickBot="1">
      <c r="B1137" s="10">
        <f>'اسماء العملاء'!A1015</f>
        <v>0</v>
      </c>
    </row>
    <row r="1138" spans="2:2" ht="15.75" thickBot="1">
      <c r="B1138" s="10">
        <f>'اسماء العملاء'!A1016</f>
        <v>0</v>
      </c>
    </row>
    <row r="1139" spans="2:2" ht="15.75" thickBot="1">
      <c r="B1139" s="10">
        <f>'اسماء العملاء'!A1017</f>
        <v>0</v>
      </c>
    </row>
    <row r="1140" spans="2:2" ht="15.75" thickBot="1">
      <c r="B1140" s="10">
        <f>'اسماء العملاء'!A1018</f>
        <v>0</v>
      </c>
    </row>
    <row r="1141" spans="2:2" ht="15.75" thickBot="1">
      <c r="B1141" s="10">
        <f>'اسماء العملاء'!A1019</f>
        <v>0</v>
      </c>
    </row>
    <row r="1142" spans="2:2" ht="15.75" thickBot="1">
      <c r="B1142" s="10">
        <f>'اسماء العملاء'!A1020</f>
        <v>0</v>
      </c>
    </row>
    <row r="1143" spans="2:2" ht="15.75" thickBot="1">
      <c r="B1143" s="10">
        <f>'اسماء العملاء'!A1021</f>
        <v>0</v>
      </c>
    </row>
    <row r="1144" spans="2:2" ht="15.75" thickBot="1">
      <c r="B1144" s="10">
        <f>'اسماء العملاء'!A1022</f>
        <v>0</v>
      </c>
    </row>
    <row r="1145" spans="2:2" ht="15.75" thickBot="1">
      <c r="B1145" s="10">
        <f>'اسماء العملاء'!A1023</f>
        <v>0</v>
      </c>
    </row>
    <row r="1146" spans="2:2" ht="15.75" thickBot="1">
      <c r="B1146" s="10">
        <f>'اسماء العملاء'!A1024</f>
        <v>0</v>
      </c>
    </row>
    <row r="1147" spans="2:2" ht="15.75" thickBot="1">
      <c r="B1147" s="10">
        <f>'اسماء العملاء'!A1025</f>
        <v>0</v>
      </c>
    </row>
    <row r="1148" spans="2:2" ht="15.75" thickBot="1">
      <c r="B1148" s="10">
        <f>'اسماء العملاء'!A1026</f>
        <v>0</v>
      </c>
    </row>
    <row r="1149" spans="2:2" ht="15.75" thickBot="1">
      <c r="B1149" s="10">
        <f>'اسماء العملاء'!A1027</f>
        <v>0</v>
      </c>
    </row>
    <row r="1150" spans="2:2" ht="15.75" thickBot="1">
      <c r="B1150" s="10">
        <f>'اسماء العملاء'!A1028</f>
        <v>0</v>
      </c>
    </row>
    <row r="1151" spans="2:2" ht="15.75" thickBot="1">
      <c r="B1151" s="10">
        <f>'اسماء العملاء'!A1029</f>
        <v>0</v>
      </c>
    </row>
    <row r="1152" spans="2:2" ht="15.75" thickBot="1">
      <c r="B1152" s="10">
        <f>'اسماء العملاء'!A1030</f>
        <v>0</v>
      </c>
    </row>
    <row r="1153" spans="2:2" ht="15.75" thickBot="1">
      <c r="B1153" s="10">
        <f>'اسماء العملاء'!A1031</f>
        <v>0</v>
      </c>
    </row>
    <row r="1154" spans="2:2" ht="15.75" thickBot="1">
      <c r="B1154" s="10">
        <f>'اسماء العملاء'!A1032</f>
        <v>0</v>
      </c>
    </row>
    <row r="1155" spans="2:2" ht="15.75" thickBot="1">
      <c r="B1155" s="10">
        <f>'اسماء العملاء'!A1033</f>
        <v>0</v>
      </c>
    </row>
    <row r="1156" spans="2:2" ht="15.75" thickBot="1">
      <c r="B1156" s="10">
        <f>'اسماء العملاء'!A1034</f>
        <v>0</v>
      </c>
    </row>
    <row r="1157" spans="2:2" ht="15.75" thickBot="1">
      <c r="B1157" s="10">
        <f>'اسماء العملاء'!A1035</f>
        <v>0</v>
      </c>
    </row>
    <row r="1158" spans="2:2" ht="15.75" thickBot="1">
      <c r="B1158" s="10">
        <f>'اسماء العملاء'!A1036</f>
        <v>0</v>
      </c>
    </row>
    <row r="1159" spans="2:2" ht="15.75" thickBot="1">
      <c r="B1159" s="10">
        <f>'اسماء العملاء'!A1037</f>
        <v>0</v>
      </c>
    </row>
    <row r="1160" spans="2:2" ht="15.75" thickBot="1">
      <c r="B1160" s="10">
        <f>'اسماء العملاء'!A1038</f>
        <v>0</v>
      </c>
    </row>
    <row r="1161" spans="2:2" ht="15.75" thickBot="1">
      <c r="B1161" s="10">
        <f>'اسماء العملاء'!A1039</f>
        <v>0</v>
      </c>
    </row>
    <row r="1162" spans="2:2" ht="15.75" thickBot="1">
      <c r="B1162" s="10">
        <f>'اسماء العملاء'!A1040</f>
        <v>0</v>
      </c>
    </row>
    <row r="1163" spans="2:2" ht="15.75" thickBot="1">
      <c r="B1163" s="10">
        <f>'اسماء العملاء'!A1041</f>
        <v>0</v>
      </c>
    </row>
    <row r="1164" spans="2:2" ht="15.75" thickBot="1">
      <c r="B1164" s="10">
        <f>'اسماء العملاء'!A1042</f>
        <v>0</v>
      </c>
    </row>
    <row r="1165" spans="2:2" ht="15.75" thickBot="1">
      <c r="B1165" s="10">
        <f>'اسماء العملاء'!A1043</f>
        <v>0</v>
      </c>
    </row>
    <row r="1166" spans="2:2" ht="15.75" thickBot="1">
      <c r="B1166" s="10">
        <f>'اسماء العملاء'!A1044</f>
        <v>0</v>
      </c>
    </row>
    <row r="1167" spans="2:2" ht="15.75" thickBot="1">
      <c r="B1167" s="10">
        <f>'اسماء العملاء'!A1045</f>
        <v>0</v>
      </c>
    </row>
    <row r="1168" spans="2:2" ht="15.75" thickBot="1">
      <c r="B1168" s="10">
        <f>'اسماء العملاء'!A1046</f>
        <v>0</v>
      </c>
    </row>
    <row r="1169" spans="2:2" ht="15.75" thickBot="1">
      <c r="B1169" s="10">
        <f>'اسماء العملاء'!A1047</f>
        <v>0</v>
      </c>
    </row>
    <row r="1170" spans="2:2" ht="15.75" thickBot="1">
      <c r="B1170" s="10">
        <f>'اسماء العملاء'!A1048</f>
        <v>0</v>
      </c>
    </row>
    <row r="1171" spans="2:2" ht="15.75" thickBot="1">
      <c r="B1171" s="10">
        <f>'اسماء العملاء'!A1049</f>
        <v>0</v>
      </c>
    </row>
    <row r="1172" spans="2:2" ht="15.75" thickBot="1">
      <c r="B1172" s="10">
        <f>'اسماء العملاء'!A1050</f>
        <v>0</v>
      </c>
    </row>
    <row r="1173" spans="2:2" ht="15.75" thickBot="1">
      <c r="B1173" s="10">
        <f>'اسماء العملاء'!A1051</f>
        <v>0</v>
      </c>
    </row>
    <row r="1174" spans="2:2" ht="15.75" thickBot="1">
      <c r="B1174" s="10">
        <f>'اسماء العملاء'!A1052</f>
        <v>0</v>
      </c>
    </row>
    <row r="1175" spans="2:2" ht="15.75" thickBot="1">
      <c r="B1175" s="10">
        <f>'اسماء العملاء'!A1053</f>
        <v>0</v>
      </c>
    </row>
    <row r="1176" spans="2:2" ht="15.75" thickBot="1">
      <c r="B1176" s="10">
        <f>'اسماء العملاء'!A1054</f>
        <v>0</v>
      </c>
    </row>
    <row r="1177" spans="2:2" ht="15.75" thickBot="1">
      <c r="B1177" s="10">
        <f>'اسماء العملاء'!A1055</f>
        <v>0</v>
      </c>
    </row>
    <row r="1178" spans="2:2" ht="15.75" thickBot="1">
      <c r="B1178" s="10">
        <f>'اسماء العملاء'!A1056</f>
        <v>0</v>
      </c>
    </row>
    <row r="1179" spans="2:2" ht="15.75" thickBot="1">
      <c r="B1179" s="10">
        <f>'اسماء العملاء'!A1057</f>
        <v>0</v>
      </c>
    </row>
    <row r="1180" spans="2:2" ht="15.75" thickBot="1">
      <c r="B1180" s="10">
        <f>'اسماء العملاء'!A1058</f>
        <v>0</v>
      </c>
    </row>
    <row r="1181" spans="2:2" ht="15.75" thickBot="1">
      <c r="B1181" s="10">
        <f>'اسماء العملاء'!A1059</f>
        <v>0</v>
      </c>
    </row>
    <row r="1182" spans="2:2" ht="15.75" thickBot="1">
      <c r="B1182" s="10">
        <f>'اسماء العملاء'!A1060</f>
        <v>0</v>
      </c>
    </row>
    <row r="1183" spans="2:2" ht="15.75" thickBot="1">
      <c r="B1183" s="10">
        <f>'اسماء العملاء'!A1061</f>
        <v>0</v>
      </c>
    </row>
    <row r="1184" spans="2:2" ht="15.75" thickBot="1">
      <c r="B1184" s="10">
        <f>'اسماء العملاء'!A1062</f>
        <v>0</v>
      </c>
    </row>
    <row r="1185" spans="2:2" ht="15.75" thickBot="1">
      <c r="B1185" s="10">
        <f>'اسماء العملاء'!A1063</f>
        <v>0</v>
      </c>
    </row>
    <row r="1186" spans="2:2" ht="15.75" thickBot="1">
      <c r="B1186" s="10">
        <f>'اسماء العملاء'!A1064</f>
        <v>0</v>
      </c>
    </row>
    <row r="1187" spans="2:2" ht="15.75" thickBot="1">
      <c r="B1187" s="10">
        <f>'اسماء العملاء'!A1065</f>
        <v>0</v>
      </c>
    </row>
    <row r="1188" spans="2:2" ht="15.75" thickBot="1">
      <c r="B1188" s="10">
        <f>'اسماء العملاء'!A1066</f>
        <v>0</v>
      </c>
    </row>
    <row r="1189" spans="2:2" ht="15.75" thickBot="1">
      <c r="B1189" s="10">
        <f>'اسماء العملاء'!A1067</f>
        <v>0</v>
      </c>
    </row>
    <row r="1190" spans="2:2" ht="15.75" thickBot="1">
      <c r="B1190" s="10">
        <f>'اسماء العملاء'!A1068</f>
        <v>0</v>
      </c>
    </row>
    <row r="1191" spans="2:2" ht="15.75" thickBot="1">
      <c r="B1191" s="10">
        <f>'اسماء العملاء'!A1069</f>
        <v>0</v>
      </c>
    </row>
    <row r="1192" spans="2:2" ht="15.75" thickBot="1">
      <c r="B1192" s="10">
        <f>'اسماء العملاء'!A1070</f>
        <v>0</v>
      </c>
    </row>
    <row r="1193" spans="2:2" ht="15.75" thickBot="1">
      <c r="B1193" s="10">
        <f>'اسماء العملاء'!A1071</f>
        <v>0</v>
      </c>
    </row>
    <row r="1194" spans="2:2" ht="15.75" thickBot="1">
      <c r="B1194" s="10">
        <f>'اسماء العملاء'!A1072</f>
        <v>0</v>
      </c>
    </row>
    <row r="1195" spans="2:2" ht="15.75" thickBot="1">
      <c r="B1195" s="10">
        <f>'اسماء العملاء'!A1073</f>
        <v>0</v>
      </c>
    </row>
    <row r="1196" spans="2:2" ht="15.75" thickBot="1">
      <c r="B1196" s="10">
        <f>'اسماء العملاء'!A1074</f>
        <v>0</v>
      </c>
    </row>
    <row r="1197" spans="2:2" ht="15.75" thickBot="1">
      <c r="B1197" s="10">
        <f>'اسماء العملاء'!A1075</f>
        <v>0</v>
      </c>
    </row>
    <row r="1198" spans="2:2" ht="15.75" thickBot="1">
      <c r="B1198" s="10">
        <f>'اسماء العملاء'!A1076</f>
        <v>0</v>
      </c>
    </row>
    <row r="1199" spans="2:2" ht="15.75" thickBot="1">
      <c r="B1199" s="10">
        <f>'اسماء العملاء'!A1077</f>
        <v>0</v>
      </c>
    </row>
    <row r="1200" spans="2:2" ht="15.75" thickBot="1">
      <c r="B1200" s="10">
        <f>'اسماء العملاء'!A1078</f>
        <v>0</v>
      </c>
    </row>
    <row r="1201" spans="2:2" ht="15.75" thickBot="1">
      <c r="B1201" s="10">
        <f>'اسماء العملاء'!A1079</f>
        <v>0</v>
      </c>
    </row>
    <row r="1202" spans="2:2" ht="15.75" thickBot="1">
      <c r="B1202" s="10">
        <f>'اسماء العملاء'!A1080</f>
        <v>0</v>
      </c>
    </row>
    <row r="1203" spans="2:2" ht="15.75" thickBot="1">
      <c r="B1203" s="10">
        <f>'اسماء العملاء'!A1081</f>
        <v>0</v>
      </c>
    </row>
    <row r="1204" spans="2:2" ht="15.75" thickBot="1">
      <c r="B1204" s="10">
        <f>'اسماء العملاء'!A1082</f>
        <v>0</v>
      </c>
    </row>
    <row r="1205" spans="2:2" ht="15.75" thickBot="1">
      <c r="B1205" s="10">
        <f>'اسماء العملاء'!A1083</f>
        <v>0</v>
      </c>
    </row>
    <row r="1206" spans="2:2" ht="15.75" thickBot="1">
      <c r="B1206" s="10">
        <f>'اسماء العملاء'!A1084</f>
        <v>0</v>
      </c>
    </row>
    <row r="1207" spans="2:2" ht="15.75" thickBot="1">
      <c r="B1207" s="10">
        <f>'اسماء العملاء'!A1085</f>
        <v>0</v>
      </c>
    </row>
    <row r="1208" spans="2:2" ht="15.75" thickBot="1">
      <c r="B1208" s="10">
        <f>'اسماء العملاء'!A1086</f>
        <v>0</v>
      </c>
    </row>
    <row r="1209" spans="2:2" ht="15.75" thickBot="1">
      <c r="B1209" s="10">
        <f>'اسماء العملاء'!A1087</f>
        <v>0</v>
      </c>
    </row>
    <row r="1210" spans="2:2" ht="15.75" thickBot="1">
      <c r="B1210" s="10">
        <f>'اسماء العملاء'!A1088</f>
        <v>0</v>
      </c>
    </row>
    <row r="1211" spans="2:2" ht="15.75" thickBot="1">
      <c r="B1211" s="10">
        <f>'اسماء العملاء'!A1089</f>
        <v>0</v>
      </c>
    </row>
    <row r="1212" spans="2:2" ht="15.75" thickBot="1">
      <c r="B1212" s="10">
        <f>'اسماء العملاء'!A1090</f>
        <v>0</v>
      </c>
    </row>
    <row r="1213" spans="2:2" ht="15.75" thickBot="1">
      <c r="B1213" s="10">
        <f>'اسماء العملاء'!A1091</f>
        <v>0</v>
      </c>
    </row>
    <row r="1214" spans="2:2" ht="15.75" thickBot="1">
      <c r="B1214" s="10">
        <f>'اسماء العملاء'!A1092</f>
        <v>0</v>
      </c>
    </row>
    <row r="1215" spans="2:2" ht="15.75" thickBot="1">
      <c r="B1215" s="10">
        <f>'اسماء العملاء'!A1093</f>
        <v>0</v>
      </c>
    </row>
    <row r="1216" spans="2:2" ht="15.75" thickBot="1">
      <c r="B1216" s="10">
        <f>'اسماء العملاء'!A1094</f>
        <v>0</v>
      </c>
    </row>
    <row r="1217" spans="2:2" ht="15.75" thickBot="1">
      <c r="B1217" s="10">
        <f>'اسماء العملاء'!A1095</f>
        <v>0</v>
      </c>
    </row>
    <row r="1218" spans="2:2" ht="15.75" thickBot="1">
      <c r="B1218" s="10">
        <f>'اسماء العملاء'!A1096</f>
        <v>0</v>
      </c>
    </row>
    <row r="1219" spans="2:2" ht="15.75" thickBot="1">
      <c r="B1219" s="10">
        <f>'اسماء العملاء'!A1097</f>
        <v>0</v>
      </c>
    </row>
    <row r="1220" spans="2:2" ht="15.75" thickBot="1">
      <c r="B1220" s="10">
        <f>'اسماء العملاء'!A1098</f>
        <v>0</v>
      </c>
    </row>
    <row r="1221" spans="2:2" ht="15.75" thickBot="1">
      <c r="B1221" s="10">
        <f>'اسماء العملاء'!A1099</f>
        <v>0</v>
      </c>
    </row>
    <row r="1222" spans="2:2" ht="15.75" thickBot="1">
      <c r="B1222" s="10">
        <f>'اسماء العملاء'!A1100</f>
        <v>0</v>
      </c>
    </row>
    <row r="1223" spans="2:2" ht="15.75" thickBot="1">
      <c r="B1223" s="10">
        <f>'اسماء العملاء'!A1101</f>
        <v>0</v>
      </c>
    </row>
    <row r="1224" spans="2:2" ht="15.75" thickBot="1">
      <c r="B1224" s="10">
        <f>'اسماء العملاء'!A1102</f>
        <v>0</v>
      </c>
    </row>
    <row r="1225" spans="2:2" ht="15.75" thickBot="1">
      <c r="B1225" s="10">
        <f>'اسماء العملاء'!A1103</f>
        <v>0</v>
      </c>
    </row>
    <row r="1226" spans="2:2" ht="15.75" thickBot="1">
      <c r="B1226" s="10">
        <f>'اسماء العملاء'!A1104</f>
        <v>0</v>
      </c>
    </row>
    <row r="1227" spans="2:2" ht="15.75" thickBot="1">
      <c r="B1227" s="10">
        <f>'اسماء العملاء'!A1105</f>
        <v>0</v>
      </c>
    </row>
    <row r="1228" spans="2:2" ht="15.75" thickBot="1">
      <c r="B1228" s="10">
        <f>'اسماء العملاء'!A1106</f>
        <v>0</v>
      </c>
    </row>
    <row r="1229" spans="2:2" ht="15.75" thickBot="1">
      <c r="B1229" s="10">
        <f>'اسماء العملاء'!A1107</f>
        <v>0</v>
      </c>
    </row>
    <row r="1230" spans="2:2" ht="15.75" thickBot="1">
      <c r="B1230" s="10">
        <f>'اسماء العملاء'!A1108</f>
        <v>0</v>
      </c>
    </row>
    <row r="1231" spans="2:2" ht="15.75" thickBot="1">
      <c r="B1231" s="10">
        <f>'اسماء العملاء'!A1109</f>
        <v>0</v>
      </c>
    </row>
    <row r="1232" spans="2:2" ht="15.75" thickBot="1">
      <c r="B1232" s="10">
        <f>'اسماء العملاء'!A1110</f>
        <v>0</v>
      </c>
    </row>
    <row r="1233" spans="2:2" ht="15.75" thickBot="1">
      <c r="B1233" s="10">
        <f>'اسماء العملاء'!A1111</f>
        <v>0</v>
      </c>
    </row>
    <row r="1234" spans="2:2" ht="15.75" thickBot="1">
      <c r="B1234" s="10">
        <f>'اسماء العملاء'!A1112</f>
        <v>0</v>
      </c>
    </row>
    <row r="1235" spans="2:2" ht="15.75" thickBot="1">
      <c r="B1235" s="10">
        <f>'اسماء العملاء'!A1113</f>
        <v>0</v>
      </c>
    </row>
    <row r="1236" spans="2:2" ht="15.75" thickBot="1">
      <c r="B1236" s="10">
        <f>'اسماء العملاء'!A1114</f>
        <v>0</v>
      </c>
    </row>
    <row r="1237" spans="2:2" ht="15.75" thickBot="1">
      <c r="B1237" s="10">
        <f>'اسماء العملاء'!A1115</f>
        <v>0</v>
      </c>
    </row>
    <row r="1238" spans="2:2" ht="15.75" thickBot="1">
      <c r="B1238" s="10">
        <f>'اسماء العملاء'!A1116</f>
        <v>0</v>
      </c>
    </row>
    <row r="1239" spans="2:2" ht="15.75" thickBot="1">
      <c r="B1239" s="10">
        <f>'اسماء العملاء'!A1117</f>
        <v>0</v>
      </c>
    </row>
    <row r="1240" spans="2:2" ht="15.75" thickBot="1">
      <c r="B1240" s="10">
        <f>'اسماء العملاء'!A1118</f>
        <v>0</v>
      </c>
    </row>
    <row r="1241" spans="2:2" ht="15.75" thickBot="1">
      <c r="B1241" s="10">
        <f>'اسماء العملاء'!A1119</f>
        <v>0</v>
      </c>
    </row>
    <row r="1242" spans="2:2" ht="15.75" thickBot="1">
      <c r="B1242" s="10">
        <f>'اسماء العملاء'!A1120</f>
        <v>0</v>
      </c>
    </row>
    <row r="1243" spans="2:2" ht="15.75" thickBot="1">
      <c r="B1243" s="10">
        <f>'اسماء العملاء'!A1121</f>
        <v>0</v>
      </c>
    </row>
    <row r="1244" spans="2:2" ht="15.75" thickBot="1">
      <c r="B1244" s="10">
        <f>'اسماء العملاء'!A1122</f>
        <v>0</v>
      </c>
    </row>
    <row r="1245" spans="2:2" ht="15.75" thickBot="1">
      <c r="B1245" s="10">
        <f>'اسماء العملاء'!A1123</f>
        <v>0</v>
      </c>
    </row>
    <row r="1246" spans="2:2" ht="15.75" thickBot="1">
      <c r="B1246" s="10">
        <f>'اسماء العملاء'!A1124</f>
        <v>0</v>
      </c>
    </row>
    <row r="1247" spans="2:2" ht="15.75" thickBot="1">
      <c r="B1247" s="10">
        <f>'اسماء العملاء'!A1125</f>
        <v>0</v>
      </c>
    </row>
    <row r="1248" spans="2:2" ht="15.75" thickBot="1">
      <c r="B1248" s="10">
        <f>'اسماء العملاء'!A1126</f>
        <v>0</v>
      </c>
    </row>
    <row r="1249" spans="2:2" ht="15.75" thickBot="1">
      <c r="B1249" s="10">
        <f>'اسماء العملاء'!A1127</f>
        <v>0</v>
      </c>
    </row>
    <row r="1250" spans="2:2" ht="15.75" thickBot="1">
      <c r="B1250" s="10">
        <f>'اسماء العملاء'!A1128</f>
        <v>0</v>
      </c>
    </row>
    <row r="1251" spans="2:2" ht="15.75" thickBot="1">
      <c r="B1251" s="10">
        <f>'اسماء العملاء'!A1129</f>
        <v>0</v>
      </c>
    </row>
    <row r="1252" spans="2:2" ht="15.75" thickBot="1">
      <c r="B1252" s="10">
        <f>'اسماء العملاء'!A1130</f>
        <v>0</v>
      </c>
    </row>
    <row r="1253" spans="2:2" ht="15.75" thickBot="1">
      <c r="B1253" s="10">
        <f>'اسماء العملاء'!A1131</f>
        <v>0</v>
      </c>
    </row>
    <row r="1254" spans="2:2" ht="15.75" thickBot="1">
      <c r="B1254" s="10">
        <f>'اسماء العملاء'!A1132</f>
        <v>0</v>
      </c>
    </row>
    <row r="1255" spans="2:2" ht="15.75" thickBot="1">
      <c r="B1255" s="10">
        <f>'اسماء العملاء'!A1133</f>
        <v>0</v>
      </c>
    </row>
    <row r="1256" spans="2:2" ht="15.75" thickBot="1">
      <c r="B1256" s="10">
        <f>'اسماء العملاء'!A1134</f>
        <v>0</v>
      </c>
    </row>
    <row r="1257" spans="2:2" ht="15.75" thickBot="1">
      <c r="B1257" s="10">
        <f>'اسماء العملاء'!A1135</f>
        <v>0</v>
      </c>
    </row>
    <row r="1258" spans="2:2" ht="15.75" thickBot="1">
      <c r="B1258" s="10">
        <f>'اسماء العملاء'!A1136</f>
        <v>0</v>
      </c>
    </row>
    <row r="1259" spans="2:2" ht="15.75" thickBot="1">
      <c r="B1259" s="10">
        <f>'اسماء العملاء'!A1137</f>
        <v>0</v>
      </c>
    </row>
    <row r="1260" spans="2:2" ht="15.75" thickBot="1">
      <c r="B1260" s="10">
        <f>'اسماء العملاء'!A1138</f>
        <v>0</v>
      </c>
    </row>
    <row r="1261" spans="2:2" ht="15.75" thickBot="1">
      <c r="B1261" s="10">
        <f>'اسماء العملاء'!A1139</f>
        <v>0</v>
      </c>
    </row>
    <row r="1262" spans="2:2" ht="15.75" thickBot="1">
      <c r="B1262" s="10">
        <f>'اسماء العملاء'!A1140</f>
        <v>0</v>
      </c>
    </row>
    <row r="1263" spans="2:2" ht="15.75" thickBot="1">
      <c r="B1263" s="10">
        <f>'اسماء العملاء'!A1141</f>
        <v>0</v>
      </c>
    </row>
    <row r="1264" spans="2:2" ht="15.75" thickBot="1">
      <c r="B1264" s="10">
        <f>'اسماء العملاء'!A1142</f>
        <v>0</v>
      </c>
    </row>
    <row r="1265" spans="2:2" ht="15.75" thickBot="1">
      <c r="B1265" s="10">
        <f>'اسماء العملاء'!A1143</f>
        <v>0</v>
      </c>
    </row>
    <row r="1266" spans="2:2" ht="15.75" thickBot="1">
      <c r="B1266" s="10">
        <f>'اسماء العملاء'!A1144</f>
        <v>0</v>
      </c>
    </row>
    <row r="1267" spans="2:2" ht="15.75" thickBot="1">
      <c r="B1267" s="10">
        <f>'اسماء العملاء'!A1145</f>
        <v>0</v>
      </c>
    </row>
    <row r="1268" spans="2:2" ht="15.75" thickBot="1">
      <c r="B1268" s="10">
        <f>'اسماء العملاء'!A1146</f>
        <v>0</v>
      </c>
    </row>
    <row r="1269" spans="2:2" ht="15.75" thickBot="1">
      <c r="B1269" s="10">
        <f>'اسماء العملاء'!A1147</f>
        <v>0</v>
      </c>
    </row>
    <row r="1270" spans="2:2" ht="15.75" thickBot="1">
      <c r="B1270" s="10">
        <f>'اسماء العملاء'!A1148</f>
        <v>0</v>
      </c>
    </row>
    <row r="1271" spans="2:2" ht="15.75" thickBot="1">
      <c r="B1271" s="10">
        <f>'اسماء العملاء'!A1149</f>
        <v>0</v>
      </c>
    </row>
    <row r="1272" spans="2:2" ht="15.75" thickBot="1">
      <c r="B1272" s="10">
        <f>'اسماء العملاء'!A1150</f>
        <v>0</v>
      </c>
    </row>
    <row r="1273" spans="2:2" ht="15.75" thickBot="1">
      <c r="B1273" s="10">
        <f>'اسماء العملاء'!A1151</f>
        <v>0</v>
      </c>
    </row>
    <row r="1274" spans="2:2" ht="15.75" thickBot="1">
      <c r="B1274" s="10">
        <f>'اسماء العملاء'!A1152</f>
        <v>0</v>
      </c>
    </row>
    <row r="1275" spans="2:2" ht="15.75" thickBot="1">
      <c r="B1275" s="10">
        <f>'اسماء العملاء'!A1153</f>
        <v>0</v>
      </c>
    </row>
    <row r="1276" spans="2:2" ht="15.75" thickBot="1">
      <c r="B1276" s="10">
        <f>'اسماء العملاء'!A1154</f>
        <v>0</v>
      </c>
    </row>
    <row r="1277" spans="2:2" ht="15.75" thickBot="1">
      <c r="B1277" s="10">
        <f>'اسماء العملاء'!A1155</f>
        <v>0</v>
      </c>
    </row>
    <row r="1278" spans="2:2" ht="15.75" thickBot="1">
      <c r="B1278" s="10">
        <f>'اسماء العملاء'!A1156</f>
        <v>0</v>
      </c>
    </row>
    <row r="1279" spans="2:2" ht="15.75" thickBot="1">
      <c r="B1279" s="10">
        <f>'اسماء العملاء'!A1157</f>
        <v>0</v>
      </c>
    </row>
    <row r="1280" spans="2:2" ht="15.75" thickBot="1">
      <c r="B1280" s="10">
        <f>'اسماء العملاء'!A1158</f>
        <v>0</v>
      </c>
    </row>
    <row r="1281" spans="2:2" ht="15.75" thickBot="1">
      <c r="B1281" s="10">
        <f>'اسماء العملاء'!A1159</f>
        <v>0</v>
      </c>
    </row>
    <row r="1282" spans="2:2" ht="15.75" thickBot="1">
      <c r="B1282" s="10">
        <f>'اسماء العملاء'!A1160</f>
        <v>0</v>
      </c>
    </row>
    <row r="1283" spans="2:2" ht="15.75" thickBot="1">
      <c r="B1283" s="10">
        <f>'اسماء العملاء'!A1161</f>
        <v>0</v>
      </c>
    </row>
    <row r="1284" spans="2:2" ht="15.75" thickBot="1">
      <c r="B1284" s="10">
        <f>'اسماء العملاء'!A1162</f>
        <v>0</v>
      </c>
    </row>
    <row r="1285" spans="2:2" ht="15.75" thickBot="1">
      <c r="B1285" s="10">
        <f>'اسماء العملاء'!A1163</f>
        <v>0</v>
      </c>
    </row>
    <row r="1286" spans="2:2" ht="15.75" thickBot="1">
      <c r="B1286" s="10">
        <f>'اسماء العملاء'!A1164</f>
        <v>0</v>
      </c>
    </row>
    <row r="1287" spans="2:2" ht="15.75" thickBot="1">
      <c r="B1287" s="10">
        <f>'اسماء العملاء'!A1165</f>
        <v>0</v>
      </c>
    </row>
    <row r="1288" spans="2:2" ht="15.75" thickBot="1">
      <c r="B1288" s="10">
        <f>'اسماء العملاء'!A1166</f>
        <v>0</v>
      </c>
    </row>
    <row r="1289" spans="2:2" ht="15.75" thickBot="1">
      <c r="B1289" s="10">
        <f>'اسماء العملاء'!A1167</f>
        <v>0</v>
      </c>
    </row>
    <row r="1290" spans="2:2" ht="15.75" thickBot="1">
      <c r="B1290" s="10">
        <f>'اسماء العملاء'!A1168</f>
        <v>0</v>
      </c>
    </row>
    <row r="1291" spans="2:2" ht="15.75" thickBot="1">
      <c r="B1291" s="10">
        <f>'اسماء العملاء'!A1169</f>
        <v>0</v>
      </c>
    </row>
    <row r="1292" spans="2:2" ht="15.75" thickBot="1">
      <c r="B1292" s="10">
        <f>'اسماء العملاء'!A1170</f>
        <v>0</v>
      </c>
    </row>
    <row r="1293" spans="2:2" ht="15.75" thickBot="1">
      <c r="B1293" s="10">
        <f>'اسماء العملاء'!A1171</f>
        <v>0</v>
      </c>
    </row>
    <row r="1294" spans="2:2" ht="15.75" thickBot="1">
      <c r="B1294" s="10">
        <f>'اسماء العملاء'!A1172</f>
        <v>0</v>
      </c>
    </row>
    <row r="1295" spans="2:2" ht="15.75" thickBot="1">
      <c r="B1295" s="10">
        <f>'اسماء العملاء'!A1173</f>
        <v>0</v>
      </c>
    </row>
    <row r="1296" spans="2:2" ht="15.75" thickBot="1">
      <c r="B1296" s="10">
        <f>'اسماء العملاء'!A1174</f>
        <v>0</v>
      </c>
    </row>
    <row r="1297" spans="2:2" ht="15.75" thickBot="1">
      <c r="B1297" s="10">
        <f>'اسماء العملاء'!A1175</f>
        <v>0</v>
      </c>
    </row>
    <row r="1298" spans="2:2" ht="15.75" thickBot="1">
      <c r="B1298" s="10">
        <f>'اسماء العملاء'!A1176</f>
        <v>0</v>
      </c>
    </row>
    <row r="1299" spans="2:2" ht="15.75" thickBot="1">
      <c r="B1299" s="10">
        <f>'اسماء العملاء'!A1177</f>
        <v>0</v>
      </c>
    </row>
    <row r="1300" spans="2:2" ht="15.75" thickBot="1">
      <c r="B1300" s="10">
        <f>'اسماء العملاء'!A1178</f>
        <v>0</v>
      </c>
    </row>
    <row r="1301" spans="2:2" ht="15.75" thickBot="1">
      <c r="B1301" s="10">
        <f>'اسماء العملاء'!A1179</f>
        <v>0</v>
      </c>
    </row>
    <row r="1302" spans="2:2" ht="15.75" thickBot="1">
      <c r="B1302" s="10">
        <f>'اسماء العملاء'!A1180</f>
        <v>0</v>
      </c>
    </row>
    <row r="1303" spans="2:2" ht="15.75" thickBot="1">
      <c r="B1303" s="10">
        <f>'اسماء العملاء'!A1181</f>
        <v>0</v>
      </c>
    </row>
    <row r="1304" spans="2:2" ht="15.75" thickBot="1">
      <c r="B1304" s="10">
        <f>'اسماء العملاء'!A1182</f>
        <v>0</v>
      </c>
    </row>
    <row r="1305" spans="2:2" ht="15.75" thickBot="1">
      <c r="B1305" s="10">
        <f>'اسماء العملاء'!A1183</f>
        <v>0</v>
      </c>
    </row>
    <row r="1306" spans="2:2" ht="15.75" thickBot="1">
      <c r="B1306" s="10">
        <f>'اسماء العملاء'!A1184</f>
        <v>0</v>
      </c>
    </row>
    <row r="1307" spans="2:2" ht="15.75" thickBot="1">
      <c r="B1307" s="10">
        <f>'اسماء العملاء'!A1185</f>
        <v>0</v>
      </c>
    </row>
    <row r="1308" spans="2:2" ht="15.75" thickBot="1">
      <c r="B1308" s="10">
        <f>'اسماء العملاء'!A1186</f>
        <v>0</v>
      </c>
    </row>
    <row r="1309" spans="2:2" ht="15.75" thickBot="1">
      <c r="B1309" s="10">
        <f>'اسماء العملاء'!A1187</f>
        <v>0</v>
      </c>
    </row>
    <row r="1310" spans="2:2" ht="15.75" thickBot="1">
      <c r="B1310" s="10">
        <f>'اسماء العملاء'!A1188</f>
        <v>0</v>
      </c>
    </row>
    <row r="1311" spans="2:2" ht="15.75" thickBot="1">
      <c r="B1311" s="10">
        <f>'اسماء العملاء'!A1189</f>
        <v>0</v>
      </c>
    </row>
    <row r="1312" spans="2:2" ht="15.75" thickBot="1">
      <c r="B1312" s="10">
        <f>'اسماء العملاء'!A1190</f>
        <v>0</v>
      </c>
    </row>
    <row r="1313" spans="2:2" ht="15.75" thickBot="1">
      <c r="B1313" s="10">
        <f>'اسماء العملاء'!A1191</f>
        <v>0</v>
      </c>
    </row>
    <row r="1314" spans="2:2" ht="15.75" thickBot="1">
      <c r="B1314" s="10">
        <f>'اسماء العملاء'!A1192</f>
        <v>0</v>
      </c>
    </row>
    <row r="1315" spans="2:2" ht="15.75" thickBot="1">
      <c r="B1315" s="10">
        <f>'اسماء العملاء'!A1193</f>
        <v>0</v>
      </c>
    </row>
    <row r="1316" spans="2:2" ht="15.75" thickBot="1">
      <c r="B1316" s="10">
        <f>'اسماء العملاء'!A1194</f>
        <v>0</v>
      </c>
    </row>
    <row r="1317" spans="2:2" ht="15.75" thickBot="1">
      <c r="B1317" s="10">
        <f>'اسماء العملاء'!A1195</f>
        <v>0</v>
      </c>
    </row>
    <row r="1318" spans="2:2" ht="15.75" thickBot="1">
      <c r="B1318" s="10">
        <f>'اسماء العملاء'!A1196</f>
        <v>0</v>
      </c>
    </row>
    <row r="1319" spans="2:2" ht="15.75" thickBot="1">
      <c r="B1319" s="10">
        <f>'اسماء العملاء'!A1197</f>
        <v>0</v>
      </c>
    </row>
    <row r="1320" spans="2:2" ht="15.75" thickBot="1">
      <c r="B1320" s="10">
        <f>'اسماء العملاء'!A1198</f>
        <v>0</v>
      </c>
    </row>
    <row r="1321" spans="2:2" ht="15.75" thickBot="1">
      <c r="B1321" s="10">
        <f>'اسماء العملاء'!A1199</f>
        <v>0</v>
      </c>
    </row>
    <row r="1322" spans="2:2" ht="15.75" thickBot="1">
      <c r="B1322" s="10">
        <f>'اسماء العملاء'!A1200</f>
        <v>0</v>
      </c>
    </row>
    <row r="1323" spans="2:2" ht="15.75" thickBot="1">
      <c r="B1323" s="10">
        <f>'اسماء العملاء'!A1201</f>
        <v>0</v>
      </c>
    </row>
    <row r="1324" spans="2:2" ht="15.75" thickBot="1">
      <c r="B1324" s="10">
        <f>'اسماء العملاء'!A1202</f>
        <v>0</v>
      </c>
    </row>
    <row r="1325" spans="2:2" ht="15.75" thickBot="1">
      <c r="B1325" s="10">
        <f>'اسماء العملاء'!A1203</f>
        <v>0</v>
      </c>
    </row>
    <row r="1326" spans="2:2" ht="15.75" thickBot="1">
      <c r="B1326" s="10">
        <f>'اسماء العملاء'!A1204</f>
        <v>0</v>
      </c>
    </row>
    <row r="1327" spans="2:2" ht="15.75" thickBot="1">
      <c r="B1327" s="10">
        <f>'اسماء العملاء'!A1205</f>
        <v>0</v>
      </c>
    </row>
    <row r="1328" spans="2:2" ht="15.75" thickBot="1">
      <c r="B1328" s="10">
        <f>'اسماء العملاء'!A1206</f>
        <v>0</v>
      </c>
    </row>
    <row r="1329" spans="2:2" ht="15.75" thickBot="1">
      <c r="B1329" s="10">
        <f>'اسماء العملاء'!A1207</f>
        <v>0</v>
      </c>
    </row>
    <row r="1330" spans="2:2" ht="15.75" thickBot="1">
      <c r="B1330" s="10">
        <f>'اسماء العملاء'!A1208</f>
        <v>0</v>
      </c>
    </row>
    <row r="1331" spans="2:2" ht="15.75" thickBot="1">
      <c r="B1331" s="10">
        <f>'اسماء العملاء'!A1209</f>
        <v>0</v>
      </c>
    </row>
    <row r="1332" spans="2:2" ht="15.75" thickBot="1">
      <c r="B1332" s="10">
        <f>'اسماء العملاء'!A1210</f>
        <v>0</v>
      </c>
    </row>
    <row r="1333" spans="2:2" ht="15.75" thickBot="1">
      <c r="B1333" s="10">
        <f>'اسماء العملاء'!A1211</f>
        <v>0</v>
      </c>
    </row>
    <row r="1334" spans="2:2" ht="15.75" thickBot="1">
      <c r="B1334" s="10">
        <f>'اسماء العملاء'!A1212</f>
        <v>0</v>
      </c>
    </row>
    <row r="1335" spans="2:2" ht="15.75" thickBot="1">
      <c r="B1335" s="10">
        <f>'اسماء العملاء'!A1213</f>
        <v>0</v>
      </c>
    </row>
    <row r="1336" spans="2:2" ht="15.75" thickBot="1">
      <c r="B1336" s="10">
        <f>'اسماء العملاء'!A1214</f>
        <v>0</v>
      </c>
    </row>
    <row r="1337" spans="2:2" ht="15.75" thickBot="1">
      <c r="B1337" s="10">
        <f>'اسماء العملاء'!A1215</f>
        <v>0</v>
      </c>
    </row>
    <row r="1338" spans="2:2" ht="15.75" thickBot="1">
      <c r="B1338" s="10">
        <f>'اسماء العملاء'!A1216</f>
        <v>0</v>
      </c>
    </row>
    <row r="1339" spans="2:2" ht="15.75" thickBot="1">
      <c r="B1339" s="10">
        <f>'اسماء العملاء'!A1217</f>
        <v>0</v>
      </c>
    </row>
    <row r="1340" spans="2:2" ht="15.75" thickBot="1">
      <c r="B1340" s="10">
        <f>'اسماء العملاء'!A1218</f>
        <v>0</v>
      </c>
    </row>
    <row r="1341" spans="2:2" ht="15.75" thickBot="1">
      <c r="B1341" s="10">
        <f>'اسماء العملاء'!A1219</f>
        <v>0</v>
      </c>
    </row>
    <row r="1342" spans="2:2" ht="15.75" thickBot="1">
      <c r="B1342" s="10">
        <f>'اسماء العملاء'!A1220</f>
        <v>0</v>
      </c>
    </row>
    <row r="1343" spans="2:2" ht="15.75" thickBot="1">
      <c r="B1343" s="10">
        <f>'اسماء العملاء'!A1221</f>
        <v>0</v>
      </c>
    </row>
    <row r="1344" spans="2:2" ht="15.75" thickBot="1">
      <c r="B1344" s="10">
        <f>'اسماء العملاء'!A1222</f>
        <v>0</v>
      </c>
    </row>
    <row r="1345" spans="2:2" ht="15.75" thickBot="1">
      <c r="B1345" s="10">
        <f>'اسماء العملاء'!A1223</f>
        <v>0</v>
      </c>
    </row>
    <row r="1346" spans="2:2" ht="15.75" thickBot="1">
      <c r="B1346" s="10">
        <f>'اسماء العملاء'!A1224</f>
        <v>0</v>
      </c>
    </row>
    <row r="1347" spans="2:2" ht="15.75" thickBot="1">
      <c r="B1347" s="10">
        <f>'اسماء العملاء'!A1225</f>
        <v>0</v>
      </c>
    </row>
    <row r="1348" spans="2:2" ht="15.75" thickBot="1">
      <c r="B1348" s="10">
        <f>'اسماء العملاء'!A1226</f>
        <v>0</v>
      </c>
    </row>
    <row r="1349" spans="2:2" ht="15.75" thickBot="1">
      <c r="B1349" s="10">
        <f>'اسماء العملاء'!A1227</f>
        <v>0</v>
      </c>
    </row>
    <row r="1350" spans="2:2" ht="15.75" thickBot="1">
      <c r="B1350" s="10">
        <f>'اسماء العملاء'!A1228</f>
        <v>0</v>
      </c>
    </row>
    <row r="1351" spans="2:2" ht="15.75" thickBot="1">
      <c r="B1351" s="10">
        <f>'اسماء العملاء'!A1229</f>
        <v>0</v>
      </c>
    </row>
    <row r="1352" spans="2:2" ht="15.75" thickBot="1">
      <c r="B1352" s="10">
        <f>'اسماء العملاء'!A1230</f>
        <v>0</v>
      </c>
    </row>
    <row r="1353" spans="2:2" ht="15.75" thickBot="1">
      <c r="B1353" s="10">
        <f>'اسماء العملاء'!A1231</f>
        <v>0</v>
      </c>
    </row>
    <row r="1354" spans="2:2" ht="15.75" thickBot="1">
      <c r="B1354" s="10">
        <f>'اسماء العملاء'!A1232</f>
        <v>0</v>
      </c>
    </row>
    <row r="1355" spans="2:2" ht="15.75" thickBot="1">
      <c r="B1355" s="10">
        <f>'اسماء العملاء'!A1233</f>
        <v>0</v>
      </c>
    </row>
    <row r="1356" spans="2:2" ht="15.75" thickBot="1">
      <c r="B1356" s="10">
        <f>'اسماء العملاء'!A1234</f>
        <v>0</v>
      </c>
    </row>
    <row r="1357" spans="2:2" ht="15.75" thickBot="1">
      <c r="B1357" s="10">
        <f>'اسماء العملاء'!A1235</f>
        <v>0</v>
      </c>
    </row>
    <row r="1358" spans="2:2" ht="15.75" thickBot="1">
      <c r="B1358" s="10">
        <f>'اسماء العملاء'!A1236</f>
        <v>0</v>
      </c>
    </row>
    <row r="1359" spans="2:2" ht="15.75" thickBot="1">
      <c r="B1359" s="10">
        <f>'اسماء العملاء'!A1237</f>
        <v>0</v>
      </c>
    </row>
    <row r="1360" spans="2:2" ht="15.75" thickBot="1">
      <c r="B1360" s="10">
        <f>'اسماء العملاء'!A1238</f>
        <v>0</v>
      </c>
    </row>
    <row r="1361" spans="2:2" ht="15.75" thickBot="1">
      <c r="B1361" s="10">
        <f>'اسماء العملاء'!A1239</f>
        <v>0</v>
      </c>
    </row>
    <row r="1362" spans="2:2" ht="15.75" thickBot="1">
      <c r="B1362" s="10">
        <f>'اسماء العملاء'!A1240</f>
        <v>0</v>
      </c>
    </row>
    <row r="1363" spans="2:2" ht="15.75" thickBot="1">
      <c r="B1363" s="10">
        <f>'اسماء العملاء'!A1241</f>
        <v>0</v>
      </c>
    </row>
    <row r="1364" spans="2:2" ht="15.75" thickBot="1">
      <c r="B1364" s="10">
        <f>'اسماء العملاء'!A1242</f>
        <v>0</v>
      </c>
    </row>
    <row r="1365" spans="2:2" ht="15.75" thickBot="1">
      <c r="B1365" s="10">
        <f>'اسماء العملاء'!A1243</f>
        <v>0</v>
      </c>
    </row>
    <row r="1366" spans="2:2" ht="15.75" thickBot="1">
      <c r="B1366" s="10">
        <f>'اسماء العملاء'!A1244</f>
        <v>0</v>
      </c>
    </row>
    <row r="1367" spans="2:2" ht="15.75" thickBot="1">
      <c r="B1367" s="10">
        <f>'اسماء العملاء'!A1245</f>
        <v>0</v>
      </c>
    </row>
    <row r="1368" spans="2:2" ht="15.75" thickBot="1">
      <c r="B1368" s="10">
        <f>'اسماء العملاء'!A1246</f>
        <v>0</v>
      </c>
    </row>
    <row r="1369" spans="2:2" ht="15.75" thickBot="1">
      <c r="B1369" s="10">
        <f>'اسماء العملاء'!A1247</f>
        <v>0</v>
      </c>
    </row>
    <row r="1370" spans="2:2" ht="15.75" thickBot="1">
      <c r="B1370" s="10">
        <f>'اسماء العملاء'!A1248</f>
        <v>0</v>
      </c>
    </row>
    <row r="1371" spans="2:2" ht="15.75" thickBot="1">
      <c r="B1371" s="10">
        <f>'اسماء العملاء'!A1249</f>
        <v>0</v>
      </c>
    </row>
    <row r="1372" spans="2:2" ht="15.75" thickBot="1">
      <c r="B1372" s="10">
        <f>'اسماء العملاء'!A1250</f>
        <v>0</v>
      </c>
    </row>
    <row r="1373" spans="2:2" ht="15.75" thickBot="1">
      <c r="B1373" s="10">
        <f>'اسماء العملاء'!A1251</f>
        <v>0</v>
      </c>
    </row>
    <row r="1374" spans="2:2" ht="15.75" thickBot="1">
      <c r="B1374" s="10">
        <f>'اسماء العملاء'!A1252</f>
        <v>0</v>
      </c>
    </row>
    <row r="1375" spans="2:2" ht="15.75" thickBot="1">
      <c r="B1375" s="10">
        <f>'اسماء العملاء'!A1253</f>
        <v>0</v>
      </c>
    </row>
    <row r="1376" spans="2:2" ht="15.75" thickBot="1">
      <c r="B1376" s="10">
        <f>'اسماء العملاء'!A1254</f>
        <v>0</v>
      </c>
    </row>
    <row r="1377" spans="2:2" ht="15.75" thickBot="1">
      <c r="B1377" s="10">
        <f>'اسماء العملاء'!A1255</f>
        <v>0</v>
      </c>
    </row>
    <row r="1378" spans="2:2" ht="15.75" thickBot="1">
      <c r="B1378" s="10">
        <f>'اسماء العملاء'!A1256</f>
        <v>0</v>
      </c>
    </row>
    <row r="1379" spans="2:2" ht="15.75" thickBot="1">
      <c r="B1379" s="10">
        <f>'اسماء العملاء'!A1257</f>
        <v>0</v>
      </c>
    </row>
    <row r="1380" spans="2:2" ht="15.75" thickBot="1">
      <c r="B1380" s="10">
        <f>'اسماء العملاء'!A1258</f>
        <v>0</v>
      </c>
    </row>
    <row r="1381" spans="2:2" ht="15.75" thickBot="1">
      <c r="B1381" s="10">
        <f>'اسماء العملاء'!A1259</f>
        <v>0</v>
      </c>
    </row>
    <row r="1382" spans="2:2" ht="15.75" thickBot="1">
      <c r="B1382" s="10">
        <f>'اسماء العملاء'!A1260</f>
        <v>0</v>
      </c>
    </row>
    <row r="1383" spans="2:2" ht="15.75" thickBot="1">
      <c r="B1383" s="10">
        <f>'اسماء العملاء'!A1261</f>
        <v>0</v>
      </c>
    </row>
    <row r="1384" spans="2:2" ht="15.75" thickBot="1">
      <c r="B1384" s="10">
        <f>'اسماء العملاء'!A1262</f>
        <v>0</v>
      </c>
    </row>
    <row r="1385" spans="2:2" ht="15.75" thickBot="1">
      <c r="B1385" s="10">
        <f>'اسماء العملاء'!A1263</f>
        <v>0</v>
      </c>
    </row>
    <row r="1386" spans="2:2" ht="15.75" thickBot="1">
      <c r="B1386" s="10">
        <f>'اسماء العملاء'!A1264</f>
        <v>0</v>
      </c>
    </row>
    <row r="1387" spans="2:2" ht="15.75" thickBot="1">
      <c r="B1387" s="10">
        <f>'اسماء العملاء'!A1265</f>
        <v>0</v>
      </c>
    </row>
    <row r="1388" spans="2:2" ht="15.75" thickBot="1">
      <c r="B1388" s="10">
        <f>'اسماء العملاء'!A1266</f>
        <v>0</v>
      </c>
    </row>
    <row r="1389" spans="2:2" ht="15.75" thickBot="1">
      <c r="B1389" s="10">
        <f>'اسماء العملاء'!A1267</f>
        <v>0</v>
      </c>
    </row>
    <row r="1390" spans="2:2" ht="15.75" thickBot="1">
      <c r="B1390" s="10">
        <f>'اسماء العملاء'!A1268</f>
        <v>0</v>
      </c>
    </row>
    <row r="1391" spans="2:2" ht="15.75" thickBot="1">
      <c r="B1391" s="10">
        <f>'اسماء العملاء'!A1269</f>
        <v>0</v>
      </c>
    </row>
    <row r="1392" spans="2:2">
      <c r="B1392" s="10">
        <f>'اسماء العملاء'!A1270</f>
        <v>0</v>
      </c>
    </row>
  </sheetData>
  <mergeCells count="35">
    <mergeCell ref="A46:H46"/>
    <mergeCell ref="A14:H16"/>
    <mergeCell ref="A30:H33"/>
    <mergeCell ref="B42:D42"/>
    <mergeCell ref="B43:D43"/>
    <mergeCell ref="B44:D44"/>
    <mergeCell ref="B45:D45"/>
    <mergeCell ref="F45:G45"/>
    <mergeCell ref="A34:H34"/>
    <mergeCell ref="A35:H35"/>
    <mergeCell ref="B36:D36"/>
    <mergeCell ref="B37:D37"/>
    <mergeCell ref="B41:D41"/>
    <mergeCell ref="A29:H29"/>
    <mergeCell ref="B19:D19"/>
    <mergeCell ref="B20:D20"/>
    <mergeCell ref="B9:D9"/>
    <mergeCell ref="A1:H1"/>
    <mergeCell ref="A2:H2"/>
    <mergeCell ref="B3:D3"/>
    <mergeCell ref="B4:D4"/>
    <mergeCell ref="B8:D8"/>
    <mergeCell ref="B10:D10"/>
    <mergeCell ref="B11:D11"/>
    <mergeCell ref="A13:H13"/>
    <mergeCell ref="A17:H17"/>
    <mergeCell ref="A18:H18"/>
    <mergeCell ref="B28:D28"/>
    <mergeCell ref="F12:G12"/>
    <mergeCell ref="F28:G28"/>
    <mergeCell ref="B24:D24"/>
    <mergeCell ref="B25:D25"/>
    <mergeCell ref="B26:D26"/>
    <mergeCell ref="B27:D27"/>
    <mergeCell ref="B12:D12"/>
  </mergeCells>
  <dataValidations count="2">
    <dataValidation type="list" allowBlank="1" showInputMessage="1" showErrorMessage="1" sqref="B11:D11 B27:D27 B44:D44">
      <formula1>$H$127:$H$135</formula1>
    </dataValidation>
    <dataValidation type="list" allowBlank="1" showInputMessage="1" showErrorMessage="1" sqref="B8:D8 B24:D24 B41:D41">
      <formula1>$B$124:$B$1392</formula1>
    </dataValidation>
  </dataValidations>
  <hyperlinks>
    <hyperlink ref="B6" r:id="rId1"/>
    <hyperlink ref="B22" r:id="rId2"/>
    <hyperlink ref="B39" r:id="rId3"/>
  </hyperlinks>
  <pageMargins left="0.5" right="0.5" top="0.74803149606299202" bottom="0.74803149606299202" header="0" footer="0"/>
  <pageSetup paperSize="9" scale="81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8"/>
  <dimension ref="A1:B120"/>
  <sheetViews>
    <sheetView rightToLeft="1" workbookViewId="0">
      <selection activeCell="G5" sqref="G5"/>
    </sheetView>
  </sheetViews>
  <sheetFormatPr defaultColWidth="9.140625" defaultRowHeight="26.1" customHeight="1"/>
  <cols>
    <col min="1" max="1" width="9.140625" style="145"/>
    <col min="2" max="2" width="25.85546875" style="263" customWidth="1"/>
    <col min="3" max="16384" width="9.140625" style="144"/>
  </cols>
  <sheetData>
    <row r="1" spans="1:2" ht="26.1" customHeight="1" thickBot="1">
      <c r="A1" s="143" t="s">
        <v>0</v>
      </c>
      <c r="B1" s="259" t="s">
        <v>132</v>
      </c>
    </row>
    <row r="2" spans="1:2" ht="26.1" customHeight="1">
      <c r="A2" s="9">
        <v>1</v>
      </c>
      <c r="B2" s="260" t="s">
        <v>133</v>
      </c>
    </row>
    <row r="3" spans="1:2" ht="26.1" customHeight="1">
      <c r="A3" s="121">
        <v>2</v>
      </c>
      <c r="B3" s="261" t="s">
        <v>138</v>
      </c>
    </row>
    <row r="4" spans="1:2" ht="26.1" customHeight="1">
      <c r="A4" s="121">
        <v>3</v>
      </c>
      <c r="B4" s="261" t="s">
        <v>139</v>
      </c>
    </row>
    <row r="5" spans="1:2" ht="26.1" customHeight="1">
      <c r="A5" s="121">
        <v>4</v>
      </c>
      <c r="B5" s="261"/>
    </row>
    <row r="6" spans="1:2" ht="26.1" customHeight="1">
      <c r="A6" s="121">
        <v>5</v>
      </c>
      <c r="B6" s="261"/>
    </row>
    <row r="7" spans="1:2" ht="26.1" customHeight="1">
      <c r="A7" s="121">
        <v>6</v>
      </c>
      <c r="B7" s="261"/>
    </row>
    <row r="8" spans="1:2" ht="26.1" customHeight="1">
      <c r="A8" s="121">
        <v>7</v>
      </c>
      <c r="B8" s="261"/>
    </row>
    <row r="9" spans="1:2" ht="26.1" customHeight="1">
      <c r="A9" s="121">
        <v>8</v>
      </c>
      <c r="B9" s="261"/>
    </row>
    <row r="10" spans="1:2" ht="26.1" customHeight="1">
      <c r="A10" s="121">
        <v>9</v>
      </c>
      <c r="B10" s="261"/>
    </row>
    <row r="11" spans="1:2" ht="26.1" customHeight="1">
      <c r="A11" s="121">
        <v>10</v>
      </c>
      <c r="B11" s="261"/>
    </row>
    <row r="12" spans="1:2" ht="26.1" customHeight="1">
      <c r="A12" s="121">
        <v>11</v>
      </c>
      <c r="B12" s="261"/>
    </row>
    <row r="13" spans="1:2" ht="26.1" customHeight="1">
      <c r="A13" s="121">
        <v>12</v>
      </c>
      <c r="B13" s="261"/>
    </row>
    <row r="14" spans="1:2" ht="26.1" customHeight="1">
      <c r="A14" s="121">
        <v>13</v>
      </c>
      <c r="B14" s="261"/>
    </row>
    <row r="15" spans="1:2" ht="26.1" customHeight="1">
      <c r="A15" s="121">
        <v>14</v>
      </c>
      <c r="B15" s="261"/>
    </row>
    <row r="16" spans="1:2" ht="26.1" customHeight="1">
      <c r="A16" s="121">
        <v>15</v>
      </c>
      <c r="B16" s="261"/>
    </row>
    <row r="17" spans="1:2" ht="26.1" customHeight="1">
      <c r="A17" s="121">
        <v>16</v>
      </c>
      <c r="B17" s="261"/>
    </row>
    <row r="18" spans="1:2" ht="26.1" customHeight="1">
      <c r="A18" s="121">
        <v>17</v>
      </c>
      <c r="B18" s="261"/>
    </row>
    <row r="19" spans="1:2" ht="26.1" customHeight="1">
      <c r="A19" s="121">
        <v>18</v>
      </c>
      <c r="B19" s="261"/>
    </row>
    <row r="20" spans="1:2" ht="26.1" customHeight="1">
      <c r="A20" s="121">
        <v>19</v>
      </c>
      <c r="B20" s="261"/>
    </row>
    <row r="21" spans="1:2" ht="26.1" customHeight="1">
      <c r="A21" s="121">
        <v>20</v>
      </c>
      <c r="B21" s="261"/>
    </row>
    <row r="22" spans="1:2" ht="26.1" customHeight="1">
      <c r="A22" s="121">
        <v>21</v>
      </c>
      <c r="B22" s="261"/>
    </row>
    <row r="23" spans="1:2" ht="26.1" customHeight="1">
      <c r="A23" s="121">
        <v>22</v>
      </c>
      <c r="B23" s="261"/>
    </row>
    <row r="24" spans="1:2" ht="26.1" customHeight="1">
      <c r="A24" s="121">
        <v>23</v>
      </c>
      <c r="B24" s="261"/>
    </row>
    <row r="25" spans="1:2" ht="26.1" customHeight="1">
      <c r="A25" s="121">
        <v>24</v>
      </c>
      <c r="B25" s="261"/>
    </row>
    <row r="26" spans="1:2" ht="26.1" customHeight="1">
      <c r="A26" s="121">
        <v>25</v>
      </c>
      <c r="B26" s="261"/>
    </row>
    <row r="27" spans="1:2" ht="26.1" customHeight="1">
      <c r="A27" s="121">
        <v>26</v>
      </c>
      <c r="B27" s="261"/>
    </row>
    <row r="28" spans="1:2" ht="26.1" customHeight="1">
      <c r="A28" s="121">
        <v>27</v>
      </c>
      <c r="B28" s="261"/>
    </row>
    <row r="29" spans="1:2" ht="26.1" customHeight="1">
      <c r="A29" s="121">
        <v>28</v>
      </c>
      <c r="B29" s="261"/>
    </row>
    <row r="30" spans="1:2" ht="26.1" customHeight="1">
      <c r="A30" s="121">
        <v>29</v>
      </c>
      <c r="B30" s="261"/>
    </row>
    <row r="31" spans="1:2" ht="26.1" customHeight="1">
      <c r="A31" s="121">
        <v>30</v>
      </c>
      <c r="B31" s="261"/>
    </row>
    <row r="32" spans="1:2" ht="26.1" customHeight="1">
      <c r="A32" s="121">
        <v>31</v>
      </c>
      <c r="B32" s="261"/>
    </row>
    <row r="33" spans="1:2" ht="26.1" customHeight="1">
      <c r="A33" s="121">
        <v>32</v>
      </c>
      <c r="B33" s="261"/>
    </row>
    <row r="34" spans="1:2" ht="26.1" customHeight="1">
      <c r="A34" s="121">
        <v>33</v>
      </c>
      <c r="B34" s="261"/>
    </row>
    <row r="35" spans="1:2" ht="26.1" customHeight="1">
      <c r="A35" s="121">
        <v>34</v>
      </c>
      <c r="B35" s="261"/>
    </row>
    <row r="36" spans="1:2" ht="26.1" customHeight="1">
      <c r="A36" s="121">
        <v>35</v>
      </c>
      <c r="B36" s="261"/>
    </row>
    <row r="37" spans="1:2" ht="26.1" customHeight="1">
      <c r="A37" s="121">
        <v>36</v>
      </c>
      <c r="B37" s="261"/>
    </row>
    <row r="38" spans="1:2" ht="26.1" customHeight="1">
      <c r="A38" s="121">
        <v>37</v>
      </c>
      <c r="B38" s="261"/>
    </row>
    <row r="39" spans="1:2" ht="26.1" customHeight="1">
      <c r="A39" s="121">
        <v>38</v>
      </c>
      <c r="B39" s="261"/>
    </row>
    <row r="40" spans="1:2" ht="26.1" customHeight="1">
      <c r="A40" s="121">
        <v>39</v>
      </c>
      <c r="B40" s="261"/>
    </row>
    <row r="41" spans="1:2" ht="26.1" customHeight="1">
      <c r="A41" s="121">
        <v>40</v>
      </c>
      <c r="B41" s="261"/>
    </row>
    <row r="42" spans="1:2" ht="26.1" customHeight="1">
      <c r="A42" s="121">
        <v>41</v>
      </c>
      <c r="B42" s="261"/>
    </row>
    <row r="43" spans="1:2" ht="26.1" customHeight="1">
      <c r="A43" s="121">
        <v>42</v>
      </c>
      <c r="B43" s="261"/>
    </row>
    <row r="44" spans="1:2" ht="26.1" customHeight="1">
      <c r="A44" s="121">
        <v>43</v>
      </c>
      <c r="B44" s="261"/>
    </row>
    <row r="45" spans="1:2" ht="26.1" customHeight="1">
      <c r="A45" s="121">
        <v>44</v>
      </c>
      <c r="B45" s="261"/>
    </row>
    <row r="46" spans="1:2" ht="26.1" customHeight="1">
      <c r="A46" s="121">
        <v>45</v>
      </c>
      <c r="B46" s="261"/>
    </row>
    <row r="47" spans="1:2" ht="26.1" customHeight="1">
      <c r="A47" s="121">
        <v>46</v>
      </c>
      <c r="B47" s="261"/>
    </row>
    <row r="48" spans="1:2" ht="26.1" customHeight="1">
      <c r="A48" s="121">
        <v>47</v>
      </c>
      <c r="B48" s="261"/>
    </row>
    <row r="49" spans="1:2" ht="26.1" customHeight="1">
      <c r="A49" s="121">
        <v>48</v>
      </c>
      <c r="B49" s="261"/>
    </row>
    <row r="50" spans="1:2" ht="26.1" customHeight="1">
      <c r="A50" s="121">
        <v>49</v>
      </c>
      <c r="B50" s="261"/>
    </row>
    <row r="51" spans="1:2" ht="26.1" customHeight="1">
      <c r="A51" s="121">
        <v>50</v>
      </c>
      <c r="B51" s="261"/>
    </row>
    <row r="52" spans="1:2" ht="26.1" customHeight="1">
      <c r="A52" s="121">
        <v>51</v>
      </c>
      <c r="B52" s="261"/>
    </row>
    <row r="53" spans="1:2" ht="26.1" customHeight="1">
      <c r="A53" s="121">
        <v>52</v>
      </c>
      <c r="B53" s="261"/>
    </row>
    <row r="54" spans="1:2" ht="26.1" customHeight="1">
      <c r="A54" s="121">
        <v>53</v>
      </c>
      <c r="B54" s="261"/>
    </row>
    <row r="55" spans="1:2" ht="26.1" customHeight="1">
      <c r="A55" s="121">
        <v>54</v>
      </c>
      <c r="B55" s="261"/>
    </row>
    <row r="56" spans="1:2" ht="26.1" customHeight="1">
      <c r="A56" s="121">
        <v>55</v>
      </c>
      <c r="B56" s="261"/>
    </row>
    <row r="57" spans="1:2" ht="26.1" customHeight="1">
      <c r="A57" s="121">
        <v>56</v>
      </c>
      <c r="B57" s="261"/>
    </row>
    <row r="58" spans="1:2" ht="26.1" customHeight="1">
      <c r="A58" s="121">
        <v>57</v>
      </c>
      <c r="B58" s="261"/>
    </row>
    <row r="59" spans="1:2" ht="26.1" customHeight="1">
      <c r="A59" s="121">
        <v>58</v>
      </c>
      <c r="B59" s="261"/>
    </row>
    <row r="60" spans="1:2" ht="26.1" customHeight="1">
      <c r="A60" s="121">
        <v>59</v>
      </c>
      <c r="B60" s="261"/>
    </row>
    <row r="61" spans="1:2" ht="26.1" customHeight="1">
      <c r="A61" s="121">
        <v>60</v>
      </c>
      <c r="B61" s="261"/>
    </row>
    <row r="62" spans="1:2" ht="26.1" customHeight="1">
      <c r="A62" s="121">
        <v>61</v>
      </c>
      <c r="B62" s="261"/>
    </row>
    <row r="63" spans="1:2" ht="26.1" customHeight="1">
      <c r="A63" s="121">
        <v>62</v>
      </c>
      <c r="B63" s="261"/>
    </row>
    <row r="64" spans="1:2" ht="26.1" customHeight="1">
      <c r="A64" s="121">
        <v>63</v>
      </c>
      <c r="B64" s="261"/>
    </row>
    <row r="65" spans="1:2" ht="26.1" customHeight="1">
      <c r="A65" s="121">
        <v>64</v>
      </c>
      <c r="B65" s="261"/>
    </row>
    <row r="66" spans="1:2" ht="26.1" customHeight="1">
      <c r="A66" s="121">
        <v>65</v>
      </c>
      <c r="B66" s="261"/>
    </row>
    <row r="67" spans="1:2" ht="26.1" customHeight="1">
      <c r="A67" s="121">
        <v>66</v>
      </c>
      <c r="B67" s="261"/>
    </row>
    <row r="68" spans="1:2" ht="26.1" customHeight="1">
      <c r="A68" s="121">
        <v>67</v>
      </c>
      <c r="B68" s="261"/>
    </row>
    <row r="69" spans="1:2" ht="26.1" customHeight="1">
      <c r="A69" s="121">
        <v>68</v>
      </c>
      <c r="B69" s="261"/>
    </row>
    <row r="70" spans="1:2" ht="26.1" customHeight="1">
      <c r="A70" s="121">
        <v>69</v>
      </c>
      <c r="B70" s="261"/>
    </row>
    <row r="71" spans="1:2" ht="26.1" customHeight="1">
      <c r="A71" s="121">
        <v>70</v>
      </c>
      <c r="B71" s="261"/>
    </row>
    <row r="72" spans="1:2" ht="26.1" customHeight="1">
      <c r="A72" s="121">
        <v>71</v>
      </c>
      <c r="B72" s="261"/>
    </row>
    <row r="73" spans="1:2" ht="26.1" customHeight="1">
      <c r="A73" s="121">
        <v>72</v>
      </c>
      <c r="B73" s="261"/>
    </row>
    <row r="74" spans="1:2" ht="26.1" customHeight="1">
      <c r="A74" s="121">
        <v>73</v>
      </c>
      <c r="B74" s="261"/>
    </row>
    <row r="75" spans="1:2" ht="26.1" customHeight="1">
      <c r="A75" s="121">
        <v>74</v>
      </c>
      <c r="B75" s="261"/>
    </row>
    <row r="76" spans="1:2" ht="26.1" customHeight="1">
      <c r="A76" s="121">
        <v>75</v>
      </c>
      <c r="B76" s="261"/>
    </row>
    <row r="77" spans="1:2" ht="26.1" customHeight="1">
      <c r="A77" s="121">
        <v>76</v>
      </c>
      <c r="B77" s="261"/>
    </row>
    <row r="78" spans="1:2" ht="26.1" customHeight="1">
      <c r="A78" s="121">
        <v>77</v>
      </c>
      <c r="B78" s="261"/>
    </row>
    <row r="79" spans="1:2" ht="26.1" customHeight="1">
      <c r="A79" s="121">
        <v>78</v>
      </c>
      <c r="B79" s="261"/>
    </row>
    <row r="80" spans="1:2" ht="26.1" customHeight="1">
      <c r="A80" s="121">
        <v>79</v>
      </c>
      <c r="B80" s="261"/>
    </row>
    <row r="81" spans="1:2" ht="26.1" customHeight="1">
      <c r="A81" s="121">
        <v>80</v>
      </c>
      <c r="B81" s="261"/>
    </row>
    <row r="82" spans="1:2" ht="26.1" customHeight="1">
      <c r="A82" s="121">
        <v>81</v>
      </c>
      <c r="B82" s="261"/>
    </row>
    <row r="83" spans="1:2" ht="26.1" customHeight="1">
      <c r="A83" s="121">
        <v>82</v>
      </c>
      <c r="B83" s="261"/>
    </row>
    <row r="84" spans="1:2" ht="26.1" customHeight="1">
      <c r="A84" s="121">
        <v>83</v>
      </c>
      <c r="B84" s="261"/>
    </row>
    <row r="85" spans="1:2" ht="26.1" customHeight="1">
      <c r="A85" s="121">
        <v>84</v>
      </c>
      <c r="B85" s="261"/>
    </row>
    <row r="86" spans="1:2" ht="26.1" customHeight="1">
      <c r="A86" s="121">
        <v>85</v>
      </c>
      <c r="B86" s="261"/>
    </row>
    <row r="87" spans="1:2" ht="26.1" customHeight="1">
      <c r="A87" s="121">
        <v>86</v>
      </c>
      <c r="B87" s="261"/>
    </row>
    <row r="88" spans="1:2" ht="26.1" customHeight="1">
      <c r="A88" s="121">
        <v>87</v>
      </c>
      <c r="B88" s="261"/>
    </row>
    <row r="89" spans="1:2" ht="26.1" customHeight="1">
      <c r="A89" s="121">
        <v>88</v>
      </c>
      <c r="B89" s="261"/>
    </row>
    <row r="90" spans="1:2" ht="26.1" customHeight="1">
      <c r="A90" s="121">
        <v>89</v>
      </c>
      <c r="B90" s="261"/>
    </row>
    <row r="91" spans="1:2" ht="26.1" customHeight="1">
      <c r="A91" s="121">
        <v>90</v>
      </c>
      <c r="B91" s="261"/>
    </row>
    <row r="92" spans="1:2" ht="26.1" customHeight="1">
      <c r="A92" s="121">
        <v>91</v>
      </c>
      <c r="B92" s="261"/>
    </row>
    <row r="93" spans="1:2" ht="26.1" customHeight="1">
      <c r="A93" s="121">
        <v>92</v>
      </c>
      <c r="B93" s="261"/>
    </row>
    <row r="94" spans="1:2" ht="26.1" customHeight="1">
      <c r="A94" s="121">
        <v>93</v>
      </c>
      <c r="B94" s="261"/>
    </row>
    <row r="95" spans="1:2" ht="26.1" customHeight="1">
      <c r="A95" s="121">
        <v>94</v>
      </c>
      <c r="B95" s="261"/>
    </row>
    <row r="96" spans="1:2" ht="26.1" customHeight="1">
      <c r="A96" s="121">
        <v>95</v>
      </c>
      <c r="B96" s="261"/>
    </row>
    <row r="97" spans="1:2" ht="26.1" customHeight="1">
      <c r="A97" s="121">
        <v>96</v>
      </c>
      <c r="B97" s="261"/>
    </row>
    <row r="98" spans="1:2" ht="26.1" customHeight="1">
      <c r="A98" s="121">
        <v>97</v>
      </c>
      <c r="B98" s="261"/>
    </row>
    <row r="99" spans="1:2" ht="26.1" customHeight="1">
      <c r="A99" s="121">
        <v>98</v>
      </c>
      <c r="B99" s="261"/>
    </row>
    <row r="100" spans="1:2" ht="26.1" customHeight="1">
      <c r="A100" s="121">
        <v>99</v>
      </c>
      <c r="B100" s="261"/>
    </row>
    <row r="101" spans="1:2" ht="26.1" customHeight="1">
      <c r="A101" s="121">
        <v>100</v>
      </c>
      <c r="B101" s="261"/>
    </row>
    <row r="102" spans="1:2" ht="26.1" customHeight="1">
      <c r="A102" s="121">
        <v>101</v>
      </c>
      <c r="B102" s="261"/>
    </row>
    <row r="103" spans="1:2" ht="26.1" customHeight="1">
      <c r="A103" s="121">
        <v>102</v>
      </c>
      <c r="B103" s="261"/>
    </row>
    <row r="104" spans="1:2" ht="26.1" customHeight="1">
      <c r="A104" s="121">
        <v>103</v>
      </c>
      <c r="B104" s="261"/>
    </row>
    <row r="105" spans="1:2" ht="26.1" customHeight="1">
      <c r="A105" s="121">
        <v>104</v>
      </c>
      <c r="B105" s="261"/>
    </row>
    <row r="106" spans="1:2" ht="26.1" customHeight="1">
      <c r="A106" s="121">
        <v>105</v>
      </c>
      <c r="B106" s="261"/>
    </row>
    <row r="107" spans="1:2" ht="26.1" customHeight="1">
      <c r="A107" s="121">
        <v>106</v>
      </c>
      <c r="B107" s="261"/>
    </row>
    <row r="108" spans="1:2" ht="26.1" customHeight="1">
      <c r="A108" s="121">
        <v>107</v>
      </c>
      <c r="B108" s="261"/>
    </row>
    <row r="109" spans="1:2" ht="26.1" customHeight="1">
      <c r="A109" s="121">
        <v>108</v>
      </c>
      <c r="B109" s="261"/>
    </row>
    <row r="110" spans="1:2" ht="26.1" customHeight="1">
      <c r="A110" s="121">
        <v>109</v>
      </c>
      <c r="B110" s="261"/>
    </row>
    <row r="111" spans="1:2" ht="26.1" customHeight="1">
      <c r="A111" s="121">
        <v>110</v>
      </c>
      <c r="B111" s="261"/>
    </row>
    <row r="112" spans="1:2" ht="26.1" customHeight="1">
      <c r="A112" s="121">
        <v>111</v>
      </c>
      <c r="B112" s="261"/>
    </row>
    <row r="113" spans="1:2" ht="26.1" customHeight="1">
      <c r="A113" s="121">
        <v>112</v>
      </c>
      <c r="B113" s="261"/>
    </row>
    <row r="114" spans="1:2" ht="26.1" customHeight="1">
      <c r="A114" s="121">
        <v>113</v>
      </c>
      <c r="B114" s="261"/>
    </row>
    <row r="115" spans="1:2" ht="26.1" customHeight="1">
      <c r="A115" s="121">
        <v>114</v>
      </c>
      <c r="B115" s="261"/>
    </row>
    <row r="116" spans="1:2" ht="26.1" customHeight="1">
      <c r="A116" s="121">
        <v>115</v>
      </c>
      <c r="B116" s="261"/>
    </row>
    <row r="117" spans="1:2" ht="26.1" customHeight="1">
      <c r="A117" s="121">
        <v>116</v>
      </c>
      <c r="B117" s="261"/>
    </row>
    <row r="118" spans="1:2" ht="26.1" customHeight="1">
      <c r="A118" s="121">
        <v>117</v>
      </c>
      <c r="B118" s="261"/>
    </row>
    <row r="119" spans="1:2" ht="26.1" customHeight="1">
      <c r="A119" s="121">
        <v>118</v>
      </c>
      <c r="B119" s="261"/>
    </row>
    <row r="120" spans="1:2" ht="26.1" customHeight="1" thickBot="1">
      <c r="A120" s="121">
        <v>119</v>
      </c>
      <c r="B120" s="26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C53"/>
  <sheetViews>
    <sheetView showGridLines="0" rightToLeft="1" workbookViewId="0">
      <pane ySplit="1" topLeftCell="A2" activePane="bottomLeft" state="frozen"/>
      <selection pane="bottomLeft"/>
    </sheetView>
  </sheetViews>
  <sheetFormatPr defaultColWidth="9.140625" defaultRowHeight="23.1" customHeight="1"/>
  <cols>
    <col min="1" max="1" width="24.28515625" style="15" customWidth="1"/>
    <col min="2" max="2" width="24.28515625" style="14" customWidth="1"/>
    <col min="3" max="3" width="24.28515625" style="131" customWidth="1"/>
    <col min="4" max="16384" width="9.140625" style="14"/>
  </cols>
  <sheetData>
    <row r="1" spans="1:3" ht="23.1" customHeight="1" thickBot="1">
      <c r="A1" s="12" t="s">
        <v>1</v>
      </c>
      <c r="B1" s="130" t="s">
        <v>129</v>
      </c>
      <c r="C1" s="12" t="s">
        <v>130</v>
      </c>
    </row>
    <row r="2" spans="1:3" ht="23.1" customHeight="1">
      <c r="A2" s="138" t="s">
        <v>2</v>
      </c>
      <c r="B2" s="137">
        <v>1000</v>
      </c>
      <c r="C2" s="13">
        <f>IF(B2="","",SUMIF(الدخول!$B$3:$B$296,A2,الدخول!$E$3:$E$296)+SUMIF(الدخول!$B$3:$B$296,A2,الدخول!$I$3:$I$296)+B2-SUMIF(الدخول!$B$3:$B$296,A2,الدخول!$F$3:$F$296))</f>
        <v>1000</v>
      </c>
    </row>
    <row r="3" spans="1:3" ht="23.1" customHeight="1">
      <c r="A3" s="139" t="s">
        <v>3</v>
      </c>
      <c r="B3" s="140">
        <v>200</v>
      </c>
      <c r="C3" s="129">
        <f>IF(B3="","",SUMIF(الدخول!$B$3:$B$296,A3,الدخول!$E$3:$E$296)+SUMIF(الدخول!$B$3:$B$296,A3,الدخول!$I$3:$I$296)+B3-SUMIF(الدخول!$B$3:$B$296,A3,الدخول!$F$3:$F$296))</f>
        <v>200</v>
      </c>
    </row>
    <row r="4" spans="1:3" ht="23.1" customHeight="1">
      <c r="A4" s="139" t="s">
        <v>4</v>
      </c>
      <c r="B4" s="140">
        <v>600</v>
      </c>
      <c r="C4" s="129">
        <f>IF(B4="","",SUMIF(الدخول!$B$3:$B$296,A4,الدخول!$E$3:$E$296)+SUMIF(الدخول!$B$3:$B$296,A4,الدخول!$I$3:$I$296)+B4-SUMIF(الدخول!$B$3:$B$296,A4,الدخول!$F$3:$F$296))</f>
        <v>600</v>
      </c>
    </row>
    <row r="5" spans="1:3" ht="23.1" customHeight="1">
      <c r="A5" s="139" t="s">
        <v>5</v>
      </c>
      <c r="B5" s="140">
        <v>500</v>
      </c>
      <c r="C5" s="129">
        <f>IF(B5="","",SUMIF(الدخول!$B$3:$B$296,A5,الدخول!$E$3:$E$296)+SUMIF(الدخول!$B$3:$B$296,A5,الدخول!$I$3:$I$296)+B5-SUMIF(الدخول!$B$3:$B$296,A5,الدخول!$F$3:$F$296))</f>
        <v>500</v>
      </c>
    </row>
    <row r="6" spans="1:3" ht="23.1" customHeight="1">
      <c r="A6" s="139" t="s">
        <v>6</v>
      </c>
      <c r="B6" s="140">
        <v>500</v>
      </c>
      <c r="C6" s="129">
        <f>IF(B6="","",SUMIF(الدخول!$B$3:$B$296,A6,الدخول!$E$3:$E$296)+SUMIF(الدخول!$B$3:$B$296,A6,الدخول!$I$3:$I$296)+B6-SUMIF(الدخول!$B$3:$B$296,A6,الدخول!$F$3:$F$296))</f>
        <v>500</v>
      </c>
    </row>
    <row r="7" spans="1:3" ht="23.1" customHeight="1">
      <c r="A7" s="139" t="s">
        <v>7</v>
      </c>
      <c r="B7" s="140">
        <v>700</v>
      </c>
      <c r="C7" s="129">
        <f>IF(B7="","",SUMIF(الدخول!$B$3:$B$296,A7,الدخول!$E$3:$E$296)+SUMIF(الدخول!$B$3:$B$296,A7,الدخول!$I$3:$I$296)+B7-SUMIF(الدخول!$B$3:$B$296,A7,الدخول!$F$3:$F$296))</f>
        <v>700</v>
      </c>
    </row>
    <row r="8" spans="1:3" ht="23.1" customHeight="1">
      <c r="A8" s="139" t="s">
        <v>8</v>
      </c>
      <c r="B8" s="140">
        <v>300</v>
      </c>
      <c r="C8" s="129">
        <f>IF(B8="","",SUMIF(الدخول!$B$3:$B$296,A8,الدخول!$E$3:$E$296)+SUMIF(الدخول!$B$3:$B$296,A8,الدخول!$I$3:$I$296)+B8-SUMIF(الدخول!$B$3:$B$296,A8,الدخول!$F$3:$F$296))</f>
        <v>300</v>
      </c>
    </row>
    <row r="9" spans="1:3" ht="23.1" customHeight="1">
      <c r="A9" s="139" t="s">
        <v>9</v>
      </c>
      <c r="B9" s="140">
        <v>400</v>
      </c>
      <c r="C9" s="129">
        <f>IF(B9="","",SUMIF(الدخول!$B$3:$B$296,A9,الدخول!$E$3:$E$296)+SUMIF(الدخول!$B$3:$B$296,A9,الدخول!$I$3:$I$296)+B9-SUMIF(الدخول!$B$3:$B$296,A9,الدخول!$F$3:$F$296))</f>
        <v>400</v>
      </c>
    </row>
    <row r="10" spans="1:3" ht="23.1" customHeight="1">
      <c r="A10" s="139" t="s">
        <v>10</v>
      </c>
      <c r="B10" s="140">
        <v>100</v>
      </c>
      <c r="C10" s="129">
        <f>IF(B10="","",SUMIF(الدخول!$B$3:$B$296,A10,الدخول!$E$3:$E$296)+SUMIF(الدخول!$B$3:$B$296,A10,الدخول!$I$3:$I$296)+B10-SUMIF(الدخول!$B$3:$B$296,A10,الدخول!$F$3:$F$296))</f>
        <v>100</v>
      </c>
    </row>
    <row r="11" spans="1:3" ht="23.1" customHeight="1">
      <c r="A11" s="139" t="s">
        <v>11</v>
      </c>
      <c r="B11" s="140">
        <v>200</v>
      </c>
      <c r="C11" s="129">
        <f>IF(B11="","",SUMIF(الدخول!$B$3:$B$296,A11,الدخول!$E$3:$E$296)+SUMIF(الدخول!$B$3:$B$296,A11,الدخول!$I$3:$I$296)+B11-SUMIF(الدخول!$B$3:$B$296,A11,الدخول!$F$3:$F$296))</f>
        <v>200</v>
      </c>
    </row>
    <row r="12" spans="1:3" ht="23.1" customHeight="1">
      <c r="A12" s="139" t="s">
        <v>12</v>
      </c>
      <c r="B12" s="140">
        <v>250</v>
      </c>
      <c r="C12" s="129">
        <f>IF(B12="","",SUMIF(الدخول!$B$3:$B$296,A12,الدخول!$E$3:$E$296)+SUMIF(الدخول!$B$3:$B$296,A12,الدخول!$I$3:$I$296)+B12-SUMIF(الدخول!$B$3:$B$296,A12,الدخول!$F$3:$F$296))</f>
        <v>250</v>
      </c>
    </row>
    <row r="13" spans="1:3" ht="23.1" customHeight="1">
      <c r="A13" s="139" t="s">
        <v>23</v>
      </c>
      <c r="B13" s="140">
        <v>350</v>
      </c>
      <c r="C13" s="129">
        <f>IF(B13="","",SUMIF(الدخول!$B$3:$B$296,A13,الدخول!$E$3:$E$296)+SUMIF(الدخول!$B$3:$B$296,A13,الدخول!$I$3:$I$296)+B13-SUMIF(الدخول!$B$3:$B$296,A13,الدخول!$F$3:$F$296))</f>
        <v>350</v>
      </c>
    </row>
    <row r="14" spans="1:3" ht="23.1" customHeight="1">
      <c r="A14" s="139" t="s">
        <v>13</v>
      </c>
      <c r="B14" s="140">
        <v>400</v>
      </c>
      <c r="C14" s="129">
        <f>IF(B14="","",SUMIF(الدخول!$B$3:$B$296,A14,الدخول!$E$3:$E$296)+SUMIF(الدخول!$B$3:$B$296,A14,الدخول!$I$3:$I$296)+B14-SUMIF(الدخول!$B$3:$B$296,A14,الدخول!$F$3:$F$296))</f>
        <v>400</v>
      </c>
    </row>
    <row r="15" spans="1:3" ht="23.1" customHeight="1">
      <c r="A15" s="139" t="s">
        <v>14</v>
      </c>
      <c r="B15" s="140">
        <v>500</v>
      </c>
      <c r="C15" s="129">
        <f>IF(B15="","",SUMIF(الدخول!$B$3:$B$296,A15,الدخول!$E$3:$E$296)+SUMIF(الدخول!$B$3:$B$296,A15,الدخول!$I$3:$I$296)+B15-SUMIF(الدخول!$B$3:$B$296,A15,الدخول!$F$3:$F$296))</f>
        <v>500</v>
      </c>
    </row>
    <row r="16" spans="1:3" ht="23.1" customHeight="1">
      <c r="A16" s="139" t="s">
        <v>15</v>
      </c>
      <c r="B16" s="140">
        <v>800</v>
      </c>
      <c r="C16" s="129">
        <f>IF(B16="","",SUMIF(الدخول!$B$3:$B$296,A16,الدخول!$E$3:$E$296)+SUMIF(الدخول!$B$3:$B$296,A16,الدخول!$I$3:$I$296)+B16-SUMIF(الدخول!$B$3:$B$296,A16,الدخول!$F$3:$F$296))</f>
        <v>800</v>
      </c>
    </row>
    <row r="17" spans="1:3" ht="23.1" customHeight="1">
      <c r="A17" s="139" t="s">
        <v>16</v>
      </c>
      <c r="B17" s="140">
        <v>300</v>
      </c>
      <c r="C17" s="129">
        <f>IF(B17="","",SUMIF(الدخول!$B$3:$B$296,A17,الدخول!$E$3:$E$296)+SUMIF(الدخول!$B$3:$B$296,A17,الدخول!$I$3:$I$296)+B17-SUMIF(الدخول!$B$3:$B$296,A17,الدخول!$F$3:$F$296))</f>
        <v>300</v>
      </c>
    </row>
    <row r="18" spans="1:3" ht="23.1" customHeight="1">
      <c r="A18" s="139" t="s">
        <v>17</v>
      </c>
      <c r="B18" s="140">
        <v>100</v>
      </c>
      <c r="C18" s="129">
        <f>IF(B18="","",SUMIF(الدخول!$B$3:$B$296,A18,الدخول!$E$3:$E$296)+SUMIF(الدخول!$B$3:$B$296,A18,الدخول!$I$3:$I$296)+B18-SUMIF(الدخول!$B$3:$B$296,A18,الدخول!$F$3:$F$296))</f>
        <v>100</v>
      </c>
    </row>
    <row r="19" spans="1:3" ht="23.1" customHeight="1">
      <c r="A19" s="139" t="s">
        <v>18</v>
      </c>
      <c r="B19" s="140">
        <v>250</v>
      </c>
      <c r="C19" s="129">
        <f>IF(B19="","",SUMIF(الدخول!$B$3:$B$296,A19,الدخول!$E$3:$E$296)+SUMIF(الدخول!$B$3:$B$296,A19,الدخول!$I$3:$I$296)+B19-SUMIF(الدخول!$B$3:$B$296,A19,الدخول!$F$3:$F$296))</f>
        <v>250</v>
      </c>
    </row>
    <row r="20" spans="1:3" ht="23.1" customHeight="1">
      <c r="A20" s="139" t="s">
        <v>19</v>
      </c>
      <c r="B20" s="140">
        <v>350</v>
      </c>
      <c r="C20" s="129">
        <f>IF(B20="","",SUMIF(الدخول!$B$3:$B$296,A20,الدخول!$E$3:$E$296)+SUMIF(الدخول!$B$3:$B$296,A20,الدخول!$I$3:$I$296)+B20-SUMIF(الدخول!$B$3:$B$296,A20,الدخول!$F$3:$F$296))</f>
        <v>350</v>
      </c>
    </row>
    <row r="21" spans="1:3" ht="23.1" customHeight="1">
      <c r="A21" s="139" t="s">
        <v>20</v>
      </c>
      <c r="B21" s="140">
        <v>750</v>
      </c>
      <c r="C21" s="129">
        <f>IF(B21="","",SUMIF(الدخول!$B$3:$B$296,A21,الدخول!$E$3:$E$296)+SUMIF(الدخول!$B$3:$B$296,A21,الدخول!$I$3:$I$296)+B21-SUMIF(الدخول!$B$3:$B$296,A21,الدخول!$F$3:$F$296))</f>
        <v>750</v>
      </c>
    </row>
    <row r="22" spans="1:3" ht="23.1" customHeight="1">
      <c r="A22" s="139" t="s">
        <v>21</v>
      </c>
      <c r="B22" s="140">
        <v>600</v>
      </c>
      <c r="C22" s="129">
        <f>IF(B22="","",SUMIF(الدخول!$B$3:$B$296,A22,الدخول!$E$3:$E$296)+SUMIF(الدخول!$B$3:$B$296,A22,الدخول!$I$3:$I$296)+B22-SUMIF(الدخول!$B$3:$B$296,A22,الدخول!$F$3:$F$296))</f>
        <v>600</v>
      </c>
    </row>
    <row r="23" spans="1:3" ht="23.1" customHeight="1">
      <c r="A23" s="139" t="s">
        <v>22</v>
      </c>
      <c r="B23" s="140">
        <v>100</v>
      </c>
      <c r="C23" s="129">
        <f>IF(B23="","",SUMIF(الدخول!$B$3:$B$296,A23,الدخول!$E$3:$E$296)+SUMIF(الدخول!$B$3:$B$296,A23,الدخول!$I$3:$I$296)+B23-SUMIF(الدخول!$B$3:$B$296,A23,الدخول!$F$3:$F$296))</f>
        <v>100</v>
      </c>
    </row>
    <row r="24" spans="1:3" ht="23.1" customHeight="1">
      <c r="A24" s="139" t="s">
        <v>24</v>
      </c>
      <c r="B24" s="140">
        <v>200</v>
      </c>
      <c r="C24" s="129">
        <f>IF(B24="","",SUMIF(الدخول!$B$3:$B$296,A24,الدخول!$E$3:$E$296)+SUMIF(الدخول!$B$3:$B$296,A24,الدخول!$I$3:$I$296)+B24-SUMIF(الدخول!$B$3:$B$296,A24,الدخول!$F$3:$F$296))</f>
        <v>200</v>
      </c>
    </row>
    <row r="25" spans="1:3" ht="23.1" customHeight="1">
      <c r="A25" s="139" t="s">
        <v>25</v>
      </c>
      <c r="B25" s="140">
        <v>200</v>
      </c>
      <c r="C25" s="129">
        <f>IF(B25="","",SUMIF(الدخول!$B$3:$B$296,A25,الدخول!$E$3:$E$296)+SUMIF(الدخول!$B$3:$B$296,A25,الدخول!$I$3:$I$296)+B25-SUMIF(الدخول!$B$3:$B$296,A25,الدخول!$F$3:$F$296))</f>
        <v>200</v>
      </c>
    </row>
    <row r="26" spans="1:3" ht="23.1" customHeight="1">
      <c r="A26" s="139" t="s">
        <v>26</v>
      </c>
      <c r="B26" s="140">
        <v>100</v>
      </c>
      <c r="C26" s="129">
        <f>IF(B26="","",SUMIF(الدخول!$B$3:$B$296,A26,الدخول!$E$3:$E$296)+SUMIF(الدخول!$B$3:$B$296,A26,الدخول!$I$3:$I$296)+B26-SUMIF(الدخول!$B$3:$B$296,A26,الدخول!$F$3:$F$296))</f>
        <v>100</v>
      </c>
    </row>
    <row r="27" spans="1:3" ht="23.1" customHeight="1">
      <c r="A27" s="139" t="s">
        <v>27</v>
      </c>
      <c r="B27" s="140">
        <v>120</v>
      </c>
      <c r="C27" s="129">
        <f>IF(B27="","",SUMIF(الدخول!$B$3:$B$296,A27,الدخول!$E$3:$E$296)+SUMIF(الدخول!$B$3:$B$296,A27,الدخول!$I$3:$I$296)+B27-SUMIF(الدخول!$B$3:$B$296,A27,الدخول!$F$3:$F$296))</f>
        <v>120</v>
      </c>
    </row>
    <row r="28" spans="1:3" ht="23.1" customHeight="1">
      <c r="A28" s="139" t="s">
        <v>28</v>
      </c>
      <c r="B28" s="140">
        <v>150</v>
      </c>
      <c r="C28" s="129">
        <f>IF(B28="","",SUMIF(الدخول!$B$3:$B$296,A28,الدخول!$E$3:$E$296)+SUMIF(الدخول!$B$3:$B$296,A28,الدخول!$I$3:$I$296)+B28-SUMIF(الدخول!$B$3:$B$296,A28,الدخول!$F$3:$F$296))</f>
        <v>150</v>
      </c>
    </row>
    <row r="29" spans="1:3" ht="23.1" customHeight="1">
      <c r="A29" s="139" t="s">
        <v>29</v>
      </c>
      <c r="B29" s="140">
        <v>900</v>
      </c>
      <c r="C29" s="129">
        <f>IF(B29="","",SUMIF(الدخول!$B$3:$B$296,A29,الدخول!$E$3:$E$296)+SUMIF(الدخول!$B$3:$B$296,A29,الدخول!$I$3:$I$296)+B29-SUMIF(الدخول!$B$3:$B$296,A29,الدخول!$F$3:$F$296))</f>
        <v>900</v>
      </c>
    </row>
    <row r="30" spans="1:3" ht="23.1" customHeight="1">
      <c r="A30" s="139"/>
      <c r="B30" s="140"/>
      <c r="C30" s="129" t="str">
        <f>IF(B30="","",SUMIF(الدخول!$B$3:$B$296,A30,الدخول!$E$3:$E$296)+SUMIF(الدخول!$B$3:$B$296,A30,الدخول!$I$3:$I$296)+B30-SUMIF(الدخول!$B$3:$B$296,A30,الدخول!$F$3:$F$296))</f>
        <v/>
      </c>
    </row>
    <row r="31" spans="1:3" ht="23.1" customHeight="1">
      <c r="A31" s="139"/>
      <c r="B31" s="140"/>
      <c r="C31" s="129" t="str">
        <f>IF(B31="","",SUMIF(الدخول!$B$3:$B$296,A31,الدخول!$E$3:$E$296)+SUMIF(الدخول!$B$3:$B$296,A31,الدخول!$I$3:$I$296)+B31-SUMIF(الدخول!$B$3:$B$296,A31,الدخول!$F$3:$F$296))</f>
        <v/>
      </c>
    </row>
    <row r="32" spans="1:3" ht="23.1" customHeight="1">
      <c r="A32" s="139"/>
      <c r="B32" s="140"/>
      <c r="C32" s="129" t="str">
        <f>IF(B32="","",SUMIF(الدخول!$B$3:$B$296,A32,الدخول!$E$3:$E$296)+SUMIF(الدخول!$B$3:$B$296,A32,الدخول!$I$3:$I$296)+B32-SUMIF(الدخول!$B$3:$B$296,A32,الدخول!$F$3:$F$296))</f>
        <v/>
      </c>
    </row>
    <row r="33" spans="1:3" ht="23.1" customHeight="1">
      <c r="A33" s="139"/>
      <c r="B33" s="140"/>
      <c r="C33" s="129" t="str">
        <f>IF(B33="","",SUMIF(الدخول!$B$3:$B$296,A33,الدخول!$E$3:$E$296)+SUMIF(الدخول!$B$3:$B$296,A33,الدخول!$I$3:$I$296)+B33-SUMIF(الدخول!$B$3:$B$296,A33,الدخول!$F$3:$F$296))</f>
        <v/>
      </c>
    </row>
    <row r="34" spans="1:3" ht="23.1" customHeight="1">
      <c r="A34" s="139"/>
      <c r="B34" s="140"/>
      <c r="C34" s="129" t="str">
        <f>IF(B34="","",SUMIF(الدخول!$B$3:$B$296,A34,الدخول!$E$3:$E$296)+SUMIF(الدخول!$B$3:$B$296,A34,الدخول!$I$3:$I$296)+B34-SUMIF(الدخول!$B$3:$B$296,A34,الدخول!$F$3:$F$296))</f>
        <v/>
      </c>
    </row>
    <row r="35" spans="1:3" ht="23.1" customHeight="1">
      <c r="A35" s="139"/>
      <c r="B35" s="140"/>
      <c r="C35" s="129" t="str">
        <f>IF(B35="","",SUMIF(الدخول!$B$3:$B$296,A35,الدخول!$E$3:$E$296)+SUMIF(الدخول!$B$3:$B$296,A35,الدخول!$I$3:$I$296)+B35-SUMIF(الدخول!$B$3:$B$296,A35,الدخول!$F$3:$F$296))</f>
        <v/>
      </c>
    </row>
    <row r="36" spans="1:3" ht="23.1" customHeight="1">
      <c r="A36" s="139"/>
      <c r="B36" s="140"/>
      <c r="C36" s="129" t="str">
        <f>IF(B36="","",SUMIF(الدخول!$B$3:$B$296,A36,الدخول!$E$3:$E$296)+SUMIF(الدخول!$B$3:$B$296,A36,الدخول!$I$3:$I$296)+B36-SUMIF(الدخول!$B$3:$B$296,A36,الدخول!$F$3:$F$296))</f>
        <v/>
      </c>
    </row>
    <row r="37" spans="1:3" ht="23.1" customHeight="1">
      <c r="A37" s="139"/>
      <c r="B37" s="140"/>
      <c r="C37" s="129" t="str">
        <f>IF(B37="","",SUMIF(الدخول!$B$3:$B$296,A37,الدخول!$E$3:$E$296)+SUMIF(الدخول!$B$3:$B$296,A37,الدخول!$I$3:$I$296)+B37-SUMIF(الدخول!$B$3:$B$296,A37,الدخول!$F$3:$F$296))</f>
        <v/>
      </c>
    </row>
    <row r="38" spans="1:3" ht="23.1" customHeight="1">
      <c r="A38" s="139"/>
      <c r="B38" s="140"/>
      <c r="C38" s="129" t="str">
        <f>IF(B38="","",SUMIF(الدخول!$B$3:$B$296,A38,الدخول!$E$3:$E$296)+SUMIF(الدخول!$B$3:$B$296,A38,الدخول!$I$3:$I$296)+B38-SUMIF(الدخول!$B$3:$B$296,A38,الدخول!$F$3:$F$296))</f>
        <v/>
      </c>
    </row>
    <row r="39" spans="1:3" ht="23.1" customHeight="1">
      <c r="A39" s="139"/>
      <c r="B39" s="140"/>
      <c r="C39" s="129" t="str">
        <f>IF(B39="","",SUMIF(الدخول!$B$3:$B$296,A39,الدخول!$E$3:$E$296)+SUMIF(الدخول!$B$3:$B$296,A39,الدخول!$I$3:$I$296)+B39-SUMIF(الدخول!$B$3:$B$296,A39,الدخول!$F$3:$F$296))</f>
        <v/>
      </c>
    </row>
    <row r="40" spans="1:3" ht="23.1" customHeight="1">
      <c r="A40" s="139"/>
      <c r="B40" s="140"/>
      <c r="C40" s="129" t="str">
        <f>IF(B40="","",SUMIF(الدخول!$B$3:$B$296,A40,الدخول!$E$3:$E$296)+SUMIF(الدخول!$B$3:$B$296,A40,الدخول!$I$3:$I$296)+B40-SUMIF(الدخول!$B$3:$B$296,A40,الدخول!$F$3:$F$296))</f>
        <v/>
      </c>
    </row>
    <row r="41" spans="1:3" ht="23.1" customHeight="1">
      <c r="A41" s="139"/>
      <c r="B41" s="140"/>
      <c r="C41" s="129" t="str">
        <f>IF(B41="","",SUMIF(الدخول!$B$3:$B$296,A41,الدخول!$E$3:$E$296)+SUMIF(الدخول!$B$3:$B$296,A41,الدخول!$I$3:$I$296)+B41-SUMIF(الدخول!$B$3:$B$296,A41,الدخول!$F$3:$F$296))</f>
        <v/>
      </c>
    </row>
    <row r="42" spans="1:3" ht="23.1" customHeight="1">
      <c r="A42" s="139"/>
      <c r="B42" s="140"/>
      <c r="C42" s="129" t="str">
        <f>IF(B42="","",SUMIF(الدخول!$B$3:$B$296,A42,الدخول!$E$3:$E$296)+SUMIF(الدخول!$B$3:$B$296,A42,الدخول!$I$3:$I$296)+B42-SUMIF(الدخول!$B$3:$B$296,A42,الدخول!$F$3:$F$296))</f>
        <v/>
      </c>
    </row>
    <row r="43" spans="1:3" ht="23.1" customHeight="1">
      <c r="A43" s="139"/>
      <c r="B43" s="140"/>
      <c r="C43" s="129" t="str">
        <f>IF(B43="","",SUMIF(الدخول!$B$3:$B$296,A43,الدخول!$E$3:$E$296)+SUMIF(الدخول!$B$3:$B$296,A43,الدخول!$I$3:$I$296)+B43-SUMIF(الدخول!$B$3:$B$296,A43,الدخول!$F$3:$F$296))</f>
        <v/>
      </c>
    </row>
    <row r="44" spans="1:3" ht="23.1" customHeight="1">
      <c r="A44" s="139"/>
      <c r="B44" s="140"/>
      <c r="C44" s="129" t="str">
        <f>IF(B44="","",SUMIF(الدخول!$B$3:$B$296,A44,الدخول!$E$3:$E$296)+SUMIF(الدخول!$B$3:$B$296,A44,الدخول!$I$3:$I$296)+B44-SUMIF(الدخول!$B$3:$B$296,A44,الدخول!$F$3:$F$296))</f>
        <v/>
      </c>
    </row>
    <row r="45" spans="1:3" ht="23.1" customHeight="1">
      <c r="A45" s="139"/>
      <c r="B45" s="140"/>
      <c r="C45" s="129" t="str">
        <f>IF(B45="","",SUMIF(الدخول!$B$3:$B$296,A45,الدخول!$E$3:$E$296)+SUMIF(الدخول!$B$3:$B$296,A45,الدخول!$I$3:$I$296)+B45-SUMIF(الدخول!$B$3:$B$296,A45,الدخول!$F$3:$F$296))</f>
        <v/>
      </c>
    </row>
    <row r="46" spans="1:3" ht="23.1" customHeight="1">
      <c r="A46" s="139"/>
      <c r="B46" s="140"/>
      <c r="C46" s="129" t="str">
        <f>IF(B46="","",SUMIF(الدخول!$B$3:$B$296,A46,الدخول!$E$3:$E$296)+SUMIF(الدخول!$B$3:$B$296,A46,الدخول!$I$3:$I$296)+B46-SUMIF(الدخول!$B$3:$B$296,A46,الدخول!$F$3:$F$296))</f>
        <v/>
      </c>
    </row>
    <row r="47" spans="1:3" ht="23.1" customHeight="1">
      <c r="A47" s="139"/>
      <c r="B47" s="140"/>
      <c r="C47" s="129" t="str">
        <f>IF(B47="","",SUMIF(الدخول!$B$3:$B$296,A47,الدخول!$E$3:$E$296)+SUMIF(الدخول!$B$3:$B$296,A47,الدخول!$I$3:$I$296)+B47-SUMIF(الدخول!$B$3:$B$296,A47,الدخول!$F$3:$F$296))</f>
        <v/>
      </c>
    </row>
    <row r="48" spans="1:3" ht="23.1" customHeight="1">
      <c r="A48" s="139"/>
      <c r="B48" s="140"/>
      <c r="C48" s="129" t="str">
        <f>IF(B48="","",SUMIF(الدخول!$B$3:$B$296,A48,الدخول!$E$3:$E$296)+SUMIF(الدخول!$B$3:$B$296,A48,الدخول!$I$3:$I$296)+B48-SUMIF(الدخول!$B$3:$B$296,A48,الدخول!$F$3:$F$296))</f>
        <v/>
      </c>
    </row>
    <row r="49" spans="1:3" ht="23.1" customHeight="1">
      <c r="A49" s="139"/>
      <c r="B49" s="140"/>
      <c r="C49" s="129" t="str">
        <f>IF(B49="","",SUMIF(الدخول!$B$3:$B$296,A49,الدخول!$E$3:$E$296)+SUMIF(الدخول!$B$3:$B$296,A49,الدخول!$I$3:$I$296)+B49-SUMIF(الدخول!$B$3:$B$296,A49,الدخول!$F$3:$F$296))</f>
        <v/>
      </c>
    </row>
    <row r="50" spans="1:3" ht="23.1" customHeight="1">
      <c r="A50" s="139"/>
      <c r="B50" s="140"/>
      <c r="C50" s="129" t="str">
        <f>IF(B50="","",SUMIF(الدخول!$B$3:$B$296,A50,الدخول!$E$3:$E$296)+SUMIF(الدخول!$B$3:$B$296,A50,الدخول!$I$3:$I$296)+B50-SUMIF(الدخول!$B$3:$B$296,A50,الدخول!$F$3:$F$296))</f>
        <v/>
      </c>
    </row>
    <row r="51" spans="1:3" ht="23.1" customHeight="1">
      <c r="A51" s="139"/>
      <c r="B51" s="140"/>
      <c r="C51" s="129" t="str">
        <f>IF(B51="","",SUMIF(الدخول!$B$3:$B$296,A51,الدخول!$E$3:$E$296)+SUMIF(الدخول!$B$3:$B$296,A51,الدخول!$I$3:$I$296)+B51-SUMIF(الدخول!$B$3:$B$296,A51,الدخول!$F$3:$F$296))</f>
        <v/>
      </c>
    </row>
    <row r="52" spans="1:3" ht="23.1" customHeight="1" thickBot="1">
      <c r="A52" s="141"/>
      <c r="B52" s="142"/>
      <c r="C52" s="129" t="str">
        <f>IF(B52="","",SUMIF(الدخول!$B$3:$B$296,A52,الدخول!$E$3:$E$296)+SUMIF(الدخول!$B$3:$B$296,A52,الدخول!$I$3:$I$296)+B52-SUMIF(الدخول!$B$3:$B$296,A52,الدخول!$F$3:$F$296))</f>
        <v/>
      </c>
    </row>
    <row r="53" spans="1:3" ht="23.1" customHeight="1">
      <c r="C53" s="13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C52"/>
  <sheetViews>
    <sheetView showGridLines="0" rightToLeft="1" workbookViewId="0">
      <pane ySplit="1" topLeftCell="A2" activePane="bottomLeft" state="frozen"/>
      <selection pane="bottomLeft" activeCell="C2" sqref="C2"/>
    </sheetView>
  </sheetViews>
  <sheetFormatPr defaultColWidth="9.140625" defaultRowHeight="15"/>
  <cols>
    <col min="1" max="1" width="9.140625" style="18"/>
    <col min="2" max="2" width="24.28515625" style="17" customWidth="1"/>
    <col min="3" max="3" width="10.7109375" style="69" customWidth="1"/>
    <col min="4" max="16384" width="9.140625" style="17"/>
  </cols>
  <sheetData>
    <row r="1" spans="1:3" ht="21.75" thickBot="1">
      <c r="A1" s="1" t="s">
        <v>0</v>
      </c>
      <c r="B1" s="1" t="s">
        <v>1</v>
      </c>
      <c r="C1" s="65" t="s">
        <v>61</v>
      </c>
    </row>
    <row r="2" spans="1:3" ht="16.5">
      <c r="A2" s="2">
        <v>1</v>
      </c>
      <c r="B2" s="4" t="s">
        <v>2</v>
      </c>
      <c r="C2" s="66"/>
    </row>
    <row r="3" spans="1:3" ht="16.5">
      <c r="A3" s="3">
        <v>2</v>
      </c>
      <c r="B3" s="5" t="s">
        <v>3</v>
      </c>
      <c r="C3" s="67"/>
    </row>
    <row r="4" spans="1:3" ht="16.5">
      <c r="A4" s="3">
        <v>3</v>
      </c>
      <c r="B4" s="5" t="s">
        <v>4</v>
      </c>
      <c r="C4" s="67"/>
    </row>
    <row r="5" spans="1:3" ht="16.5">
      <c r="A5" s="3">
        <v>4</v>
      </c>
      <c r="B5" s="5" t="s">
        <v>5</v>
      </c>
      <c r="C5" s="67"/>
    </row>
    <row r="6" spans="1:3" ht="16.5">
      <c r="A6" s="3">
        <v>5</v>
      </c>
      <c r="B6" s="5" t="s">
        <v>6</v>
      </c>
      <c r="C6" s="67"/>
    </row>
    <row r="7" spans="1:3" ht="16.5">
      <c r="A7" s="3">
        <v>6</v>
      </c>
      <c r="B7" s="5" t="s">
        <v>7</v>
      </c>
      <c r="C7" s="67"/>
    </row>
    <row r="8" spans="1:3" ht="16.5">
      <c r="A8" s="3">
        <v>7</v>
      </c>
      <c r="B8" s="5" t="s">
        <v>8</v>
      </c>
      <c r="C8" s="67"/>
    </row>
    <row r="9" spans="1:3" ht="16.5">
      <c r="A9" s="3">
        <v>8</v>
      </c>
      <c r="B9" s="5" t="s">
        <v>9</v>
      </c>
      <c r="C9" s="67"/>
    </row>
    <row r="10" spans="1:3" ht="16.5">
      <c r="A10" s="3">
        <v>9</v>
      </c>
      <c r="B10" s="5" t="s">
        <v>10</v>
      </c>
      <c r="C10" s="67"/>
    </row>
    <row r="11" spans="1:3" ht="16.5">
      <c r="A11" s="3">
        <v>10</v>
      </c>
      <c r="B11" s="5" t="s">
        <v>11</v>
      </c>
      <c r="C11" s="67"/>
    </row>
    <row r="12" spans="1:3" ht="16.5">
      <c r="A12" s="3">
        <v>11</v>
      </c>
      <c r="B12" s="5" t="s">
        <v>12</v>
      </c>
      <c r="C12" s="67"/>
    </row>
    <row r="13" spans="1:3" ht="16.5">
      <c r="A13" s="3">
        <v>12</v>
      </c>
      <c r="B13" s="5" t="s">
        <v>23</v>
      </c>
      <c r="C13" s="67"/>
    </row>
    <row r="14" spans="1:3" ht="16.5">
      <c r="A14" s="3">
        <v>13</v>
      </c>
      <c r="B14" s="5" t="s">
        <v>13</v>
      </c>
      <c r="C14" s="67"/>
    </row>
    <row r="15" spans="1:3" ht="16.5">
      <c r="A15" s="3">
        <v>14</v>
      </c>
      <c r="B15" s="5" t="s">
        <v>14</v>
      </c>
      <c r="C15" s="67"/>
    </row>
    <row r="16" spans="1:3" ht="16.5">
      <c r="A16" s="3">
        <v>15</v>
      </c>
      <c r="B16" s="5" t="s">
        <v>15</v>
      </c>
      <c r="C16" s="67"/>
    </row>
    <row r="17" spans="1:3" ht="16.5">
      <c r="A17" s="3">
        <v>16</v>
      </c>
      <c r="B17" s="5" t="s">
        <v>16</v>
      </c>
      <c r="C17" s="67"/>
    </row>
    <row r="18" spans="1:3" ht="16.5">
      <c r="A18" s="3">
        <v>17</v>
      </c>
      <c r="B18" s="5" t="s">
        <v>17</v>
      </c>
      <c r="C18" s="67"/>
    </row>
    <row r="19" spans="1:3" ht="16.5">
      <c r="A19" s="3">
        <v>18</v>
      </c>
      <c r="B19" s="5" t="s">
        <v>18</v>
      </c>
      <c r="C19" s="67"/>
    </row>
    <row r="20" spans="1:3" ht="16.5">
      <c r="A20" s="3">
        <v>19</v>
      </c>
      <c r="B20" s="5" t="s">
        <v>19</v>
      </c>
      <c r="C20" s="67"/>
    </row>
    <row r="21" spans="1:3" ht="16.5">
      <c r="A21" s="3">
        <v>20</v>
      </c>
      <c r="B21" s="5" t="s">
        <v>20</v>
      </c>
      <c r="C21" s="67"/>
    </row>
    <row r="22" spans="1:3" ht="16.5">
      <c r="A22" s="3">
        <v>21</v>
      </c>
      <c r="B22" s="5" t="s">
        <v>21</v>
      </c>
      <c r="C22" s="67"/>
    </row>
    <row r="23" spans="1:3" ht="16.5">
      <c r="A23" s="3">
        <v>22</v>
      </c>
      <c r="B23" s="5" t="s">
        <v>22</v>
      </c>
      <c r="C23" s="67"/>
    </row>
    <row r="24" spans="1:3" ht="16.5">
      <c r="A24" s="3">
        <v>23</v>
      </c>
      <c r="B24" s="5" t="s">
        <v>24</v>
      </c>
      <c r="C24" s="67"/>
    </row>
    <row r="25" spans="1:3" ht="16.5">
      <c r="A25" s="3">
        <v>24</v>
      </c>
      <c r="B25" s="5" t="s">
        <v>25</v>
      </c>
      <c r="C25" s="67"/>
    </row>
    <row r="26" spans="1:3" ht="16.5">
      <c r="A26" s="3">
        <v>25</v>
      </c>
      <c r="B26" s="5" t="s">
        <v>26</v>
      </c>
      <c r="C26" s="67"/>
    </row>
    <row r="27" spans="1:3" ht="16.5">
      <c r="A27" s="3">
        <v>26</v>
      </c>
      <c r="B27" s="5" t="s">
        <v>27</v>
      </c>
      <c r="C27" s="67"/>
    </row>
    <row r="28" spans="1:3" ht="16.5">
      <c r="A28" s="3">
        <v>27</v>
      </c>
      <c r="B28" s="5" t="s">
        <v>28</v>
      </c>
      <c r="C28" s="67"/>
    </row>
    <row r="29" spans="1:3" ht="16.5">
      <c r="A29" s="3">
        <v>28</v>
      </c>
      <c r="B29" s="5" t="s">
        <v>29</v>
      </c>
      <c r="C29" s="67"/>
    </row>
    <row r="30" spans="1:3" ht="16.5">
      <c r="A30" s="3">
        <v>29</v>
      </c>
      <c r="B30" s="5"/>
      <c r="C30" s="67"/>
    </row>
    <row r="31" spans="1:3" ht="16.5">
      <c r="A31" s="3">
        <v>30</v>
      </c>
      <c r="B31" s="5"/>
      <c r="C31" s="67"/>
    </row>
    <row r="32" spans="1:3" ht="16.5">
      <c r="A32" s="3">
        <v>31</v>
      </c>
      <c r="B32" s="5"/>
      <c r="C32" s="67"/>
    </row>
    <row r="33" spans="1:3" ht="16.5">
      <c r="A33" s="3">
        <v>32</v>
      </c>
      <c r="B33" s="5"/>
      <c r="C33" s="67"/>
    </row>
    <row r="34" spans="1:3" ht="16.5">
      <c r="A34" s="3">
        <v>33</v>
      </c>
      <c r="B34" s="5"/>
      <c r="C34" s="67"/>
    </row>
    <row r="35" spans="1:3" ht="16.5">
      <c r="A35" s="3">
        <v>34</v>
      </c>
      <c r="B35" s="5"/>
      <c r="C35" s="67"/>
    </row>
    <row r="36" spans="1:3" ht="16.5">
      <c r="A36" s="3">
        <v>35</v>
      </c>
      <c r="B36" s="5"/>
      <c r="C36" s="67"/>
    </row>
    <row r="37" spans="1:3" ht="16.5">
      <c r="A37" s="3">
        <v>36</v>
      </c>
      <c r="B37" s="5"/>
      <c r="C37" s="67"/>
    </row>
    <row r="38" spans="1:3" ht="16.5">
      <c r="A38" s="3">
        <v>37</v>
      </c>
      <c r="B38" s="5"/>
      <c r="C38" s="67"/>
    </row>
    <row r="39" spans="1:3" ht="16.5">
      <c r="A39" s="3">
        <v>38</v>
      </c>
      <c r="B39" s="5"/>
      <c r="C39" s="67"/>
    </row>
    <row r="40" spans="1:3" ht="16.5">
      <c r="A40" s="3">
        <v>39</v>
      </c>
      <c r="B40" s="5"/>
      <c r="C40" s="67"/>
    </row>
    <row r="41" spans="1:3" ht="16.5">
      <c r="A41" s="3">
        <v>40</v>
      </c>
      <c r="B41" s="5"/>
      <c r="C41" s="67"/>
    </row>
    <row r="42" spans="1:3" ht="16.5">
      <c r="A42" s="3">
        <v>41</v>
      </c>
      <c r="B42" s="5"/>
      <c r="C42" s="67"/>
    </row>
    <row r="43" spans="1:3" ht="16.5">
      <c r="A43" s="3">
        <v>42</v>
      </c>
      <c r="B43" s="5"/>
      <c r="C43" s="67"/>
    </row>
    <row r="44" spans="1:3" ht="16.5">
      <c r="A44" s="3">
        <v>43</v>
      </c>
      <c r="B44" s="5"/>
      <c r="C44" s="67"/>
    </row>
    <row r="45" spans="1:3" ht="16.5">
      <c r="A45" s="3">
        <v>44</v>
      </c>
      <c r="B45" s="5"/>
      <c r="C45" s="67"/>
    </row>
    <row r="46" spans="1:3" ht="16.5">
      <c r="A46" s="3">
        <v>45</v>
      </c>
      <c r="B46" s="5"/>
      <c r="C46" s="67"/>
    </row>
    <row r="47" spans="1:3" ht="16.5">
      <c r="A47" s="3">
        <v>46</v>
      </c>
      <c r="B47" s="5"/>
      <c r="C47" s="67"/>
    </row>
    <row r="48" spans="1:3" ht="16.5">
      <c r="A48" s="3">
        <v>47</v>
      </c>
      <c r="B48" s="5"/>
      <c r="C48" s="67"/>
    </row>
    <row r="49" spans="1:3" ht="16.5">
      <c r="A49" s="3">
        <v>48</v>
      </c>
      <c r="B49" s="5"/>
      <c r="C49" s="67"/>
    </row>
    <row r="50" spans="1:3" ht="16.5">
      <c r="A50" s="3">
        <v>49</v>
      </c>
      <c r="B50" s="5"/>
      <c r="C50" s="67"/>
    </row>
    <row r="51" spans="1:3" ht="16.5">
      <c r="A51" s="3">
        <v>50</v>
      </c>
      <c r="B51" s="5"/>
      <c r="C51" s="67"/>
    </row>
    <row r="52" spans="1:3" ht="17.25" thickBot="1">
      <c r="A52" s="7">
        <v>51</v>
      </c>
      <c r="B52" s="6"/>
      <c r="C52" s="6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J458349"/>
  <sheetViews>
    <sheetView showGridLines="0" rightToLeft="1" topLeftCell="B1" zoomScale="90" zoomScaleNormal="90" workbookViewId="0">
      <pane ySplit="1" topLeftCell="A2" activePane="bottomLeft" state="frozen"/>
      <selection pane="bottomLeft" activeCell="L12" sqref="L12"/>
    </sheetView>
  </sheetViews>
  <sheetFormatPr defaultColWidth="9.140625" defaultRowHeight="27.95" customHeight="1"/>
  <cols>
    <col min="1" max="1" width="25.28515625" style="14" customWidth="1"/>
    <col min="2" max="2" width="46.28515625" style="14" bestFit="1" customWidth="1"/>
    <col min="3" max="3" width="16.85546875" style="16" customWidth="1"/>
    <col min="4" max="4" width="18.5703125" style="16" bestFit="1" customWidth="1"/>
    <col min="5" max="5" width="13.42578125" style="15" bestFit="1" customWidth="1"/>
    <col min="6" max="6" width="13.5703125" style="15" customWidth="1"/>
    <col min="7" max="7" width="9.28515625" style="15" bestFit="1" customWidth="1"/>
    <col min="8" max="8" width="18.42578125" style="258" bestFit="1" customWidth="1"/>
    <col min="9" max="9" width="13.28515625" style="258" bestFit="1" customWidth="1"/>
    <col min="10" max="10" width="18.28515625" style="258" bestFit="1" customWidth="1"/>
    <col min="11" max="16384" width="9.140625" style="14"/>
  </cols>
  <sheetData>
    <row r="1" spans="1:10" ht="27.95" customHeight="1" thickBot="1">
      <c r="A1" s="8" t="s">
        <v>30</v>
      </c>
      <c r="B1" s="8" t="s">
        <v>41</v>
      </c>
      <c r="C1" s="11" t="s">
        <v>31</v>
      </c>
      <c r="D1" s="11" t="s">
        <v>140</v>
      </c>
      <c r="E1" s="8" t="s">
        <v>125</v>
      </c>
      <c r="F1" s="8" t="s">
        <v>193</v>
      </c>
      <c r="G1" s="8" t="s">
        <v>195</v>
      </c>
      <c r="H1" s="254" t="s">
        <v>59</v>
      </c>
      <c r="I1" s="254" t="s">
        <v>143</v>
      </c>
      <c r="J1" s="254" t="s">
        <v>142</v>
      </c>
    </row>
    <row r="2" spans="1:10" ht="27.95" customHeight="1">
      <c r="A2" s="10" t="s">
        <v>200</v>
      </c>
      <c r="B2" s="250" t="s">
        <v>201</v>
      </c>
      <c r="C2" s="126" t="s">
        <v>202</v>
      </c>
      <c r="D2" s="126"/>
      <c r="E2" s="9">
        <v>1</v>
      </c>
      <c r="F2" s="9" t="s">
        <v>3</v>
      </c>
      <c r="G2" s="9">
        <v>200</v>
      </c>
      <c r="H2" s="9">
        <v>500</v>
      </c>
      <c r="I2" s="9">
        <v>200</v>
      </c>
      <c r="J2" s="255">
        <v>43370</v>
      </c>
    </row>
    <row r="3" spans="1:10" ht="27.95" customHeight="1">
      <c r="A3" s="122" t="s">
        <v>203</v>
      </c>
      <c r="B3" s="251" t="s">
        <v>204</v>
      </c>
      <c r="C3" s="123" t="s">
        <v>205</v>
      </c>
      <c r="D3" s="123"/>
      <c r="E3" s="121">
        <v>2</v>
      </c>
      <c r="F3" s="121" t="s">
        <v>3</v>
      </c>
      <c r="G3" s="121">
        <v>100</v>
      </c>
      <c r="H3" s="121">
        <v>100</v>
      </c>
      <c r="I3" s="121">
        <v>100</v>
      </c>
      <c r="J3" s="256">
        <v>43368</v>
      </c>
    </row>
    <row r="4" spans="1:10" ht="27.95" customHeight="1">
      <c r="A4" s="122" t="s">
        <v>206</v>
      </c>
      <c r="B4" s="251" t="s">
        <v>207</v>
      </c>
      <c r="C4" s="123" t="s">
        <v>208</v>
      </c>
      <c r="D4" s="123"/>
      <c r="E4" s="121">
        <v>3</v>
      </c>
      <c r="F4" s="121" t="s">
        <v>3</v>
      </c>
      <c r="G4" s="121">
        <v>100</v>
      </c>
      <c r="H4" s="121">
        <v>1000</v>
      </c>
      <c r="I4" s="121">
        <v>150</v>
      </c>
      <c r="J4" s="256">
        <v>43386</v>
      </c>
    </row>
    <row r="5" spans="1:10" ht="27.95" customHeight="1">
      <c r="A5" s="122" t="s">
        <v>209</v>
      </c>
      <c r="B5" s="251" t="s">
        <v>210</v>
      </c>
      <c r="C5" s="123" t="s">
        <v>211</v>
      </c>
      <c r="D5" s="123"/>
      <c r="E5" s="121">
        <v>4</v>
      </c>
      <c r="F5" s="121" t="s">
        <v>3</v>
      </c>
      <c r="G5" s="121">
        <v>200</v>
      </c>
      <c r="H5" s="121"/>
      <c r="I5" s="121"/>
      <c r="J5" s="256"/>
    </row>
    <row r="6" spans="1:10" ht="27.95" customHeight="1">
      <c r="A6" s="122" t="s">
        <v>212</v>
      </c>
      <c r="B6" s="251" t="s">
        <v>213</v>
      </c>
      <c r="C6" s="123" t="s">
        <v>214</v>
      </c>
      <c r="D6" s="123"/>
      <c r="E6" s="121">
        <v>5</v>
      </c>
      <c r="F6" s="121" t="s">
        <v>3</v>
      </c>
      <c r="G6" s="121">
        <v>100</v>
      </c>
      <c r="H6" s="121"/>
      <c r="I6" s="121"/>
      <c r="J6" s="256"/>
    </row>
    <row r="7" spans="1:10" ht="27.95" customHeight="1">
      <c r="A7" s="122" t="s">
        <v>215</v>
      </c>
      <c r="B7" s="251" t="s">
        <v>216</v>
      </c>
      <c r="C7" s="123" t="s">
        <v>217</v>
      </c>
      <c r="D7" s="123"/>
      <c r="E7" s="121">
        <v>6</v>
      </c>
      <c r="F7" s="121" t="s">
        <v>3</v>
      </c>
      <c r="G7" s="121">
        <v>100</v>
      </c>
      <c r="H7" s="121"/>
      <c r="I7" s="121"/>
      <c r="J7" s="256"/>
    </row>
    <row r="8" spans="1:10" ht="27.95" customHeight="1">
      <c r="A8" s="122" t="s">
        <v>218</v>
      </c>
      <c r="B8" s="251" t="s">
        <v>213</v>
      </c>
      <c r="C8" s="123" t="s">
        <v>219</v>
      </c>
      <c r="D8" s="123"/>
      <c r="E8" s="121">
        <v>7</v>
      </c>
      <c r="F8" s="121" t="s">
        <v>3</v>
      </c>
      <c r="G8" s="121">
        <v>100</v>
      </c>
      <c r="H8" s="121"/>
      <c r="I8" s="121"/>
      <c r="J8" s="256"/>
    </row>
    <row r="9" spans="1:10" ht="27.95" customHeight="1">
      <c r="A9" s="122" t="s">
        <v>212</v>
      </c>
      <c r="B9" s="251" t="s">
        <v>220</v>
      </c>
      <c r="C9" s="123" t="s">
        <v>214</v>
      </c>
      <c r="D9" s="123"/>
      <c r="E9" s="121">
        <v>8</v>
      </c>
      <c r="F9" s="121" t="s">
        <v>3</v>
      </c>
      <c r="G9" s="121">
        <v>100</v>
      </c>
      <c r="H9" s="121"/>
      <c r="I9" s="121"/>
      <c r="J9" s="256"/>
    </row>
    <row r="10" spans="1:10" ht="27.95" customHeight="1">
      <c r="A10" s="122" t="s">
        <v>221</v>
      </c>
      <c r="B10" s="251" t="s">
        <v>213</v>
      </c>
      <c r="C10" s="123" t="s">
        <v>222</v>
      </c>
      <c r="D10" s="123"/>
      <c r="E10" s="121">
        <v>9</v>
      </c>
      <c r="F10" s="121" t="s">
        <v>3</v>
      </c>
      <c r="G10" s="121">
        <v>100</v>
      </c>
      <c r="H10" s="121"/>
      <c r="I10" s="121"/>
      <c r="J10" s="256"/>
    </row>
    <row r="11" spans="1:10" ht="27.95" customHeight="1">
      <c r="A11" s="122" t="s">
        <v>223</v>
      </c>
      <c r="B11" s="251" t="s">
        <v>213</v>
      </c>
      <c r="C11" s="123" t="s">
        <v>224</v>
      </c>
      <c r="D11" s="123"/>
      <c r="E11" s="121">
        <v>10</v>
      </c>
      <c r="F11" s="121" t="s">
        <v>3</v>
      </c>
      <c r="G11" s="121">
        <v>100</v>
      </c>
      <c r="H11" s="121"/>
      <c r="I11" s="121"/>
      <c r="J11" s="256"/>
    </row>
    <row r="12" spans="1:10" ht="27.95" customHeight="1">
      <c r="A12" s="122" t="s">
        <v>225</v>
      </c>
      <c r="B12" s="251" t="s">
        <v>226</v>
      </c>
      <c r="C12" s="123" t="s">
        <v>227</v>
      </c>
      <c r="D12" s="123"/>
      <c r="E12" s="121">
        <v>11</v>
      </c>
      <c r="F12" s="121" t="s">
        <v>3</v>
      </c>
      <c r="G12" s="121">
        <v>850</v>
      </c>
      <c r="H12" s="121"/>
      <c r="I12" s="121"/>
      <c r="J12" s="256"/>
    </row>
    <row r="13" spans="1:10" ht="27.95" customHeight="1">
      <c r="A13" s="122" t="s">
        <v>228</v>
      </c>
      <c r="B13" s="251" t="s">
        <v>213</v>
      </c>
      <c r="C13" s="123" t="s">
        <v>229</v>
      </c>
      <c r="D13" s="123"/>
      <c r="E13" s="121">
        <v>12</v>
      </c>
      <c r="F13" s="121" t="s">
        <v>3</v>
      </c>
      <c r="G13" s="121">
        <v>200</v>
      </c>
      <c r="H13" s="121"/>
      <c r="I13" s="121"/>
      <c r="J13" s="256"/>
    </row>
    <row r="14" spans="1:10" ht="27.95" customHeight="1">
      <c r="A14" s="122" t="s">
        <v>230</v>
      </c>
      <c r="B14" s="251" t="s">
        <v>213</v>
      </c>
      <c r="C14" s="123" t="s">
        <v>231</v>
      </c>
      <c r="D14" s="123"/>
      <c r="E14" s="121">
        <v>13</v>
      </c>
      <c r="F14" s="121" t="s">
        <v>3</v>
      </c>
      <c r="G14" s="121">
        <v>100</v>
      </c>
      <c r="H14" s="121"/>
      <c r="I14" s="121"/>
      <c r="J14" s="256"/>
    </row>
    <row r="15" spans="1:10" ht="27.95" customHeight="1">
      <c r="A15" s="122" t="s">
        <v>232</v>
      </c>
      <c r="B15" s="251" t="s">
        <v>213</v>
      </c>
      <c r="C15" s="123" t="s">
        <v>233</v>
      </c>
      <c r="D15" s="123"/>
      <c r="E15" s="121">
        <v>14</v>
      </c>
      <c r="F15" s="121" t="s">
        <v>3</v>
      </c>
      <c r="G15" s="121">
        <v>800</v>
      </c>
      <c r="H15" s="121"/>
      <c r="I15" s="121"/>
      <c r="J15" s="256"/>
    </row>
    <row r="16" spans="1:10" ht="27.95" customHeight="1">
      <c r="A16" s="122" t="s">
        <v>234</v>
      </c>
      <c r="B16" s="251" t="s">
        <v>235</v>
      </c>
      <c r="C16" s="123" t="s">
        <v>236</v>
      </c>
      <c r="D16" s="123"/>
      <c r="E16" s="121">
        <v>15</v>
      </c>
      <c r="F16" s="121" t="s">
        <v>3</v>
      </c>
      <c r="G16" s="121">
        <v>100</v>
      </c>
      <c r="H16" s="121"/>
      <c r="I16" s="121"/>
      <c r="J16" s="256"/>
    </row>
    <row r="17" spans="1:10" ht="27.95" customHeight="1">
      <c r="A17" s="122" t="s">
        <v>237</v>
      </c>
      <c r="B17" s="251" t="s">
        <v>213</v>
      </c>
      <c r="C17" s="123" t="s">
        <v>238</v>
      </c>
      <c r="D17" s="123"/>
      <c r="E17" s="121">
        <v>16</v>
      </c>
      <c r="F17" s="121" t="s">
        <v>2</v>
      </c>
      <c r="G17" s="121">
        <v>200</v>
      </c>
      <c r="H17" s="121"/>
      <c r="I17" s="121"/>
      <c r="J17" s="256"/>
    </row>
    <row r="18" spans="1:10" ht="27.95" customHeight="1">
      <c r="A18" s="122" t="s">
        <v>239</v>
      </c>
      <c r="B18" s="251" t="s">
        <v>240</v>
      </c>
      <c r="C18" s="123" t="s">
        <v>241</v>
      </c>
      <c r="D18" s="123"/>
      <c r="E18" s="121">
        <v>17</v>
      </c>
      <c r="F18" s="121" t="s">
        <v>3</v>
      </c>
      <c r="G18" s="121">
        <v>200</v>
      </c>
      <c r="H18" s="121"/>
      <c r="I18" s="121"/>
      <c r="J18" s="256"/>
    </row>
    <row r="19" spans="1:10" ht="27.95" customHeight="1">
      <c r="A19" s="122" t="s">
        <v>242</v>
      </c>
      <c r="B19" s="251" t="s">
        <v>213</v>
      </c>
      <c r="C19" s="123" t="s">
        <v>243</v>
      </c>
      <c r="D19" s="123"/>
      <c r="E19" s="121">
        <v>18</v>
      </c>
      <c r="F19" s="121" t="s">
        <v>5</v>
      </c>
      <c r="G19" s="121">
        <v>500</v>
      </c>
      <c r="H19" s="121"/>
      <c r="I19" s="121"/>
      <c r="J19" s="256"/>
    </row>
    <row r="20" spans="1:10" ht="27.95" customHeight="1">
      <c r="A20" s="122" t="s">
        <v>244</v>
      </c>
      <c r="B20" s="251" t="s">
        <v>213</v>
      </c>
      <c r="C20" s="123" t="s">
        <v>245</v>
      </c>
      <c r="D20" s="123"/>
      <c r="E20" s="121">
        <v>19</v>
      </c>
      <c r="F20" s="121" t="s">
        <v>3</v>
      </c>
      <c r="G20" s="121">
        <v>100</v>
      </c>
      <c r="H20" s="121"/>
      <c r="I20" s="121"/>
      <c r="J20" s="256"/>
    </row>
    <row r="21" spans="1:10" ht="27.95" customHeight="1">
      <c r="A21" s="122" t="s">
        <v>246</v>
      </c>
      <c r="B21" s="251" t="s">
        <v>213</v>
      </c>
      <c r="C21" s="123" t="s">
        <v>247</v>
      </c>
      <c r="D21" s="123"/>
      <c r="E21" s="121">
        <v>20</v>
      </c>
      <c r="F21" s="121" t="s">
        <v>4</v>
      </c>
      <c r="G21" s="121">
        <v>1600</v>
      </c>
      <c r="H21" s="121"/>
      <c r="I21" s="121"/>
      <c r="J21" s="256"/>
    </row>
    <row r="22" spans="1:10" ht="27.95" customHeight="1">
      <c r="A22" s="122" t="s">
        <v>248</v>
      </c>
      <c r="B22" s="251" t="s">
        <v>213</v>
      </c>
      <c r="C22" s="123" t="s">
        <v>249</v>
      </c>
      <c r="D22" s="123"/>
      <c r="E22" s="121">
        <v>21</v>
      </c>
      <c r="F22" s="121" t="s">
        <v>2</v>
      </c>
      <c r="G22" s="121">
        <v>550</v>
      </c>
      <c r="H22" s="121"/>
      <c r="I22" s="121"/>
      <c r="J22" s="256"/>
    </row>
    <row r="23" spans="1:10" ht="27.95" customHeight="1">
      <c r="A23" s="122" t="s">
        <v>250</v>
      </c>
      <c r="B23" s="251" t="s">
        <v>251</v>
      </c>
      <c r="C23" s="123" t="s">
        <v>252</v>
      </c>
      <c r="D23" s="123"/>
      <c r="E23" s="121">
        <v>22</v>
      </c>
      <c r="F23" s="121" t="s">
        <v>3</v>
      </c>
      <c r="G23" s="121">
        <v>100</v>
      </c>
      <c r="H23" s="121"/>
      <c r="I23" s="121"/>
      <c r="J23" s="256"/>
    </row>
    <row r="24" spans="1:10" ht="27.95" customHeight="1">
      <c r="A24" s="122" t="s">
        <v>253</v>
      </c>
      <c r="B24" s="251" t="s">
        <v>254</v>
      </c>
      <c r="C24" s="123" t="s">
        <v>255</v>
      </c>
      <c r="D24" s="123"/>
      <c r="E24" s="121">
        <v>23</v>
      </c>
      <c r="F24" s="121" t="s">
        <v>5</v>
      </c>
      <c r="G24" s="121">
        <v>500</v>
      </c>
      <c r="H24" s="121"/>
      <c r="I24" s="121"/>
      <c r="J24" s="256"/>
    </row>
    <row r="25" spans="1:10" ht="27.95" customHeight="1">
      <c r="A25" s="122" t="s">
        <v>256</v>
      </c>
      <c r="B25" s="251" t="s">
        <v>257</v>
      </c>
      <c r="C25" s="123" t="s">
        <v>258</v>
      </c>
      <c r="D25" s="123" t="s">
        <v>259</v>
      </c>
      <c r="E25" s="121">
        <v>24</v>
      </c>
      <c r="F25" s="121" t="s">
        <v>2</v>
      </c>
      <c r="G25" s="121">
        <v>550</v>
      </c>
      <c r="H25" s="121"/>
      <c r="I25" s="121"/>
      <c r="J25" s="256"/>
    </row>
    <row r="26" spans="1:10" ht="27.95" customHeight="1">
      <c r="A26" s="122" t="s">
        <v>260</v>
      </c>
      <c r="B26" s="251" t="s">
        <v>261</v>
      </c>
      <c r="C26" s="123" t="s">
        <v>262</v>
      </c>
      <c r="D26" s="123"/>
      <c r="E26" s="121">
        <v>25</v>
      </c>
      <c r="F26" s="121" t="s">
        <v>2</v>
      </c>
      <c r="G26" s="121">
        <v>500</v>
      </c>
      <c r="H26" s="121"/>
      <c r="I26" s="121"/>
      <c r="J26" s="256"/>
    </row>
    <row r="27" spans="1:10" ht="27.95" customHeight="1">
      <c r="A27" s="122" t="s">
        <v>263</v>
      </c>
      <c r="B27" s="251" t="s">
        <v>264</v>
      </c>
      <c r="C27" s="123" t="s">
        <v>265</v>
      </c>
      <c r="D27" s="123"/>
      <c r="E27" s="121">
        <v>26</v>
      </c>
      <c r="F27" s="121"/>
      <c r="G27" s="121">
        <v>300</v>
      </c>
      <c r="H27" s="121"/>
      <c r="I27" s="121"/>
      <c r="J27" s="256"/>
    </row>
    <row r="28" spans="1:10" ht="27.95" customHeight="1">
      <c r="A28" s="122" t="s">
        <v>266</v>
      </c>
      <c r="B28" s="251" t="s">
        <v>213</v>
      </c>
      <c r="C28" s="123" t="s">
        <v>267</v>
      </c>
      <c r="D28" s="123"/>
      <c r="E28" s="121">
        <v>27</v>
      </c>
      <c r="F28" s="121" t="s">
        <v>2</v>
      </c>
      <c r="G28" s="121">
        <v>200</v>
      </c>
      <c r="H28" s="121"/>
      <c r="I28" s="121"/>
      <c r="J28" s="256"/>
    </row>
    <row r="29" spans="1:10" ht="27.95" customHeight="1">
      <c r="A29" s="122" t="s">
        <v>268</v>
      </c>
      <c r="B29" s="251" t="s">
        <v>213</v>
      </c>
      <c r="C29" s="123" t="s">
        <v>269</v>
      </c>
      <c r="D29" s="123"/>
      <c r="E29" s="121">
        <v>28</v>
      </c>
      <c r="F29" s="121" t="s">
        <v>2</v>
      </c>
      <c r="G29" s="121">
        <v>100</v>
      </c>
      <c r="H29" s="121"/>
      <c r="I29" s="121"/>
      <c r="J29" s="256"/>
    </row>
    <row r="30" spans="1:10" ht="27.95" customHeight="1">
      <c r="A30" s="122" t="s">
        <v>270</v>
      </c>
      <c r="B30" s="251" t="s">
        <v>271</v>
      </c>
      <c r="C30" s="123" t="s">
        <v>272</v>
      </c>
      <c r="D30" s="123"/>
      <c r="E30" s="121">
        <v>29</v>
      </c>
      <c r="F30" s="121" t="s">
        <v>2</v>
      </c>
      <c r="G30" s="121">
        <v>100</v>
      </c>
      <c r="H30" s="121"/>
      <c r="I30" s="121"/>
      <c r="J30" s="256"/>
    </row>
    <row r="31" spans="1:10" ht="27.95" customHeight="1">
      <c r="A31" s="122" t="s">
        <v>273</v>
      </c>
      <c r="B31" s="251" t="s">
        <v>274</v>
      </c>
      <c r="C31" s="123" t="s">
        <v>275</v>
      </c>
      <c r="D31" s="123"/>
      <c r="E31" s="121">
        <v>30</v>
      </c>
      <c r="F31" s="121" t="s">
        <v>2</v>
      </c>
      <c r="G31" s="121">
        <v>100</v>
      </c>
      <c r="H31" s="121"/>
      <c r="I31" s="121"/>
      <c r="J31" s="256"/>
    </row>
    <row r="32" spans="1:10" ht="27.95" customHeight="1">
      <c r="A32" s="122" t="s">
        <v>276</v>
      </c>
      <c r="B32" s="251" t="s">
        <v>277</v>
      </c>
      <c r="C32" s="123" t="s">
        <v>278</v>
      </c>
      <c r="D32" s="123" t="s">
        <v>279</v>
      </c>
      <c r="E32" s="121">
        <v>31</v>
      </c>
      <c r="F32" s="121" t="s">
        <v>3</v>
      </c>
      <c r="G32" s="121">
        <v>100</v>
      </c>
      <c r="H32" s="121"/>
      <c r="I32" s="121"/>
      <c r="J32" s="256"/>
    </row>
    <row r="33" spans="1:10" ht="27.95" customHeight="1">
      <c r="A33" s="122" t="s">
        <v>280</v>
      </c>
      <c r="B33" s="251" t="s">
        <v>281</v>
      </c>
      <c r="C33" s="123" t="s">
        <v>282</v>
      </c>
      <c r="D33" s="123"/>
      <c r="E33" s="121">
        <v>32</v>
      </c>
      <c r="F33" s="121" t="s">
        <v>3</v>
      </c>
      <c r="G33" s="121">
        <v>100</v>
      </c>
      <c r="H33" s="121"/>
      <c r="I33" s="121"/>
      <c r="J33" s="256"/>
    </row>
    <row r="34" spans="1:10" ht="27.95" customHeight="1">
      <c r="A34" s="122" t="s">
        <v>283</v>
      </c>
      <c r="B34" s="251" t="s">
        <v>284</v>
      </c>
      <c r="C34" s="123" t="s">
        <v>285</v>
      </c>
      <c r="D34" s="123" t="s">
        <v>286</v>
      </c>
      <c r="E34" s="121">
        <v>33</v>
      </c>
      <c r="F34" s="121" t="s">
        <v>3</v>
      </c>
      <c r="G34" s="121">
        <v>100</v>
      </c>
      <c r="H34" s="121"/>
      <c r="I34" s="121"/>
      <c r="J34" s="256"/>
    </row>
    <row r="35" spans="1:10" ht="27.95" customHeight="1">
      <c r="A35" s="122" t="s">
        <v>287</v>
      </c>
      <c r="B35" s="251" t="s">
        <v>288</v>
      </c>
      <c r="C35" s="123" t="s">
        <v>289</v>
      </c>
      <c r="D35" s="123"/>
      <c r="E35" s="121">
        <v>34</v>
      </c>
      <c r="F35" s="121" t="s">
        <v>3</v>
      </c>
      <c r="G35" s="121">
        <v>100</v>
      </c>
      <c r="H35" s="121"/>
      <c r="I35" s="121"/>
      <c r="J35" s="256"/>
    </row>
    <row r="36" spans="1:10" ht="27.95" customHeight="1">
      <c r="A36" s="122" t="s">
        <v>290</v>
      </c>
      <c r="B36" s="251" t="s">
        <v>291</v>
      </c>
      <c r="C36" s="123"/>
      <c r="D36" s="123"/>
      <c r="E36" s="121">
        <v>35</v>
      </c>
      <c r="F36" s="121" t="s">
        <v>2</v>
      </c>
      <c r="G36" s="121">
        <v>100</v>
      </c>
      <c r="H36" s="121"/>
      <c r="I36" s="121"/>
      <c r="J36" s="256"/>
    </row>
    <row r="37" spans="1:10" ht="27.95" customHeight="1">
      <c r="A37" s="122" t="s">
        <v>292</v>
      </c>
      <c r="B37" s="251" t="s">
        <v>293</v>
      </c>
      <c r="C37" s="123" t="s">
        <v>294</v>
      </c>
      <c r="D37" s="123"/>
      <c r="E37" s="121">
        <v>36</v>
      </c>
      <c r="F37" s="121" t="s">
        <v>2</v>
      </c>
      <c r="G37" s="121">
        <v>100</v>
      </c>
      <c r="H37" s="121"/>
      <c r="I37" s="121"/>
      <c r="J37" s="256"/>
    </row>
    <row r="38" spans="1:10" ht="27.95" customHeight="1">
      <c r="A38" s="122" t="s">
        <v>295</v>
      </c>
      <c r="B38" s="251" t="s">
        <v>296</v>
      </c>
      <c r="C38" s="123" t="s">
        <v>297</v>
      </c>
      <c r="D38" s="123" t="s">
        <v>298</v>
      </c>
      <c r="E38" s="121">
        <v>37</v>
      </c>
      <c r="F38" s="121" t="s">
        <v>2</v>
      </c>
      <c r="G38" s="121">
        <v>100</v>
      </c>
      <c r="H38" s="121"/>
      <c r="I38" s="121"/>
      <c r="J38" s="256"/>
    </row>
    <row r="39" spans="1:10" ht="27.95" customHeight="1">
      <c r="A39" s="122" t="s">
        <v>299</v>
      </c>
      <c r="B39" s="251" t="s">
        <v>300</v>
      </c>
      <c r="C39" s="123" t="s">
        <v>301</v>
      </c>
      <c r="D39" s="123"/>
      <c r="E39" s="121">
        <v>38</v>
      </c>
      <c r="F39" s="121" t="s">
        <v>2</v>
      </c>
      <c r="G39" s="121">
        <v>100</v>
      </c>
      <c r="H39" s="121"/>
      <c r="I39" s="121"/>
      <c r="J39" s="256"/>
    </row>
    <row r="40" spans="1:10" ht="27.95" customHeight="1">
      <c r="A40" s="122" t="s">
        <v>302</v>
      </c>
      <c r="B40" s="251" t="s">
        <v>303</v>
      </c>
      <c r="C40" s="123" t="s">
        <v>304</v>
      </c>
      <c r="D40" s="123"/>
      <c r="E40" s="121">
        <v>39</v>
      </c>
      <c r="F40" s="121" t="s">
        <v>2</v>
      </c>
      <c r="G40" s="121">
        <v>100</v>
      </c>
      <c r="H40" s="121"/>
      <c r="I40" s="121"/>
      <c r="J40" s="256"/>
    </row>
    <row r="41" spans="1:10" ht="27.95" customHeight="1">
      <c r="A41" s="122" t="s">
        <v>305</v>
      </c>
      <c r="B41" s="251" t="s">
        <v>306</v>
      </c>
      <c r="C41" s="123" t="s">
        <v>307</v>
      </c>
      <c r="D41" s="123"/>
      <c r="E41" s="121">
        <v>40</v>
      </c>
      <c r="F41" s="121" t="s">
        <v>2</v>
      </c>
      <c r="G41" s="121">
        <v>550</v>
      </c>
      <c r="H41" s="121"/>
      <c r="I41" s="121"/>
      <c r="J41" s="256"/>
    </row>
    <row r="42" spans="1:10" ht="27.95" customHeight="1">
      <c r="A42" s="122" t="s">
        <v>308</v>
      </c>
      <c r="B42" s="251" t="s">
        <v>213</v>
      </c>
      <c r="C42" s="123" t="s">
        <v>309</v>
      </c>
      <c r="D42" s="123"/>
      <c r="E42" s="121">
        <v>41</v>
      </c>
      <c r="F42" s="121"/>
      <c r="G42" s="121"/>
      <c r="H42" s="121"/>
      <c r="I42" s="121"/>
      <c r="J42" s="256"/>
    </row>
    <row r="43" spans="1:10" ht="27.95" customHeight="1">
      <c r="A43" s="122"/>
      <c r="B43" s="251"/>
      <c r="C43" s="123"/>
      <c r="D43" s="123"/>
      <c r="E43" s="121">
        <v>42</v>
      </c>
      <c r="F43" s="121"/>
      <c r="G43" s="121"/>
      <c r="H43" s="121"/>
      <c r="I43" s="121"/>
      <c r="J43" s="256"/>
    </row>
    <row r="44" spans="1:10" ht="27.95" customHeight="1">
      <c r="A44" s="122"/>
      <c r="B44" s="251"/>
      <c r="C44" s="123"/>
      <c r="D44" s="123"/>
      <c r="E44" s="121">
        <v>43</v>
      </c>
      <c r="F44" s="121"/>
      <c r="G44" s="121"/>
      <c r="H44" s="121"/>
      <c r="I44" s="121"/>
      <c r="J44" s="256"/>
    </row>
    <row r="45" spans="1:10" ht="27.95" customHeight="1">
      <c r="A45" s="122"/>
      <c r="B45" s="251"/>
      <c r="C45" s="123"/>
      <c r="D45" s="123"/>
      <c r="E45" s="121">
        <v>44</v>
      </c>
      <c r="F45" s="121"/>
      <c r="G45" s="121"/>
      <c r="H45" s="121"/>
      <c r="I45" s="121"/>
      <c r="J45" s="256"/>
    </row>
    <row r="46" spans="1:10" ht="27.95" customHeight="1">
      <c r="A46" s="122"/>
      <c r="B46" s="251"/>
      <c r="C46" s="123"/>
      <c r="D46" s="123"/>
      <c r="E46" s="121">
        <v>45</v>
      </c>
      <c r="F46" s="121"/>
      <c r="G46" s="121"/>
      <c r="H46" s="121"/>
      <c r="I46" s="121"/>
      <c r="J46" s="256"/>
    </row>
    <row r="47" spans="1:10" ht="27.95" customHeight="1">
      <c r="A47" s="122"/>
      <c r="B47" s="251"/>
      <c r="C47" s="123"/>
      <c r="D47" s="123"/>
      <c r="E47" s="121">
        <v>46</v>
      </c>
      <c r="F47" s="121"/>
      <c r="G47" s="121"/>
      <c r="H47" s="121"/>
      <c r="I47" s="121"/>
      <c r="J47" s="256"/>
    </row>
    <row r="48" spans="1:10" ht="27.95" customHeight="1">
      <c r="A48" s="122"/>
      <c r="B48" s="251"/>
      <c r="C48" s="123"/>
      <c r="D48" s="123"/>
      <c r="E48" s="121">
        <v>47</v>
      </c>
      <c r="F48" s="121"/>
      <c r="G48" s="121"/>
      <c r="H48" s="121"/>
      <c r="I48" s="121"/>
      <c r="J48" s="256"/>
    </row>
    <row r="49" spans="1:10" ht="27.95" customHeight="1">
      <c r="A49" s="122"/>
      <c r="B49" s="251"/>
      <c r="C49" s="123"/>
      <c r="D49" s="123"/>
      <c r="E49" s="121">
        <v>48</v>
      </c>
      <c r="F49" s="121"/>
      <c r="G49" s="121"/>
      <c r="H49" s="121"/>
      <c r="I49" s="121"/>
      <c r="J49" s="256"/>
    </row>
    <row r="50" spans="1:10" ht="27.95" customHeight="1">
      <c r="A50" s="122"/>
      <c r="B50" s="251"/>
      <c r="C50" s="123"/>
      <c r="D50" s="123"/>
      <c r="E50" s="121">
        <v>49</v>
      </c>
      <c r="F50" s="121"/>
      <c r="G50" s="121"/>
      <c r="H50" s="121"/>
      <c r="I50" s="121"/>
      <c r="J50" s="256"/>
    </row>
    <row r="51" spans="1:10" ht="27.95" customHeight="1">
      <c r="A51" s="122"/>
      <c r="B51" s="251"/>
      <c r="C51" s="123"/>
      <c r="D51" s="123"/>
      <c r="E51" s="121">
        <v>50</v>
      </c>
      <c r="F51" s="121"/>
      <c r="G51" s="121"/>
      <c r="H51" s="121"/>
      <c r="I51" s="121"/>
      <c r="J51" s="256"/>
    </row>
    <row r="52" spans="1:10" ht="27.95" customHeight="1">
      <c r="A52" s="122"/>
      <c r="B52" s="251"/>
      <c r="C52" s="123"/>
      <c r="D52" s="123"/>
      <c r="E52" s="121">
        <v>51</v>
      </c>
      <c r="F52" s="121"/>
      <c r="G52" s="121"/>
      <c r="H52" s="121"/>
      <c r="I52" s="121"/>
      <c r="J52" s="256"/>
    </row>
    <row r="53" spans="1:10" ht="27.95" customHeight="1">
      <c r="A53" s="122"/>
      <c r="B53" s="251"/>
      <c r="C53" s="123"/>
      <c r="D53" s="123"/>
      <c r="E53" s="121">
        <v>52</v>
      </c>
      <c r="F53" s="121"/>
      <c r="G53" s="121"/>
      <c r="H53" s="121"/>
      <c r="I53" s="121"/>
      <c r="J53" s="256"/>
    </row>
    <row r="54" spans="1:10" ht="27.95" customHeight="1">
      <c r="A54" s="122"/>
      <c r="B54" s="251"/>
      <c r="C54" s="123"/>
      <c r="D54" s="123"/>
      <c r="E54" s="121">
        <v>53</v>
      </c>
      <c r="F54" s="121"/>
      <c r="G54" s="121"/>
      <c r="H54" s="121"/>
      <c r="I54" s="121"/>
      <c r="J54" s="256"/>
    </row>
    <row r="55" spans="1:10" ht="27.95" customHeight="1">
      <c r="A55" s="122"/>
      <c r="B55" s="251"/>
      <c r="C55" s="123"/>
      <c r="D55" s="123"/>
      <c r="E55" s="121">
        <v>54</v>
      </c>
      <c r="F55" s="121"/>
      <c r="G55" s="121"/>
      <c r="H55" s="121"/>
      <c r="I55" s="121"/>
      <c r="J55" s="256"/>
    </row>
    <row r="56" spans="1:10" ht="27.95" customHeight="1">
      <c r="A56" s="122"/>
      <c r="B56" s="251"/>
      <c r="C56" s="123"/>
      <c r="D56" s="123"/>
      <c r="E56" s="121">
        <v>55</v>
      </c>
      <c r="F56" s="121"/>
      <c r="G56" s="121"/>
      <c r="H56" s="121"/>
      <c r="I56" s="121"/>
      <c r="J56" s="256"/>
    </row>
    <row r="57" spans="1:10" ht="27.95" customHeight="1">
      <c r="A57" s="122"/>
      <c r="B57" s="251"/>
      <c r="C57" s="123"/>
      <c r="D57" s="123"/>
      <c r="E57" s="121">
        <v>56</v>
      </c>
      <c r="F57" s="121"/>
      <c r="G57" s="121"/>
      <c r="H57" s="121"/>
      <c r="I57" s="121"/>
      <c r="J57" s="256"/>
    </row>
    <row r="58" spans="1:10" ht="27.95" customHeight="1">
      <c r="A58" s="122"/>
      <c r="B58" s="251"/>
      <c r="C58" s="123"/>
      <c r="D58" s="123"/>
      <c r="E58" s="121">
        <v>57</v>
      </c>
      <c r="F58" s="121"/>
      <c r="G58" s="121"/>
      <c r="H58" s="121"/>
      <c r="I58" s="121"/>
      <c r="J58" s="256"/>
    </row>
    <row r="59" spans="1:10" ht="27.95" customHeight="1">
      <c r="A59" s="122"/>
      <c r="B59" s="251"/>
      <c r="C59" s="123"/>
      <c r="D59" s="123"/>
      <c r="E59" s="121">
        <v>58</v>
      </c>
      <c r="F59" s="121"/>
      <c r="G59" s="121"/>
      <c r="H59" s="121"/>
      <c r="I59" s="121"/>
      <c r="J59" s="256"/>
    </row>
    <row r="60" spans="1:10" ht="27.95" customHeight="1">
      <c r="A60" s="122"/>
      <c r="B60" s="251"/>
      <c r="C60" s="123"/>
      <c r="D60" s="123"/>
      <c r="E60" s="121">
        <v>59</v>
      </c>
      <c r="F60" s="121"/>
      <c r="G60" s="121"/>
      <c r="H60" s="121"/>
      <c r="I60" s="121"/>
      <c r="J60" s="256"/>
    </row>
    <row r="61" spans="1:10" ht="27.95" customHeight="1">
      <c r="A61" s="122"/>
      <c r="B61" s="251"/>
      <c r="C61" s="123"/>
      <c r="D61" s="123"/>
      <c r="E61" s="121">
        <v>60</v>
      </c>
      <c r="F61" s="121"/>
      <c r="G61" s="121"/>
      <c r="H61" s="121"/>
      <c r="I61" s="121"/>
      <c r="J61" s="256"/>
    </row>
    <row r="62" spans="1:10" ht="27.95" customHeight="1">
      <c r="A62" s="122"/>
      <c r="B62" s="251"/>
      <c r="C62" s="123"/>
      <c r="D62" s="123"/>
      <c r="E62" s="121">
        <v>61</v>
      </c>
      <c r="F62" s="121"/>
      <c r="G62" s="121"/>
      <c r="H62" s="121"/>
      <c r="I62" s="121"/>
      <c r="J62" s="256"/>
    </row>
    <row r="63" spans="1:10" ht="27.95" customHeight="1">
      <c r="A63" s="122"/>
      <c r="B63" s="251"/>
      <c r="C63" s="123"/>
      <c r="D63" s="123"/>
      <c r="E63" s="121">
        <v>62</v>
      </c>
      <c r="F63" s="121"/>
      <c r="G63" s="121"/>
      <c r="H63" s="121"/>
      <c r="I63" s="121"/>
      <c r="J63" s="256"/>
    </row>
    <row r="64" spans="1:10" ht="27.95" customHeight="1">
      <c r="A64" s="122"/>
      <c r="B64" s="251"/>
      <c r="C64" s="123"/>
      <c r="D64" s="123"/>
      <c r="E64" s="121">
        <v>63</v>
      </c>
      <c r="F64" s="121"/>
      <c r="G64" s="121"/>
      <c r="H64" s="121"/>
      <c r="I64" s="121"/>
      <c r="J64" s="256"/>
    </row>
    <row r="65" spans="1:10" ht="27.95" customHeight="1">
      <c r="A65" s="122"/>
      <c r="B65" s="251"/>
      <c r="C65" s="123"/>
      <c r="D65" s="123"/>
      <c r="E65" s="121">
        <v>64</v>
      </c>
      <c r="F65" s="121"/>
      <c r="G65" s="121"/>
      <c r="H65" s="121"/>
      <c r="I65" s="121"/>
      <c r="J65" s="256"/>
    </row>
    <row r="66" spans="1:10" ht="27.95" customHeight="1">
      <c r="A66" s="122"/>
      <c r="B66" s="251"/>
      <c r="C66" s="123"/>
      <c r="D66" s="123"/>
      <c r="E66" s="121">
        <v>65</v>
      </c>
      <c r="F66" s="121"/>
      <c r="G66" s="121"/>
      <c r="H66" s="121"/>
      <c r="I66" s="121"/>
      <c r="J66" s="256"/>
    </row>
    <row r="67" spans="1:10" ht="27.95" customHeight="1">
      <c r="A67" s="122"/>
      <c r="B67" s="251"/>
      <c r="C67" s="123"/>
      <c r="D67" s="123"/>
      <c r="E67" s="121">
        <v>66</v>
      </c>
      <c r="F67" s="121"/>
      <c r="G67" s="121"/>
      <c r="H67" s="121"/>
      <c r="I67" s="121"/>
      <c r="J67" s="256"/>
    </row>
    <row r="68" spans="1:10" ht="27.95" customHeight="1">
      <c r="A68" s="122"/>
      <c r="B68" s="251"/>
      <c r="C68" s="123"/>
      <c r="D68" s="123"/>
      <c r="E68" s="121">
        <v>67</v>
      </c>
      <c r="F68" s="121"/>
      <c r="G68" s="121"/>
      <c r="H68" s="121"/>
      <c r="I68" s="121"/>
      <c r="J68" s="256"/>
    </row>
    <row r="69" spans="1:10" ht="27.95" customHeight="1">
      <c r="A69" s="122"/>
      <c r="B69" s="251"/>
      <c r="C69" s="123"/>
      <c r="D69" s="123"/>
      <c r="E69" s="121">
        <v>68</v>
      </c>
      <c r="F69" s="121"/>
      <c r="G69" s="121"/>
      <c r="H69" s="121"/>
      <c r="I69" s="121"/>
      <c r="J69" s="256"/>
    </row>
    <row r="70" spans="1:10" ht="27.95" customHeight="1">
      <c r="A70" s="122"/>
      <c r="B70" s="251"/>
      <c r="C70" s="123"/>
      <c r="D70" s="123"/>
      <c r="E70" s="121">
        <v>69</v>
      </c>
      <c r="F70" s="121"/>
      <c r="G70" s="121"/>
      <c r="H70" s="121"/>
      <c r="I70" s="121"/>
      <c r="J70" s="256"/>
    </row>
    <row r="71" spans="1:10" ht="27.95" customHeight="1">
      <c r="A71" s="122"/>
      <c r="B71" s="251"/>
      <c r="C71" s="123"/>
      <c r="D71" s="123"/>
      <c r="E71" s="121">
        <v>70</v>
      </c>
      <c r="F71" s="121"/>
      <c r="G71" s="121"/>
      <c r="H71" s="121"/>
      <c r="I71" s="121"/>
      <c r="J71" s="256"/>
    </row>
    <row r="72" spans="1:10" ht="27.95" customHeight="1">
      <c r="A72" s="122"/>
      <c r="B72" s="251"/>
      <c r="C72" s="123"/>
      <c r="D72" s="123"/>
      <c r="E72" s="121">
        <v>71</v>
      </c>
      <c r="F72" s="121"/>
      <c r="G72" s="121"/>
      <c r="H72" s="121"/>
      <c r="I72" s="121"/>
      <c r="J72" s="256"/>
    </row>
    <row r="73" spans="1:10" ht="27.95" customHeight="1">
      <c r="A73" s="122"/>
      <c r="B73" s="251"/>
      <c r="C73" s="123"/>
      <c r="D73" s="123"/>
      <c r="E73" s="121">
        <v>72</v>
      </c>
      <c r="F73" s="121"/>
      <c r="G73" s="121"/>
      <c r="H73" s="121"/>
      <c r="I73" s="121"/>
      <c r="J73" s="256"/>
    </row>
    <row r="74" spans="1:10" ht="27.95" customHeight="1">
      <c r="A74" s="122"/>
      <c r="B74" s="251"/>
      <c r="C74" s="123"/>
      <c r="D74" s="123"/>
      <c r="E74" s="121">
        <v>73</v>
      </c>
      <c r="F74" s="121"/>
      <c r="G74" s="121"/>
      <c r="H74" s="121"/>
      <c r="I74" s="121"/>
      <c r="J74" s="256"/>
    </row>
    <row r="75" spans="1:10" ht="27.95" customHeight="1">
      <c r="A75" s="122"/>
      <c r="B75" s="251"/>
      <c r="C75" s="123"/>
      <c r="D75" s="123"/>
      <c r="E75" s="121">
        <v>74</v>
      </c>
      <c r="F75" s="121"/>
      <c r="G75" s="121"/>
      <c r="H75" s="121"/>
      <c r="I75" s="121"/>
      <c r="J75" s="256"/>
    </row>
    <row r="76" spans="1:10" ht="27.95" customHeight="1">
      <c r="A76" s="122"/>
      <c r="B76" s="251"/>
      <c r="C76" s="123"/>
      <c r="D76" s="123"/>
      <c r="E76" s="121">
        <v>75</v>
      </c>
      <c r="F76" s="121"/>
      <c r="G76" s="121"/>
      <c r="H76" s="121"/>
      <c r="I76" s="121"/>
      <c r="J76" s="256"/>
    </row>
    <row r="77" spans="1:10" ht="27.95" customHeight="1">
      <c r="A77" s="122"/>
      <c r="B77" s="251"/>
      <c r="C77" s="123"/>
      <c r="D77" s="123"/>
      <c r="E77" s="121">
        <v>76</v>
      </c>
      <c r="F77" s="121"/>
      <c r="G77" s="121"/>
      <c r="H77" s="121"/>
      <c r="I77" s="121"/>
      <c r="J77" s="256"/>
    </row>
    <row r="78" spans="1:10" ht="27.95" customHeight="1">
      <c r="A78" s="122"/>
      <c r="B78" s="251"/>
      <c r="C78" s="123"/>
      <c r="D78" s="123"/>
      <c r="E78" s="121">
        <v>77</v>
      </c>
      <c r="F78" s="121"/>
      <c r="G78" s="121"/>
      <c r="H78" s="121"/>
      <c r="I78" s="121"/>
      <c r="J78" s="256"/>
    </row>
    <row r="79" spans="1:10" ht="27.95" customHeight="1">
      <c r="A79" s="122"/>
      <c r="B79" s="251"/>
      <c r="C79" s="123"/>
      <c r="D79" s="123"/>
      <c r="E79" s="121">
        <v>78</v>
      </c>
      <c r="F79" s="121"/>
      <c r="G79" s="121"/>
      <c r="H79" s="121"/>
      <c r="I79" s="121"/>
      <c r="J79" s="256"/>
    </row>
    <row r="80" spans="1:10" ht="27.95" customHeight="1">
      <c r="A80" s="122"/>
      <c r="B80" s="251"/>
      <c r="C80" s="123"/>
      <c r="D80" s="123"/>
      <c r="E80" s="121">
        <v>79</v>
      </c>
      <c r="F80" s="121"/>
      <c r="G80" s="121"/>
      <c r="H80" s="121"/>
      <c r="I80" s="121"/>
      <c r="J80" s="256"/>
    </row>
    <row r="81" spans="1:10" ht="27.95" customHeight="1">
      <c r="A81" s="122"/>
      <c r="B81" s="251"/>
      <c r="C81" s="123"/>
      <c r="D81" s="123"/>
      <c r="E81" s="121">
        <v>80</v>
      </c>
      <c r="F81" s="121"/>
      <c r="G81" s="121"/>
      <c r="H81" s="121"/>
      <c r="I81" s="121"/>
      <c r="J81" s="256"/>
    </row>
    <row r="82" spans="1:10" ht="27.95" customHeight="1">
      <c r="A82" s="122"/>
      <c r="B82" s="251"/>
      <c r="C82" s="123"/>
      <c r="D82" s="123"/>
      <c r="E82" s="121">
        <v>81</v>
      </c>
      <c r="F82" s="121"/>
      <c r="G82" s="121"/>
      <c r="H82" s="121"/>
      <c r="I82" s="121"/>
      <c r="J82" s="256"/>
    </row>
    <row r="83" spans="1:10" ht="27.95" customHeight="1">
      <c r="A83" s="122"/>
      <c r="B83" s="251"/>
      <c r="C83" s="123"/>
      <c r="D83" s="123"/>
      <c r="E83" s="121">
        <v>82</v>
      </c>
      <c r="F83" s="121"/>
      <c r="G83" s="121"/>
      <c r="H83" s="121"/>
      <c r="I83" s="121"/>
      <c r="J83" s="256"/>
    </row>
    <row r="84" spans="1:10" ht="27.95" customHeight="1">
      <c r="A84" s="122"/>
      <c r="B84" s="251"/>
      <c r="C84" s="123"/>
      <c r="D84" s="123"/>
      <c r="E84" s="121">
        <v>83</v>
      </c>
      <c r="F84" s="121"/>
      <c r="G84" s="121"/>
      <c r="H84" s="121"/>
      <c r="I84" s="121"/>
      <c r="J84" s="256"/>
    </row>
    <row r="85" spans="1:10" ht="27.95" customHeight="1">
      <c r="A85" s="122"/>
      <c r="B85" s="251"/>
      <c r="C85" s="123"/>
      <c r="D85" s="123"/>
      <c r="E85" s="121">
        <v>84</v>
      </c>
      <c r="F85" s="121"/>
      <c r="G85" s="121"/>
      <c r="H85" s="121"/>
      <c r="I85" s="121"/>
      <c r="J85" s="256"/>
    </row>
    <row r="86" spans="1:10" ht="27.95" customHeight="1">
      <c r="A86" s="122"/>
      <c r="B86" s="251"/>
      <c r="C86" s="123"/>
      <c r="D86" s="123"/>
      <c r="E86" s="121">
        <v>85</v>
      </c>
      <c r="F86" s="121"/>
      <c r="G86" s="121"/>
      <c r="H86" s="121"/>
      <c r="I86" s="121"/>
      <c r="J86" s="256"/>
    </row>
    <row r="87" spans="1:10" ht="27.95" customHeight="1">
      <c r="A87" s="122"/>
      <c r="B87" s="251"/>
      <c r="C87" s="123"/>
      <c r="D87" s="123"/>
      <c r="E87" s="121">
        <v>86</v>
      </c>
      <c r="F87" s="121"/>
      <c r="G87" s="121"/>
      <c r="H87" s="121"/>
      <c r="I87" s="121"/>
      <c r="J87" s="256"/>
    </row>
    <row r="88" spans="1:10" ht="27.95" customHeight="1">
      <c r="A88" s="122"/>
      <c r="B88" s="251"/>
      <c r="C88" s="123"/>
      <c r="D88" s="123"/>
      <c r="E88" s="121">
        <v>87</v>
      </c>
      <c r="F88" s="121"/>
      <c r="G88" s="121"/>
      <c r="H88" s="121"/>
      <c r="I88" s="121"/>
      <c r="J88" s="256"/>
    </row>
    <row r="89" spans="1:10" ht="27.95" customHeight="1">
      <c r="A89" s="122"/>
      <c r="B89" s="251"/>
      <c r="C89" s="123"/>
      <c r="D89" s="123"/>
      <c r="E89" s="121">
        <v>88</v>
      </c>
      <c r="F89" s="121"/>
      <c r="G89" s="121"/>
      <c r="H89" s="121"/>
      <c r="I89" s="121"/>
      <c r="J89" s="256"/>
    </row>
    <row r="90" spans="1:10" ht="27.95" customHeight="1">
      <c r="A90" s="122"/>
      <c r="B90" s="251"/>
      <c r="C90" s="123"/>
      <c r="D90" s="123"/>
      <c r="E90" s="121">
        <v>89</v>
      </c>
      <c r="F90" s="121"/>
      <c r="G90" s="121"/>
      <c r="H90" s="121"/>
      <c r="I90" s="121"/>
      <c r="J90" s="256"/>
    </row>
    <row r="91" spans="1:10" ht="27.95" customHeight="1">
      <c r="A91" s="122"/>
      <c r="B91" s="251"/>
      <c r="C91" s="123"/>
      <c r="D91" s="123"/>
      <c r="E91" s="121">
        <v>90</v>
      </c>
      <c r="F91" s="121"/>
      <c r="G91" s="121"/>
      <c r="H91" s="121"/>
      <c r="I91" s="121"/>
      <c r="J91" s="256"/>
    </row>
    <row r="92" spans="1:10" ht="27.95" customHeight="1">
      <c r="A92" s="122"/>
      <c r="B92" s="251"/>
      <c r="C92" s="123"/>
      <c r="D92" s="123"/>
      <c r="E92" s="121">
        <v>91</v>
      </c>
      <c r="F92" s="121"/>
      <c r="G92" s="121"/>
      <c r="H92" s="121"/>
      <c r="I92" s="121"/>
      <c r="J92" s="256"/>
    </row>
    <row r="93" spans="1:10" ht="27.95" customHeight="1">
      <c r="A93" s="122"/>
      <c r="B93" s="251"/>
      <c r="C93" s="123"/>
      <c r="D93" s="123"/>
      <c r="E93" s="121">
        <v>92</v>
      </c>
      <c r="F93" s="121"/>
      <c r="G93" s="121"/>
      <c r="H93" s="121"/>
      <c r="I93" s="121"/>
      <c r="J93" s="256"/>
    </row>
    <row r="94" spans="1:10" ht="27.95" customHeight="1">
      <c r="A94" s="122"/>
      <c r="B94" s="251"/>
      <c r="C94" s="123"/>
      <c r="D94" s="123"/>
      <c r="E94" s="121">
        <v>93</v>
      </c>
      <c r="F94" s="121"/>
      <c r="G94" s="121"/>
      <c r="H94" s="121"/>
      <c r="I94" s="121"/>
      <c r="J94" s="256"/>
    </row>
    <row r="95" spans="1:10" ht="27.95" customHeight="1">
      <c r="A95" s="122"/>
      <c r="B95" s="251"/>
      <c r="C95" s="123"/>
      <c r="D95" s="123"/>
      <c r="E95" s="121">
        <v>94</v>
      </c>
      <c r="F95" s="121"/>
      <c r="G95" s="121"/>
      <c r="H95" s="121"/>
      <c r="I95" s="121"/>
      <c r="J95" s="256"/>
    </row>
    <row r="96" spans="1:10" ht="27.95" customHeight="1">
      <c r="A96" s="122"/>
      <c r="B96" s="251"/>
      <c r="C96" s="123"/>
      <c r="D96" s="123"/>
      <c r="E96" s="121">
        <v>95</v>
      </c>
      <c r="F96" s="121"/>
      <c r="G96" s="121"/>
      <c r="H96" s="121"/>
      <c r="I96" s="121"/>
      <c r="J96" s="256"/>
    </row>
    <row r="97" spans="1:10" ht="27.95" customHeight="1">
      <c r="A97" s="122"/>
      <c r="B97" s="251"/>
      <c r="C97" s="123"/>
      <c r="D97" s="123"/>
      <c r="E97" s="121">
        <v>96</v>
      </c>
      <c r="F97" s="121"/>
      <c r="G97" s="121"/>
      <c r="H97" s="121"/>
      <c r="I97" s="121"/>
      <c r="J97" s="256"/>
    </row>
    <row r="98" spans="1:10" ht="27.95" customHeight="1">
      <c r="A98" s="122"/>
      <c r="B98" s="251"/>
      <c r="C98" s="123"/>
      <c r="D98" s="123"/>
      <c r="E98" s="121">
        <v>97</v>
      </c>
      <c r="F98" s="121"/>
      <c r="G98" s="121"/>
      <c r="H98" s="121"/>
      <c r="I98" s="121"/>
      <c r="J98" s="256"/>
    </row>
    <row r="99" spans="1:10" ht="27.95" customHeight="1">
      <c r="A99" s="122"/>
      <c r="B99" s="251"/>
      <c r="C99" s="123"/>
      <c r="D99" s="123"/>
      <c r="E99" s="121">
        <v>98</v>
      </c>
      <c r="F99" s="121"/>
      <c r="G99" s="121"/>
      <c r="H99" s="121"/>
      <c r="I99" s="121"/>
      <c r="J99" s="256"/>
    </row>
    <row r="100" spans="1:10" ht="27.95" customHeight="1">
      <c r="A100" s="122"/>
      <c r="B100" s="251"/>
      <c r="C100" s="123"/>
      <c r="D100" s="123"/>
      <c r="E100" s="121">
        <v>99</v>
      </c>
      <c r="F100" s="121"/>
      <c r="G100" s="121"/>
      <c r="H100" s="121"/>
      <c r="I100" s="121"/>
      <c r="J100" s="256"/>
    </row>
    <row r="101" spans="1:10" ht="27.95" customHeight="1">
      <c r="A101" s="122"/>
      <c r="B101" s="251"/>
      <c r="C101" s="123"/>
      <c r="D101" s="123"/>
      <c r="E101" s="121">
        <v>100</v>
      </c>
      <c r="F101" s="121"/>
      <c r="G101" s="121"/>
      <c r="H101" s="121"/>
      <c r="I101" s="121"/>
      <c r="J101" s="256"/>
    </row>
    <row r="102" spans="1:10" ht="27.95" customHeight="1">
      <c r="A102" s="122"/>
      <c r="B102" s="251"/>
      <c r="C102" s="123"/>
      <c r="D102" s="123"/>
      <c r="E102" s="121">
        <v>101</v>
      </c>
      <c r="F102" s="121"/>
      <c r="G102" s="121"/>
      <c r="H102" s="121"/>
      <c r="I102" s="121"/>
      <c r="J102" s="256"/>
    </row>
    <row r="103" spans="1:10" ht="27.95" customHeight="1">
      <c r="A103" s="122"/>
      <c r="B103" s="251"/>
      <c r="C103" s="123"/>
      <c r="D103" s="123"/>
      <c r="E103" s="121">
        <v>102</v>
      </c>
      <c r="F103" s="121"/>
      <c r="G103" s="121"/>
      <c r="H103" s="121"/>
      <c r="I103" s="121"/>
      <c r="J103" s="256"/>
    </row>
    <row r="104" spans="1:10" ht="27.95" customHeight="1">
      <c r="A104" s="122"/>
      <c r="B104" s="251"/>
      <c r="C104" s="123"/>
      <c r="D104" s="123"/>
      <c r="E104" s="121">
        <v>103</v>
      </c>
      <c r="F104" s="121"/>
      <c r="G104" s="121"/>
      <c r="H104" s="121"/>
      <c r="I104" s="121"/>
      <c r="J104" s="256"/>
    </row>
    <row r="105" spans="1:10" ht="27.95" customHeight="1">
      <c r="A105" s="122"/>
      <c r="B105" s="251"/>
      <c r="C105" s="123"/>
      <c r="D105" s="123"/>
      <c r="E105" s="121">
        <v>104</v>
      </c>
      <c r="F105" s="121"/>
      <c r="G105" s="121"/>
      <c r="H105" s="121"/>
      <c r="I105" s="121"/>
      <c r="J105" s="256"/>
    </row>
    <row r="106" spans="1:10" ht="27.95" customHeight="1">
      <c r="A106" s="122"/>
      <c r="B106" s="251"/>
      <c r="C106" s="123"/>
      <c r="D106" s="123"/>
      <c r="E106" s="121">
        <v>105</v>
      </c>
      <c r="F106" s="121"/>
      <c r="G106" s="121"/>
      <c r="H106" s="121"/>
      <c r="I106" s="121"/>
      <c r="J106" s="256"/>
    </row>
    <row r="107" spans="1:10" ht="27.95" customHeight="1">
      <c r="A107" s="122"/>
      <c r="B107" s="251"/>
      <c r="C107" s="123"/>
      <c r="D107" s="123"/>
      <c r="E107" s="121">
        <v>106</v>
      </c>
      <c r="F107" s="121"/>
      <c r="G107" s="121"/>
      <c r="H107" s="121"/>
      <c r="I107" s="121"/>
      <c r="J107" s="256"/>
    </row>
    <row r="108" spans="1:10" ht="27.95" customHeight="1">
      <c r="A108" s="122"/>
      <c r="B108" s="251"/>
      <c r="C108" s="123"/>
      <c r="D108" s="123"/>
      <c r="E108" s="121">
        <v>107</v>
      </c>
      <c r="F108" s="121"/>
      <c r="G108" s="121"/>
      <c r="H108" s="121"/>
      <c r="I108" s="121"/>
      <c r="J108" s="256"/>
    </row>
    <row r="109" spans="1:10" ht="27.95" customHeight="1">
      <c r="A109" s="122"/>
      <c r="B109" s="251"/>
      <c r="C109" s="123"/>
      <c r="D109" s="123"/>
      <c r="E109" s="121">
        <v>108</v>
      </c>
      <c r="F109" s="121"/>
      <c r="G109" s="121"/>
      <c r="H109" s="121"/>
      <c r="I109" s="121"/>
      <c r="J109" s="256"/>
    </row>
    <row r="110" spans="1:10" ht="27.95" customHeight="1">
      <c r="A110" s="122"/>
      <c r="B110" s="251"/>
      <c r="C110" s="123"/>
      <c r="D110" s="123"/>
      <c r="E110" s="121">
        <v>109</v>
      </c>
      <c r="F110" s="121"/>
      <c r="G110" s="121"/>
      <c r="H110" s="121"/>
      <c r="I110" s="121"/>
      <c r="J110" s="256"/>
    </row>
    <row r="111" spans="1:10" ht="27.95" customHeight="1">
      <c r="A111" s="122"/>
      <c r="B111" s="251"/>
      <c r="C111" s="123"/>
      <c r="D111" s="123"/>
      <c r="E111" s="121">
        <v>110</v>
      </c>
      <c r="F111" s="121"/>
      <c r="G111" s="121"/>
      <c r="H111" s="121"/>
      <c r="I111" s="121"/>
      <c r="J111" s="256"/>
    </row>
    <row r="112" spans="1:10" ht="27.95" customHeight="1">
      <c r="A112" s="122"/>
      <c r="B112" s="251"/>
      <c r="C112" s="123"/>
      <c r="D112" s="123"/>
      <c r="E112" s="121">
        <v>111</v>
      </c>
      <c r="F112" s="121"/>
      <c r="G112" s="121"/>
      <c r="H112" s="121"/>
      <c r="I112" s="121"/>
      <c r="J112" s="256"/>
    </row>
    <row r="113" spans="1:10" ht="27.95" customHeight="1">
      <c r="A113" s="122"/>
      <c r="B113" s="251"/>
      <c r="C113" s="123"/>
      <c r="D113" s="123"/>
      <c r="E113" s="121">
        <v>112</v>
      </c>
      <c r="F113" s="121"/>
      <c r="G113" s="121"/>
      <c r="H113" s="121"/>
      <c r="I113" s="121"/>
      <c r="J113" s="256"/>
    </row>
    <row r="114" spans="1:10" ht="27.95" customHeight="1">
      <c r="A114" s="122"/>
      <c r="B114" s="251"/>
      <c r="C114" s="123"/>
      <c r="D114" s="123"/>
      <c r="E114" s="121">
        <v>113</v>
      </c>
      <c r="F114" s="121"/>
      <c r="G114" s="121"/>
      <c r="H114" s="121"/>
      <c r="I114" s="121"/>
      <c r="J114" s="256"/>
    </row>
    <row r="115" spans="1:10" ht="27.95" customHeight="1">
      <c r="A115" s="122"/>
      <c r="B115" s="251"/>
      <c r="C115" s="123"/>
      <c r="D115" s="123"/>
      <c r="E115" s="121">
        <v>114</v>
      </c>
      <c r="F115" s="121"/>
      <c r="G115" s="121"/>
      <c r="H115" s="121"/>
      <c r="I115" s="121"/>
      <c r="J115" s="256"/>
    </row>
    <row r="116" spans="1:10" ht="27.95" customHeight="1">
      <c r="A116" s="122"/>
      <c r="B116" s="251"/>
      <c r="C116" s="123"/>
      <c r="D116" s="123"/>
      <c r="E116" s="121">
        <v>115</v>
      </c>
      <c r="F116" s="121"/>
      <c r="G116" s="121"/>
      <c r="H116" s="121"/>
      <c r="I116" s="121"/>
      <c r="J116" s="256"/>
    </row>
    <row r="117" spans="1:10" ht="27.95" customHeight="1">
      <c r="A117" s="122"/>
      <c r="B117" s="251"/>
      <c r="C117" s="123"/>
      <c r="D117" s="123"/>
      <c r="E117" s="121">
        <v>116</v>
      </c>
      <c r="F117" s="121"/>
      <c r="G117" s="121"/>
      <c r="H117" s="121"/>
      <c r="I117" s="121"/>
      <c r="J117" s="256"/>
    </row>
    <row r="118" spans="1:10" ht="27.95" customHeight="1">
      <c r="A118" s="122"/>
      <c r="B118" s="251"/>
      <c r="C118" s="123"/>
      <c r="D118" s="123"/>
      <c r="E118" s="121">
        <v>117</v>
      </c>
      <c r="F118" s="121"/>
      <c r="G118" s="121"/>
      <c r="H118" s="121"/>
      <c r="I118" s="121"/>
      <c r="J118" s="256"/>
    </row>
    <row r="119" spans="1:10" ht="27.95" customHeight="1">
      <c r="A119" s="122"/>
      <c r="B119" s="251"/>
      <c r="C119" s="123"/>
      <c r="D119" s="123"/>
      <c r="E119" s="121">
        <v>118</v>
      </c>
      <c r="F119" s="121"/>
      <c r="G119" s="121"/>
      <c r="H119" s="121"/>
      <c r="I119" s="121"/>
      <c r="J119" s="256"/>
    </row>
    <row r="120" spans="1:10" ht="27.95" customHeight="1">
      <c r="A120" s="122"/>
      <c r="B120" s="251"/>
      <c r="C120" s="123"/>
      <c r="D120" s="123"/>
      <c r="E120" s="121">
        <v>119</v>
      </c>
      <c r="F120" s="121"/>
      <c r="G120" s="121"/>
      <c r="H120" s="121"/>
      <c r="I120" s="121"/>
      <c r="J120" s="256"/>
    </row>
    <row r="121" spans="1:10" ht="27.95" customHeight="1">
      <c r="A121" s="122"/>
      <c r="B121" s="251"/>
      <c r="C121" s="123"/>
      <c r="D121" s="123"/>
      <c r="E121" s="121">
        <v>120</v>
      </c>
      <c r="F121" s="121"/>
      <c r="G121" s="121"/>
      <c r="H121" s="121"/>
      <c r="I121" s="121"/>
      <c r="J121" s="256"/>
    </row>
    <row r="122" spans="1:10" ht="27.95" customHeight="1">
      <c r="A122" s="122"/>
      <c r="B122" s="251"/>
      <c r="C122" s="123"/>
      <c r="D122" s="123"/>
      <c r="E122" s="121">
        <v>121</v>
      </c>
      <c r="F122" s="121"/>
      <c r="G122" s="121"/>
      <c r="H122" s="121"/>
      <c r="I122" s="121"/>
      <c r="J122" s="256"/>
    </row>
    <row r="123" spans="1:10" ht="27.95" customHeight="1">
      <c r="A123" s="122"/>
      <c r="B123" s="251"/>
      <c r="C123" s="123"/>
      <c r="D123" s="123"/>
      <c r="E123" s="121">
        <v>122</v>
      </c>
      <c r="F123" s="121"/>
      <c r="G123" s="121"/>
      <c r="H123" s="121"/>
      <c r="I123" s="121"/>
      <c r="J123" s="256"/>
    </row>
    <row r="124" spans="1:10" ht="27.95" customHeight="1">
      <c r="A124" s="122"/>
      <c r="B124" s="251"/>
      <c r="C124" s="123"/>
      <c r="D124" s="123"/>
      <c r="E124" s="121">
        <v>123</v>
      </c>
      <c r="F124" s="121"/>
      <c r="G124" s="121"/>
      <c r="H124" s="121"/>
      <c r="I124" s="121"/>
      <c r="J124" s="256"/>
    </row>
    <row r="125" spans="1:10" ht="27.95" customHeight="1">
      <c r="A125" s="122"/>
      <c r="B125" s="251"/>
      <c r="C125" s="123"/>
      <c r="D125" s="123"/>
      <c r="E125" s="121">
        <v>124</v>
      </c>
      <c r="F125" s="121"/>
      <c r="G125" s="121"/>
      <c r="H125" s="121"/>
      <c r="I125" s="121"/>
      <c r="J125" s="256"/>
    </row>
    <row r="126" spans="1:10" ht="27.95" customHeight="1">
      <c r="A126" s="122"/>
      <c r="B126" s="251"/>
      <c r="C126" s="123"/>
      <c r="D126" s="123"/>
      <c r="E126" s="121">
        <v>125</v>
      </c>
      <c r="F126" s="121"/>
      <c r="G126" s="121"/>
      <c r="H126" s="121"/>
      <c r="I126" s="121"/>
      <c r="J126" s="256"/>
    </row>
    <row r="127" spans="1:10" ht="27.95" customHeight="1">
      <c r="A127" s="122"/>
      <c r="B127" s="251"/>
      <c r="C127" s="123"/>
      <c r="D127" s="123"/>
      <c r="E127" s="121">
        <v>126</v>
      </c>
      <c r="F127" s="121"/>
      <c r="G127" s="121"/>
      <c r="H127" s="121"/>
      <c r="I127" s="121"/>
      <c r="J127" s="256"/>
    </row>
    <row r="128" spans="1:10" ht="27.95" customHeight="1">
      <c r="A128" s="122"/>
      <c r="B128" s="251"/>
      <c r="C128" s="123"/>
      <c r="D128" s="123"/>
      <c r="E128" s="121">
        <v>127</v>
      </c>
      <c r="F128" s="121"/>
      <c r="G128" s="121"/>
      <c r="H128" s="121"/>
      <c r="I128" s="121"/>
      <c r="J128" s="256"/>
    </row>
    <row r="129" spans="1:10" ht="27.95" customHeight="1">
      <c r="A129" s="122"/>
      <c r="B129" s="251"/>
      <c r="C129" s="123"/>
      <c r="D129" s="123"/>
      <c r="E129" s="121">
        <v>128</v>
      </c>
      <c r="F129" s="121"/>
      <c r="G129" s="121"/>
      <c r="H129" s="121"/>
      <c r="I129" s="121"/>
      <c r="J129" s="256"/>
    </row>
    <row r="130" spans="1:10" ht="27.95" customHeight="1">
      <c r="A130" s="122"/>
      <c r="B130" s="251"/>
      <c r="C130" s="123"/>
      <c r="D130" s="123"/>
      <c r="E130" s="121">
        <v>129</v>
      </c>
      <c r="F130" s="121"/>
      <c r="G130" s="121"/>
      <c r="H130" s="121"/>
      <c r="I130" s="121"/>
      <c r="J130" s="256"/>
    </row>
    <row r="131" spans="1:10" ht="27.95" customHeight="1">
      <c r="A131" s="122"/>
      <c r="B131" s="251"/>
      <c r="C131" s="123"/>
      <c r="D131" s="123"/>
      <c r="E131" s="121">
        <v>130</v>
      </c>
      <c r="F131" s="121"/>
      <c r="G131" s="121"/>
      <c r="H131" s="121"/>
      <c r="I131" s="121"/>
      <c r="J131" s="256"/>
    </row>
    <row r="132" spans="1:10" ht="27.95" customHeight="1">
      <c r="A132" s="122"/>
      <c r="B132" s="251"/>
      <c r="C132" s="123"/>
      <c r="D132" s="123"/>
      <c r="E132" s="121">
        <v>131</v>
      </c>
      <c r="F132" s="121"/>
      <c r="G132" s="121"/>
      <c r="H132" s="121"/>
      <c r="I132" s="121"/>
      <c r="J132" s="256"/>
    </row>
    <row r="133" spans="1:10" ht="27.95" customHeight="1">
      <c r="A133" s="122"/>
      <c r="B133" s="251"/>
      <c r="C133" s="123"/>
      <c r="D133" s="123"/>
      <c r="E133" s="121">
        <v>132</v>
      </c>
      <c r="F133" s="121"/>
      <c r="G133" s="121"/>
      <c r="H133" s="121"/>
      <c r="I133" s="121"/>
      <c r="J133" s="256"/>
    </row>
    <row r="134" spans="1:10" ht="27.95" customHeight="1">
      <c r="A134" s="122"/>
      <c r="B134" s="251"/>
      <c r="C134" s="123"/>
      <c r="D134" s="123"/>
      <c r="E134" s="121">
        <v>133</v>
      </c>
      <c r="F134" s="121"/>
      <c r="G134" s="121"/>
      <c r="H134" s="121"/>
      <c r="I134" s="121"/>
      <c r="J134" s="256"/>
    </row>
    <row r="135" spans="1:10" ht="27.95" customHeight="1">
      <c r="A135" s="122"/>
      <c r="B135" s="251"/>
      <c r="C135" s="123"/>
      <c r="D135" s="123"/>
      <c r="E135" s="121">
        <v>134</v>
      </c>
      <c r="F135" s="121"/>
      <c r="G135" s="121"/>
      <c r="H135" s="121"/>
      <c r="I135" s="121"/>
      <c r="J135" s="256"/>
    </row>
    <row r="136" spans="1:10" ht="27.95" customHeight="1">
      <c r="A136" s="122"/>
      <c r="B136" s="251"/>
      <c r="C136" s="123"/>
      <c r="D136" s="123"/>
      <c r="E136" s="121">
        <v>135</v>
      </c>
      <c r="F136" s="121"/>
      <c r="G136" s="121"/>
      <c r="H136" s="121"/>
      <c r="I136" s="121"/>
      <c r="J136" s="256"/>
    </row>
    <row r="137" spans="1:10" ht="27.95" customHeight="1">
      <c r="A137" s="122"/>
      <c r="B137" s="251"/>
      <c r="C137" s="123"/>
      <c r="D137" s="123"/>
      <c r="E137" s="121">
        <v>136</v>
      </c>
      <c r="F137" s="121"/>
      <c r="G137" s="121"/>
      <c r="H137" s="121"/>
      <c r="I137" s="121"/>
      <c r="J137" s="256"/>
    </row>
    <row r="138" spans="1:10" ht="27.95" customHeight="1">
      <c r="A138" s="122"/>
      <c r="B138" s="251"/>
      <c r="C138" s="123"/>
      <c r="D138" s="123"/>
      <c r="E138" s="121">
        <v>137</v>
      </c>
      <c r="F138" s="121"/>
      <c r="G138" s="121"/>
      <c r="H138" s="121"/>
      <c r="I138" s="121"/>
      <c r="J138" s="256"/>
    </row>
    <row r="139" spans="1:10" ht="27.95" customHeight="1">
      <c r="A139" s="122"/>
      <c r="B139" s="251"/>
      <c r="C139" s="123"/>
      <c r="D139" s="123"/>
      <c r="E139" s="121">
        <v>138</v>
      </c>
      <c r="F139" s="121"/>
      <c r="G139" s="121"/>
      <c r="H139" s="121"/>
      <c r="I139" s="121"/>
      <c r="J139" s="256"/>
    </row>
    <row r="140" spans="1:10" ht="27.95" customHeight="1">
      <c r="A140" s="122"/>
      <c r="B140" s="251"/>
      <c r="C140" s="123"/>
      <c r="D140" s="123"/>
      <c r="E140" s="121">
        <v>139</v>
      </c>
      <c r="F140" s="121"/>
      <c r="G140" s="121"/>
      <c r="H140" s="121"/>
      <c r="I140" s="121"/>
      <c r="J140" s="256"/>
    </row>
    <row r="141" spans="1:10" ht="27.95" customHeight="1">
      <c r="A141" s="125"/>
      <c r="B141" s="252"/>
      <c r="C141" s="123"/>
      <c r="D141" s="123"/>
      <c r="E141" s="121">
        <v>140</v>
      </c>
      <c r="F141" s="121"/>
      <c r="G141" s="121"/>
      <c r="H141" s="121"/>
      <c r="I141" s="121"/>
      <c r="J141" s="256"/>
    </row>
    <row r="142" spans="1:10" ht="27.95" customHeight="1" thickBot="1">
      <c r="A142" s="166"/>
      <c r="B142" s="253"/>
      <c r="C142" s="123"/>
      <c r="D142" s="163"/>
      <c r="E142" s="121">
        <v>141</v>
      </c>
      <c r="F142" s="121"/>
      <c r="G142" s="124"/>
      <c r="H142" s="124"/>
      <c r="I142" s="124"/>
      <c r="J142" s="256"/>
    </row>
    <row r="143" spans="1:10" ht="27.95" customHeight="1">
      <c r="A143" s="122"/>
      <c r="B143" s="251"/>
      <c r="C143" s="123"/>
      <c r="D143" s="123"/>
      <c r="E143" s="121">
        <v>142</v>
      </c>
      <c r="F143" s="121"/>
      <c r="G143" s="121"/>
      <c r="H143" s="121"/>
      <c r="I143" s="121"/>
      <c r="J143" s="256"/>
    </row>
    <row r="144" spans="1:10" ht="27.95" customHeight="1">
      <c r="A144" s="122"/>
      <c r="B144" s="251"/>
      <c r="C144" s="123"/>
      <c r="D144" s="123"/>
      <c r="E144" s="121">
        <v>143</v>
      </c>
      <c r="F144" s="121"/>
      <c r="G144" s="121"/>
      <c r="H144" s="121"/>
      <c r="I144" s="121"/>
      <c r="J144" s="256"/>
    </row>
    <row r="145" spans="1:10" ht="27.95" customHeight="1">
      <c r="A145" s="122"/>
      <c r="B145" s="251"/>
      <c r="C145" s="123"/>
      <c r="D145" s="123"/>
      <c r="E145" s="121">
        <v>144</v>
      </c>
      <c r="F145" s="121"/>
      <c r="G145" s="121"/>
      <c r="H145" s="121"/>
      <c r="I145" s="121"/>
      <c r="J145" s="256"/>
    </row>
    <row r="146" spans="1:10" ht="27.95" customHeight="1">
      <c r="A146" s="122"/>
      <c r="B146" s="251"/>
      <c r="C146" s="123"/>
      <c r="D146" s="123"/>
      <c r="E146" s="121">
        <v>145</v>
      </c>
      <c r="F146" s="121"/>
      <c r="G146" s="121"/>
      <c r="H146" s="121"/>
      <c r="I146" s="121"/>
      <c r="J146" s="256"/>
    </row>
    <row r="147" spans="1:10" ht="27.95" customHeight="1">
      <c r="A147" s="122"/>
      <c r="B147" s="251"/>
      <c r="C147" s="123"/>
      <c r="D147" s="123"/>
      <c r="E147" s="121">
        <v>146</v>
      </c>
      <c r="F147" s="121"/>
      <c r="G147" s="121"/>
      <c r="H147" s="121"/>
      <c r="I147" s="121"/>
      <c r="J147" s="256"/>
    </row>
    <row r="148" spans="1:10" ht="27.95" customHeight="1">
      <c r="A148" s="122"/>
      <c r="B148" s="251"/>
      <c r="C148" s="123"/>
      <c r="D148" s="123"/>
      <c r="E148" s="121">
        <v>147</v>
      </c>
      <c r="F148" s="121"/>
      <c r="G148" s="121"/>
      <c r="H148" s="121"/>
      <c r="I148" s="121"/>
      <c r="J148" s="256"/>
    </row>
    <row r="149" spans="1:10" ht="27.95" customHeight="1">
      <c r="A149" s="122"/>
      <c r="B149" s="251"/>
      <c r="C149" s="123"/>
      <c r="D149" s="123"/>
      <c r="E149" s="121">
        <v>148</v>
      </c>
      <c r="F149" s="121"/>
      <c r="G149" s="121"/>
      <c r="H149" s="121"/>
      <c r="I149" s="121"/>
      <c r="J149" s="256"/>
    </row>
    <row r="150" spans="1:10" ht="27.95" customHeight="1">
      <c r="A150" s="122"/>
      <c r="B150" s="251"/>
      <c r="C150" s="123"/>
      <c r="D150" s="123"/>
      <c r="E150" s="121">
        <v>149</v>
      </c>
      <c r="F150" s="121"/>
      <c r="G150" s="121"/>
      <c r="H150" s="121"/>
      <c r="I150" s="121"/>
      <c r="J150" s="256"/>
    </row>
    <row r="151" spans="1:10" ht="27.95" customHeight="1">
      <c r="A151" s="122"/>
      <c r="B151" s="251"/>
      <c r="C151" s="123"/>
      <c r="D151" s="123"/>
      <c r="E151" s="121">
        <v>150</v>
      </c>
      <c r="F151" s="121"/>
      <c r="G151" s="121"/>
      <c r="H151" s="121"/>
      <c r="I151" s="121"/>
      <c r="J151" s="256"/>
    </row>
    <row r="152" spans="1:10" ht="27.95" customHeight="1">
      <c r="A152" s="122"/>
      <c r="B152" s="251"/>
      <c r="C152" s="123"/>
      <c r="D152" s="123"/>
      <c r="E152" s="121">
        <v>151</v>
      </c>
      <c r="F152" s="121"/>
      <c r="G152" s="121"/>
      <c r="H152" s="121"/>
      <c r="I152" s="121"/>
      <c r="J152" s="256"/>
    </row>
    <row r="153" spans="1:10" ht="27.95" customHeight="1">
      <c r="A153" s="122"/>
      <c r="B153" s="251"/>
      <c r="C153" s="123"/>
      <c r="D153" s="123"/>
      <c r="E153" s="121">
        <v>152</v>
      </c>
      <c r="F153" s="121"/>
      <c r="G153" s="121"/>
      <c r="H153" s="121"/>
      <c r="I153" s="121"/>
      <c r="J153" s="256"/>
    </row>
    <row r="154" spans="1:10" ht="27.95" customHeight="1">
      <c r="A154" s="122"/>
      <c r="B154" s="251"/>
      <c r="C154" s="123"/>
      <c r="D154" s="123"/>
      <c r="E154" s="121">
        <v>153</v>
      </c>
      <c r="F154" s="121"/>
      <c r="G154" s="121"/>
      <c r="H154" s="121"/>
      <c r="I154" s="121"/>
      <c r="J154" s="256"/>
    </row>
    <row r="155" spans="1:10" ht="27.95" customHeight="1">
      <c r="A155" s="122"/>
      <c r="B155" s="251"/>
      <c r="C155" s="123"/>
      <c r="D155" s="123"/>
      <c r="E155" s="121">
        <v>154</v>
      </c>
      <c r="F155" s="121"/>
      <c r="G155" s="121"/>
      <c r="H155" s="121"/>
      <c r="I155" s="121"/>
      <c r="J155" s="256"/>
    </row>
    <row r="156" spans="1:10" ht="27.95" customHeight="1">
      <c r="A156" s="122"/>
      <c r="B156" s="251"/>
      <c r="C156" s="123"/>
      <c r="D156" s="123"/>
      <c r="E156" s="121">
        <v>155</v>
      </c>
      <c r="F156" s="121"/>
      <c r="G156" s="121"/>
      <c r="H156" s="121"/>
      <c r="I156" s="121"/>
      <c r="J156" s="256"/>
    </row>
    <row r="157" spans="1:10" ht="27.95" customHeight="1">
      <c r="A157" s="122"/>
      <c r="B157" s="251"/>
      <c r="C157" s="123"/>
      <c r="D157" s="123"/>
      <c r="E157" s="121">
        <v>156</v>
      </c>
      <c r="F157" s="121"/>
      <c r="G157" s="121"/>
      <c r="H157" s="121"/>
      <c r="I157" s="121"/>
      <c r="J157" s="256"/>
    </row>
    <row r="158" spans="1:10" ht="27.95" customHeight="1">
      <c r="A158" s="122"/>
      <c r="B158" s="251"/>
      <c r="C158" s="123"/>
      <c r="D158" s="123"/>
      <c r="E158" s="121">
        <v>157</v>
      </c>
      <c r="F158" s="121"/>
      <c r="G158" s="121"/>
      <c r="H158" s="121"/>
      <c r="I158" s="121"/>
      <c r="J158" s="256"/>
    </row>
    <row r="159" spans="1:10" ht="27.95" customHeight="1">
      <c r="A159" s="122"/>
      <c r="B159" s="251"/>
      <c r="C159" s="123"/>
      <c r="D159" s="123"/>
      <c r="E159" s="121">
        <v>158</v>
      </c>
      <c r="F159" s="121"/>
      <c r="G159" s="121"/>
      <c r="H159" s="121"/>
      <c r="I159" s="121"/>
      <c r="J159" s="256"/>
    </row>
    <row r="160" spans="1:10" ht="27.95" customHeight="1">
      <c r="A160" s="122"/>
      <c r="B160" s="251"/>
      <c r="C160" s="123"/>
      <c r="D160" s="123"/>
      <c r="E160" s="121">
        <v>159</v>
      </c>
      <c r="F160" s="121"/>
      <c r="G160" s="121"/>
      <c r="H160" s="121"/>
      <c r="I160" s="121"/>
      <c r="J160" s="256"/>
    </row>
    <row r="161" spans="1:10" ht="27.95" customHeight="1">
      <c r="A161" s="122"/>
      <c r="B161" s="251"/>
      <c r="C161" s="123"/>
      <c r="D161" s="123"/>
      <c r="E161" s="121">
        <v>160</v>
      </c>
      <c r="F161" s="121"/>
      <c r="G161" s="121"/>
      <c r="H161" s="121"/>
      <c r="I161" s="121"/>
      <c r="J161" s="256"/>
    </row>
    <row r="162" spans="1:10" ht="27.95" customHeight="1">
      <c r="A162" s="122"/>
      <c r="B162" s="251"/>
      <c r="C162" s="123"/>
      <c r="D162" s="123"/>
      <c r="E162" s="121">
        <v>161</v>
      </c>
      <c r="F162" s="121"/>
      <c r="G162" s="121"/>
      <c r="H162" s="121"/>
      <c r="I162" s="121"/>
      <c r="J162" s="256"/>
    </row>
    <row r="163" spans="1:10" ht="27.95" customHeight="1">
      <c r="A163" s="122"/>
      <c r="B163" s="251"/>
      <c r="C163" s="123"/>
      <c r="D163" s="123"/>
      <c r="E163" s="121">
        <v>162</v>
      </c>
      <c r="F163" s="121"/>
      <c r="G163" s="121"/>
      <c r="H163" s="121"/>
      <c r="I163" s="121"/>
      <c r="J163" s="256"/>
    </row>
    <row r="164" spans="1:10" ht="27.95" customHeight="1">
      <c r="A164" s="122"/>
      <c r="B164" s="251"/>
      <c r="C164" s="123"/>
      <c r="D164" s="123"/>
      <c r="E164" s="121">
        <v>163</v>
      </c>
      <c r="F164" s="121"/>
      <c r="G164" s="121"/>
      <c r="H164" s="121"/>
      <c r="I164" s="121"/>
      <c r="J164" s="256"/>
    </row>
    <row r="165" spans="1:10" ht="27.95" customHeight="1">
      <c r="A165" s="122"/>
      <c r="B165" s="251"/>
      <c r="C165" s="123"/>
      <c r="D165" s="123"/>
      <c r="E165" s="121">
        <v>164</v>
      </c>
      <c r="F165" s="121"/>
      <c r="G165" s="121"/>
      <c r="H165" s="121"/>
      <c r="I165" s="121"/>
      <c r="J165" s="256"/>
    </row>
    <row r="166" spans="1:10" ht="27.95" customHeight="1">
      <c r="A166" s="122"/>
      <c r="B166" s="251"/>
      <c r="C166" s="123"/>
      <c r="D166" s="123"/>
      <c r="E166" s="121">
        <v>165</v>
      </c>
      <c r="F166" s="121"/>
      <c r="G166" s="121"/>
      <c r="H166" s="121"/>
      <c r="I166" s="121"/>
      <c r="J166" s="256"/>
    </row>
    <row r="167" spans="1:10" ht="27.95" customHeight="1">
      <c r="A167" s="122"/>
      <c r="B167" s="251"/>
      <c r="C167" s="123"/>
      <c r="D167" s="123"/>
      <c r="E167" s="121">
        <v>166</v>
      </c>
      <c r="F167" s="121"/>
      <c r="G167" s="121"/>
      <c r="H167" s="121"/>
      <c r="I167" s="121"/>
      <c r="J167" s="256"/>
    </row>
    <row r="168" spans="1:10" ht="27.95" customHeight="1">
      <c r="A168" s="122"/>
      <c r="B168" s="251"/>
      <c r="C168" s="123"/>
      <c r="D168" s="123"/>
      <c r="E168" s="121">
        <v>167</v>
      </c>
      <c r="F168" s="121"/>
      <c r="G168" s="121"/>
      <c r="H168" s="121"/>
      <c r="I168" s="121"/>
      <c r="J168" s="256"/>
    </row>
    <row r="169" spans="1:10" ht="27.95" customHeight="1">
      <c r="A169" s="122"/>
      <c r="B169" s="251"/>
      <c r="C169" s="123"/>
      <c r="D169" s="123"/>
      <c r="E169" s="121">
        <v>168</v>
      </c>
      <c r="F169" s="121"/>
      <c r="G169" s="121"/>
      <c r="H169" s="121"/>
      <c r="I169" s="121"/>
      <c r="J169" s="256"/>
    </row>
    <row r="170" spans="1:10" ht="27.95" customHeight="1">
      <c r="A170" s="122"/>
      <c r="B170" s="251"/>
      <c r="C170" s="123"/>
      <c r="D170" s="123"/>
      <c r="E170" s="121">
        <v>169</v>
      </c>
      <c r="F170" s="121"/>
      <c r="G170" s="121"/>
      <c r="H170" s="121"/>
      <c r="I170" s="121"/>
      <c r="J170" s="256"/>
    </row>
    <row r="171" spans="1:10" ht="27.95" customHeight="1">
      <c r="A171" s="122"/>
      <c r="B171" s="251"/>
      <c r="C171" s="123"/>
      <c r="D171" s="123"/>
      <c r="E171" s="121">
        <v>170</v>
      </c>
      <c r="F171" s="121"/>
      <c r="G171" s="121"/>
      <c r="H171" s="121"/>
      <c r="I171" s="121"/>
      <c r="J171" s="256"/>
    </row>
    <row r="172" spans="1:10" ht="27.95" customHeight="1">
      <c r="A172" s="122"/>
      <c r="B172" s="251"/>
      <c r="C172" s="123"/>
      <c r="D172" s="123"/>
      <c r="E172" s="121">
        <v>171</v>
      </c>
      <c r="F172" s="121"/>
      <c r="G172" s="121"/>
      <c r="H172" s="121"/>
      <c r="I172" s="121"/>
      <c r="J172" s="256"/>
    </row>
    <row r="173" spans="1:10" ht="27.95" customHeight="1">
      <c r="A173" s="122"/>
      <c r="B173" s="251"/>
      <c r="C173" s="123"/>
      <c r="D173" s="123"/>
      <c r="E173" s="121">
        <v>172</v>
      </c>
      <c r="F173" s="121"/>
      <c r="G173" s="121"/>
      <c r="H173" s="121"/>
      <c r="I173" s="121"/>
      <c r="J173" s="256"/>
    </row>
    <row r="174" spans="1:10" ht="27.95" customHeight="1">
      <c r="A174" s="122"/>
      <c r="B174" s="251"/>
      <c r="C174" s="123"/>
      <c r="D174" s="123"/>
      <c r="E174" s="121">
        <v>173</v>
      </c>
      <c r="F174" s="121"/>
      <c r="G174" s="121"/>
      <c r="H174" s="121"/>
      <c r="I174" s="121"/>
      <c r="J174" s="256"/>
    </row>
    <row r="175" spans="1:10" ht="27.95" customHeight="1">
      <c r="A175" s="122"/>
      <c r="B175" s="251"/>
      <c r="C175" s="123"/>
      <c r="D175" s="123"/>
      <c r="E175" s="121">
        <v>174</v>
      </c>
      <c r="F175" s="121"/>
      <c r="G175" s="121"/>
      <c r="H175" s="121"/>
      <c r="I175" s="121"/>
      <c r="J175" s="256"/>
    </row>
    <row r="176" spans="1:10" ht="27.95" customHeight="1">
      <c r="A176" s="122"/>
      <c r="B176" s="251"/>
      <c r="C176" s="123"/>
      <c r="D176" s="123"/>
      <c r="E176" s="121">
        <v>175</v>
      </c>
      <c r="F176" s="121"/>
      <c r="G176" s="121"/>
      <c r="H176" s="121"/>
      <c r="I176" s="121"/>
      <c r="J176" s="256"/>
    </row>
    <row r="177" spans="1:10" ht="27.95" customHeight="1">
      <c r="A177" s="122"/>
      <c r="B177" s="251"/>
      <c r="C177" s="123"/>
      <c r="D177" s="123"/>
      <c r="E177" s="121">
        <v>176</v>
      </c>
      <c r="F177" s="121"/>
      <c r="G177" s="121"/>
      <c r="H177" s="121"/>
      <c r="I177" s="121"/>
      <c r="J177" s="256"/>
    </row>
    <row r="178" spans="1:10" ht="27.95" customHeight="1">
      <c r="A178" s="122"/>
      <c r="B178" s="251"/>
      <c r="C178" s="123"/>
      <c r="D178" s="123"/>
      <c r="E178" s="121">
        <v>177</v>
      </c>
      <c r="F178" s="121"/>
      <c r="G178" s="121"/>
      <c r="H178" s="121"/>
      <c r="I178" s="121"/>
      <c r="J178" s="256"/>
    </row>
    <row r="179" spans="1:10" ht="27.95" customHeight="1">
      <c r="A179" s="122"/>
      <c r="B179" s="251"/>
      <c r="C179" s="123"/>
      <c r="D179" s="123"/>
      <c r="E179" s="121">
        <v>178</v>
      </c>
      <c r="F179" s="121"/>
      <c r="G179" s="121"/>
      <c r="H179" s="121"/>
      <c r="I179" s="121"/>
      <c r="J179" s="256"/>
    </row>
    <row r="180" spans="1:10" ht="27.95" customHeight="1">
      <c r="A180" s="122"/>
      <c r="B180" s="251"/>
      <c r="C180" s="123"/>
      <c r="D180" s="123"/>
      <c r="E180" s="121">
        <v>179</v>
      </c>
      <c r="F180" s="121"/>
      <c r="G180" s="121"/>
      <c r="H180" s="121"/>
      <c r="I180" s="121"/>
      <c r="J180" s="256"/>
    </row>
    <row r="181" spans="1:10" ht="27.95" customHeight="1">
      <c r="A181" s="122"/>
      <c r="B181" s="251"/>
      <c r="C181" s="123"/>
      <c r="D181" s="123"/>
      <c r="E181" s="121">
        <v>180</v>
      </c>
      <c r="F181" s="121"/>
      <c r="G181" s="121"/>
      <c r="H181" s="121"/>
      <c r="I181" s="121"/>
      <c r="J181" s="256"/>
    </row>
    <row r="182" spans="1:10" ht="27.95" customHeight="1">
      <c r="A182" s="122"/>
      <c r="B182" s="251"/>
      <c r="C182" s="123"/>
      <c r="D182" s="123"/>
      <c r="E182" s="121">
        <v>181</v>
      </c>
      <c r="F182" s="121"/>
      <c r="G182" s="121"/>
      <c r="H182" s="121"/>
      <c r="I182" s="121"/>
      <c r="J182" s="256"/>
    </row>
    <row r="183" spans="1:10" ht="27.95" customHeight="1">
      <c r="A183" s="122"/>
      <c r="B183" s="251"/>
      <c r="C183" s="123"/>
      <c r="D183" s="123"/>
      <c r="E183" s="121">
        <v>182</v>
      </c>
      <c r="F183" s="121"/>
      <c r="G183" s="121"/>
      <c r="H183" s="121"/>
      <c r="I183" s="121"/>
      <c r="J183" s="256"/>
    </row>
    <row r="184" spans="1:10" ht="27.95" customHeight="1">
      <c r="A184" s="122"/>
      <c r="B184" s="251"/>
      <c r="C184" s="123"/>
      <c r="D184" s="123"/>
      <c r="E184" s="121">
        <v>183</v>
      </c>
      <c r="F184" s="121"/>
      <c r="G184" s="121"/>
      <c r="H184" s="121"/>
      <c r="I184" s="121"/>
      <c r="J184" s="256"/>
    </row>
    <row r="185" spans="1:10" ht="27.95" customHeight="1">
      <c r="A185" s="122"/>
      <c r="B185" s="251"/>
      <c r="C185" s="123"/>
      <c r="D185" s="123"/>
      <c r="E185" s="121">
        <v>184</v>
      </c>
      <c r="F185" s="121"/>
      <c r="G185" s="121"/>
      <c r="H185" s="121"/>
      <c r="I185" s="121"/>
      <c r="J185" s="256"/>
    </row>
    <row r="186" spans="1:10" ht="27.95" customHeight="1">
      <c r="A186" s="122"/>
      <c r="B186" s="251"/>
      <c r="C186" s="123"/>
      <c r="D186" s="123"/>
      <c r="E186" s="121">
        <v>185</v>
      </c>
      <c r="F186" s="121"/>
      <c r="G186" s="121"/>
      <c r="H186" s="121"/>
      <c r="I186" s="121"/>
      <c r="J186" s="256"/>
    </row>
    <row r="187" spans="1:10" ht="27.95" customHeight="1">
      <c r="A187" s="122"/>
      <c r="B187" s="251"/>
      <c r="C187" s="123"/>
      <c r="D187" s="123"/>
      <c r="E187" s="121">
        <v>186</v>
      </c>
      <c r="F187" s="121"/>
      <c r="G187" s="121"/>
      <c r="H187" s="121"/>
      <c r="I187" s="121"/>
      <c r="J187" s="256"/>
    </row>
    <row r="188" spans="1:10" ht="27.95" customHeight="1">
      <c r="A188" s="122"/>
      <c r="B188" s="251"/>
      <c r="C188" s="123"/>
      <c r="D188" s="123"/>
      <c r="E188" s="121">
        <v>187</v>
      </c>
      <c r="F188" s="121"/>
      <c r="G188" s="121"/>
      <c r="H188" s="121"/>
      <c r="I188" s="121"/>
      <c r="J188" s="256"/>
    </row>
    <row r="189" spans="1:10" ht="27.95" customHeight="1">
      <c r="A189" s="122"/>
      <c r="B189" s="251"/>
      <c r="C189" s="123"/>
      <c r="D189" s="123"/>
      <c r="E189" s="121">
        <v>188</v>
      </c>
      <c r="F189" s="121"/>
      <c r="G189" s="121"/>
      <c r="H189" s="121"/>
      <c r="I189" s="121"/>
      <c r="J189" s="256"/>
    </row>
    <row r="190" spans="1:10" ht="27.95" customHeight="1">
      <c r="A190" s="122"/>
      <c r="B190" s="251"/>
      <c r="C190" s="123"/>
      <c r="D190" s="123"/>
      <c r="E190" s="121">
        <v>189</v>
      </c>
      <c r="F190" s="121"/>
      <c r="G190" s="121"/>
      <c r="H190" s="121"/>
      <c r="I190" s="121"/>
      <c r="J190" s="256"/>
    </row>
    <row r="191" spans="1:10" ht="27.95" customHeight="1">
      <c r="A191" s="122"/>
      <c r="B191" s="251"/>
      <c r="C191" s="123"/>
      <c r="D191" s="123"/>
      <c r="E191" s="121">
        <v>190</v>
      </c>
      <c r="F191" s="121"/>
      <c r="G191" s="121"/>
      <c r="H191" s="121"/>
      <c r="I191" s="121"/>
      <c r="J191" s="256"/>
    </row>
    <row r="192" spans="1:10" ht="27.95" customHeight="1">
      <c r="A192" s="122"/>
      <c r="B192" s="251"/>
      <c r="C192" s="123"/>
      <c r="D192" s="123"/>
      <c r="E192" s="121">
        <v>191</v>
      </c>
      <c r="F192" s="121"/>
      <c r="G192" s="121"/>
      <c r="H192" s="121"/>
      <c r="I192" s="121"/>
      <c r="J192" s="256"/>
    </row>
    <row r="193" spans="1:10" ht="27.95" customHeight="1">
      <c r="A193" s="122"/>
      <c r="B193" s="251"/>
      <c r="C193" s="123"/>
      <c r="D193" s="123"/>
      <c r="E193" s="121">
        <v>192</v>
      </c>
      <c r="F193" s="121"/>
      <c r="G193" s="121"/>
      <c r="H193" s="121"/>
      <c r="I193" s="121"/>
      <c r="J193" s="256"/>
    </row>
    <row r="194" spans="1:10" ht="27.95" customHeight="1">
      <c r="A194" s="122"/>
      <c r="B194" s="251"/>
      <c r="C194" s="123"/>
      <c r="D194" s="123"/>
      <c r="E194" s="121">
        <v>193</v>
      </c>
      <c r="F194" s="121"/>
      <c r="G194" s="121"/>
      <c r="H194" s="121"/>
      <c r="I194" s="121"/>
      <c r="J194" s="256"/>
    </row>
    <row r="195" spans="1:10" ht="27.95" customHeight="1">
      <c r="A195" s="122"/>
      <c r="B195" s="251"/>
      <c r="C195" s="123"/>
      <c r="D195" s="123"/>
      <c r="E195" s="121">
        <v>194</v>
      </c>
      <c r="F195" s="121"/>
      <c r="G195" s="121"/>
      <c r="H195" s="121"/>
      <c r="I195" s="121"/>
      <c r="J195" s="256"/>
    </row>
    <row r="196" spans="1:10" ht="27.95" customHeight="1">
      <c r="A196" s="122"/>
      <c r="B196" s="251"/>
      <c r="C196" s="123"/>
      <c r="D196" s="123"/>
      <c r="E196" s="121">
        <v>195</v>
      </c>
      <c r="F196" s="121"/>
      <c r="G196" s="121"/>
      <c r="H196" s="121"/>
      <c r="I196" s="121"/>
      <c r="J196" s="256"/>
    </row>
    <row r="197" spans="1:10" ht="27.95" customHeight="1">
      <c r="A197" s="122"/>
      <c r="B197" s="251"/>
      <c r="C197" s="123"/>
      <c r="D197" s="123"/>
      <c r="E197" s="121">
        <v>196</v>
      </c>
      <c r="F197" s="121"/>
      <c r="G197" s="121"/>
      <c r="H197" s="121"/>
      <c r="I197" s="121"/>
      <c r="J197" s="256"/>
    </row>
    <row r="198" spans="1:10" ht="27.95" customHeight="1">
      <c r="A198" s="122"/>
      <c r="B198" s="251"/>
      <c r="C198" s="123"/>
      <c r="D198" s="123"/>
      <c r="E198" s="121">
        <v>197</v>
      </c>
      <c r="F198" s="121"/>
      <c r="G198" s="121"/>
      <c r="H198" s="121"/>
      <c r="I198" s="121"/>
      <c r="J198" s="256"/>
    </row>
    <row r="199" spans="1:10" ht="27.95" customHeight="1">
      <c r="A199" s="122"/>
      <c r="B199" s="251"/>
      <c r="C199" s="123"/>
      <c r="D199" s="123"/>
      <c r="E199" s="121">
        <v>198</v>
      </c>
      <c r="F199" s="121"/>
      <c r="G199" s="121"/>
      <c r="H199" s="121"/>
      <c r="I199" s="121"/>
      <c r="J199" s="256"/>
    </row>
    <row r="200" spans="1:10" ht="27.95" customHeight="1">
      <c r="A200" s="122"/>
      <c r="B200" s="251"/>
      <c r="C200" s="123"/>
      <c r="D200" s="123"/>
      <c r="E200" s="121">
        <v>199</v>
      </c>
      <c r="F200" s="121"/>
      <c r="G200" s="121"/>
      <c r="H200" s="121"/>
      <c r="I200" s="121"/>
      <c r="J200" s="256"/>
    </row>
    <row r="201" spans="1:10" ht="27.95" customHeight="1">
      <c r="A201" s="122"/>
      <c r="B201" s="251"/>
      <c r="C201" s="123"/>
      <c r="D201" s="123"/>
      <c r="E201" s="121">
        <v>200</v>
      </c>
      <c r="F201" s="121"/>
      <c r="G201" s="121"/>
      <c r="H201" s="121"/>
      <c r="I201" s="121"/>
      <c r="J201" s="256"/>
    </row>
    <row r="202" spans="1:10" ht="27.95" customHeight="1">
      <c r="A202" s="122"/>
      <c r="B202" s="251"/>
      <c r="C202" s="123"/>
      <c r="D202" s="123"/>
      <c r="E202" s="121">
        <v>201</v>
      </c>
      <c r="F202" s="121"/>
      <c r="G202" s="121"/>
      <c r="H202" s="121"/>
      <c r="I202" s="121"/>
      <c r="J202" s="256"/>
    </row>
    <row r="203" spans="1:10" ht="27.95" customHeight="1">
      <c r="A203" s="122"/>
      <c r="B203" s="251"/>
      <c r="C203" s="123"/>
      <c r="D203" s="123"/>
      <c r="E203" s="121">
        <v>202</v>
      </c>
      <c r="F203" s="121"/>
      <c r="G203" s="121"/>
      <c r="H203" s="121"/>
      <c r="I203" s="121"/>
      <c r="J203" s="256"/>
    </row>
    <row r="204" spans="1:10" ht="27.95" customHeight="1">
      <c r="A204" s="122"/>
      <c r="B204" s="251"/>
      <c r="C204" s="123"/>
      <c r="D204" s="123"/>
      <c r="E204" s="121">
        <v>203</v>
      </c>
      <c r="F204" s="121"/>
      <c r="G204" s="121"/>
      <c r="H204" s="121"/>
      <c r="I204" s="121"/>
      <c r="J204" s="256"/>
    </row>
    <row r="205" spans="1:10" ht="27.95" customHeight="1">
      <c r="A205" s="122"/>
      <c r="B205" s="251"/>
      <c r="C205" s="123"/>
      <c r="D205" s="123"/>
      <c r="E205" s="121">
        <v>204</v>
      </c>
      <c r="F205" s="121"/>
      <c r="G205" s="121"/>
      <c r="H205" s="121"/>
      <c r="I205" s="121"/>
      <c r="J205" s="256"/>
    </row>
    <row r="206" spans="1:10" ht="27.95" customHeight="1">
      <c r="A206" s="122"/>
      <c r="B206" s="251"/>
      <c r="C206" s="123"/>
      <c r="D206" s="123"/>
      <c r="E206" s="121">
        <v>205</v>
      </c>
      <c r="F206" s="121"/>
      <c r="G206" s="121"/>
      <c r="H206" s="121"/>
      <c r="I206" s="121"/>
      <c r="J206" s="256"/>
    </row>
    <row r="207" spans="1:10" ht="27.95" customHeight="1">
      <c r="A207" s="122"/>
      <c r="B207" s="251"/>
      <c r="C207" s="123"/>
      <c r="D207" s="123"/>
      <c r="E207" s="121">
        <v>206</v>
      </c>
      <c r="F207" s="121"/>
      <c r="G207" s="121"/>
      <c r="H207" s="121"/>
      <c r="I207" s="121"/>
      <c r="J207" s="256"/>
    </row>
    <row r="208" spans="1:10" ht="27.95" customHeight="1">
      <c r="A208" s="122"/>
      <c r="B208" s="251"/>
      <c r="C208" s="123"/>
      <c r="D208" s="123"/>
      <c r="E208" s="121">
        <v>207</v>
      </c>
      <c r="F208" s="121"/>
      <c r="G208" s="121"/>
      <c r="H208" s="121"/>
      <c r="I208" s="121"/>
      <c r="J208" s="256"/>
    </row>
    <row r="209" spans="1:10" ht="27.95" customHeight="1">
      <c r="A209" s="122"/>
      <c r="B209" s="251"/>
      <c r="C209" s="123"/>
      <c r="D209" s="123"/>
      <c r="E209" s="121">
        <v>208</v>
      </c>
      <c r="F209" s="121"/>
      <c r="G209" s="121"/>
      <c r="H209" s="121"/>
      <c r="I209" s="121"/>
      <c r="J209" s="256"/>
    </row>
    <row r="210" spans="1:10" ht="27.95" customHeight="1">
      <c r="A210" s="122"/>
      <c r="B210" s="251"/>
      <c r="C210" s="123"/>
      <c r="D210" s="123"/>
      <c r="E210" s="121">
        <v>209</v>
      </c>
      <c r="F210" s="121"/>
      <c r="G210" s="121"/>
      <c r="H210" s="121"/>
      <c r="I210" s="121"/>
      <c r="J210" s="256"/>
    </row>
    <row r="211" spans="1:10" ht="27.95" customHeight="1">
      <c r="A211" s="122"/>
      <c r="B211" s="251"/>
      <c r="C211" s="123"/>
      <c r="D211" s="123"/>
      <c r="E211" s="121">
        <v>210</v>
      </c>
      <c r="F211" s="121"/>
      <c r="G211" s="121"/>
      <c r="H211" s="121"/>
      <c r="I211" s="121"/>
      <c r="J211" s="256"/>
    </row>
    <row r="212" spans="1:10" ht="27.95" customHeight="1">
      <c r="A212" s="122"/>
      <c r="B212" s="251"/>
      <c r="C212" s="123"/>
      <c r="D212" s="123"/>
      <c r="E212" s="121">
        <v>211</v>
      </c>
      <c r="F212" s="121"/>
      <c r="G212" s="121"/>
      <c r="H212" s="121"/>
      <c r="I212" s="121"/>
      <c r="J212" s="256"/>
    </row>
    <row r="213" spans="1:10" ht="27.95" customHeight="1">
      <c r="A213" s="122"/>
      <c r="B213" s="251"/>
      <c r="C213" s="123"/>
      <c r="D213" s="123"/>
      <c r="E213" s="121">
        <v>212</v>
      </c>
      <c r="F213" s="121"/>
      <c r="G213" s="121"/>
      <c r="H213" s="121"/>
      <c r="I213" s="121"/>
      <c r="J213" s="256"/>
    </row>
    <row r="214" spans="1:10" ht="27.95" customHeight="1">
      <c r="A214" s="122"/>
      <c r="B214" s="251"/>
      <c r="C214" s="123"/>
      <c r="D214" s="123"/>
      <c r="E214" s="121">
        <v>213</v>
      </c>
      <c r="F214" s="121"/>
      <c r="G214" s="121"/>
      <c r="H214" s="121"/>
      <c r="I214" s="121"/>
      <c r="J214" s="256"/>
    </row>
    <row r="215" spans="1:10" ht="27.95" customHeight="1">
      <c r="A215" s="122"/>
      <c r="B215" s="251"/>
      <c r="C215" s="123"/>
      <c r="D215" s="123"/>
      <c r="E215" s="121">
        <v>214</v>
      </c>
      <c r="F215" s="121"/>
      <c r="G215" s="121"/>
      <c r="H215" s="121"/>
      <c r="I215" s="121"/>
      <c r="J215" s="256"/>
    </row>
    <row r="216" spans="1:10" ht="27.95" customHeight="1">
      <c r="A216" s="122"/>
      <c r="B216" s="251"/>
      <c r="C216" s="123"/>
      <c r="D216" s="123"/>
      <c r="E216" s="121">
        <v>215</v>
      </c>
      <c r="F216" s="121"/>
      <c r="G216" s="121"/>
      <c r="H216" s="121"/>
      <c r="I216" s="121"/>
      <c r="J216" s="256"/>
    </row>
    <row r="217" spans="1:10" ht="27.95" customHeight="1">
      <c r="A217" s="122"/>
      <c r="B217" s="251"/>
      <c r="C217" s="123"/>
      <c r="D217" s="123"/>
      <c r="E217" s="121">
        <v>216</v>
      </c>
      <c r="F217" s="121"/>
      <c r="G217" s="121"/>
      <c r="H217" s="121"/>
      <c r="I217" s="121"/>
      <c r="J217" s="256"/>
    </row>
    <row r="218" spans="1:10" ht="27.95" customHeight="1">
      <c r="A218" s="122"/>
      <c r="B218" s="251"/>
      <c r="C218" s="123"/>
      <c r="D218" s="123"/>
      <c r="E218" s="121">
        <v>217</v>
      </c>
      <c r="F218" s="121"/>
      <c r="G218" s="121"/>
      <c r="H218" s="121"/>
      <c r="I218" s="121"/>
      <c r="J218" s="256"/>
    </row>
    <row r="219" spans="1:10" ht="27.95" customHeight="1">
      <c r="A219" s="122"/>
      <c r="B219" s="251"/>
      <c r="C219" s="123"/>
      <c r="D219" s="123"/>
      <c r="E219" s="121">
        <v>218</v>
      </c>
      <c r="F219" s="121"/>
      <c r="G219" s="121"/>
      <c r="H219" s="121"/>
      <c r="I219" s="121"/>
      <c r="J219" s="256"/>
    </row>
    <row r="220" spans="1:10" ht="27.95" customHeight="1">
      <c r="A220" s="122"/>
      <c r="B220" s="251"/>
      <c r="C220" s="123"/>
      <c r="D220" s="123"/>
      <c r="E220" s="121">
        <v>219</v>
      </c>
      <c r="F220" s="121"/>
      <c r="G220" s="121"/>
      <c r="H220" s="121"/>
      <c r="I220" s="121"/>
      <c r="J220" s="256"/>
    </row>
    <row r="221" spans="1:10" ht="27.95" customHeight="1">
      <c r="A221" s="122"/>
      <c r="B221" s="251"/>
      <c r="C221" s="123"/>
      <c r="D221" s="123"/>
      <c r="E221" s="121">
        <v>220</v>
      </c>
      <c r="F221" s="121"/>
      <c r="G221" s="121"/>
      <c r="H221" s="121"/>
      <c r="I221" s="121"/>
      <c r="J221" s="256"/>
    </row>
    <row r="222" spans="1:10" ht="27.95" customHeight="1">
      <c r="A222" s="122"/>
      <c r="B222" s="251"/>
      <c r="C222" s="123"/>
      <c r="D222" s="123"/>
      <c r="E222" s="121">
        <v>221</v>
      </c>
      <c r="F222" s="121"/>
      <c r="G222" s="121"/>
      <c r="H222" s="121"/>
      <c r="I222" s="121"/>
      <c r="J222" s="256"/>
    </row>
    <row r="223" spans="1:10" ht="27.95" customHeight="1">
      <c r="A223" s="122"/>
      <c r="B223" s="251"/>
      <c r="C223" s="123"/>
      <c r="D223" s="123"/>
      <c r="E223" s="121">
        <v>222</v>
      </c>
      <c r="F223" s="121"/>
      <c r="G223" s="121"/>
      <c r="H223" s="121"/>
      <c r="I223" s="121"/>
      <c r="J223" s="256"/>
    </row>
    <row r="224" spans="1:10" ht="27.95" customHeight="1">
      <c r="A224" s="125"/>
      <c r="B224" s="252"/>
      <c r="C224" s="123"/>
      <c r="D224" s="123"/>
      <c r="E224" s="121">
        <v>223</v>
      </c>
      <c r="F224" s="121"/>
      <c r="G224" s="121"/>
      <c r="H224" s="121"/>
      <c r="I224" s="121"/>
      <c r="J224" s="256"/>
    </row>
    <row r="225" spans="1:10" ht="27.95" customHeight="1">
      <c r="A225" s="122"/>
      <c r="B225" s="251"/>
      <c r="C225" s="123"/>
      <c r="D225" s="123"/>
      <c r="E225" s="121">
        <v>224</v>
      </c>
      <c r="F225" s="121"/>
      <c r="G225" s="121"/>
      <c r="H225" s="121"/>
      <c r="I225" s="121"/>
      <c r="J225" s="256"/>
    </row>
    <row r="226" spans="1:10" ht="27.95" customHeight="1">
      <c r="A226" s="122"/>
      <c r="B226" s="251"/>
      <c r="C226" s="123"/>
      <c r="D226" s="123"/>
      <c r="E226" s="121">
        <v>225</v>
      </c>
      <c r="F226" s="121"/>
      <c r="G226" s="121"/>
      <c r="H226" s="121"/>
      <c r="I226" s="121"/>
      <c r="J226" s="256"/>
    </row>
    <row r="227" spans="1:10" ht="27.95" customHeight="1">
      <c r="A227" s="122"/>
      <c r="B227" s="251"/>
      <c r="C227" s="123"/>
      <c r="D227" s="123"/>
      <c r="E227" s="121">
        <v>226</v>
      </c>
      <c r="F227" s="121"/>
      <c r="G227" s="121"/>
      <c r="H227" s="121"/>
      <c r="I227" s="121"/>
      <c r="J227" s="256"/>
    </row>
    <row r="228" spans="1:10" ht="27.95" customHeight="1">
      <c r="A228" s="122"/>
      <c r="B228" s="251"/>
      <c r="C228" s="123"/>
      <c r="D228" s="123"/>
      <c r="E228" s="121">
        <v>227</v>
      </c>
      <c r="F228" s="121"/>
      <c r="G228" s="121"/>
      <c r="H228" s="121"/>
      <c r="I228" s="121"/>
      <c r="J228" s="256"/>
    </row>
    <row r="229" spans="1:10" ht="27.95" customHeight="1">
      <c r="A229" s="122"/>
      <c r="B229" s="251"/>
      <c r="C229" s="123"/>
      <c r="D229" s="123"/>
      <c r="E229" s="121">
        <v>228</v>
      </c>
      <c r="F229" s="121"/>
      <c r="G229" s="121"/>
      <c r="H229" s="121"/>
      <c r="I229" s="121"/>
      <c r="J229" s="256"/>
    </row>
    <row r="230" spans="1:10" ht="27.95" customHeight="1">
      <c r="A230" s="122"/>
      <c r="B230" s="251"/>
      <c r="C230" s="123"/>
      <c r="D230" s="123"/>
      <c r="E230" s="121">
        <v>229</v>
      </c>
      <c r="F230" s="121"/>
      <c r="G230" s="121"/>
      <c r="H230" s="121"/>
      <c r="I230" s="121"/>
      <c r="J230" s="256"/>
    </row>
    <row r="231" spans="1:10" ht="27.95" customHeight="1">
      <c r="A231" s="122"/>
      <c r="B231" s="251"/>
      <c r="C231" s="123"/>
      <c r="D231" s="123"/>
      <c r="E231" s="121">
        <v>230</v>
      </c>
      <c r="F231" s="121"/>
      <c r="G231" s="121"/>
      <c r="H231" s="121"/>
      <c r="I231" s="121"/>
      <c r="J231" s="256"/>
    </row>
    <row r="232" spans="1:10" ht="27.95" customHeight="1">
      <c r="A232" s="122"/>
      <c r="B232" s="251"/>
      <c r="C232" s="123"/>
      <c r="D232" s="123"/>
      <c r="E232" s="121">
        <v>231</v>
      </c>
      <c r="F232" s="121"/>
      <c r="G232" s="121"/>
      <c r="H232" s="121"/>
      <c r="I232" s="121"/>
      <c r="J232" s="256"/>
    </row>
    <row r="233" spans="1:10" ht="27.95" customHeight="1">
      <c r="A233" s="122"/>
      <c r="B233" s="251"/>
      <c r="C233" s="123"/>
      <c r="D233" s="123"/>
      <c r="E233" s="121">
        <v>232</v>
      </c>
      <c r="F233" s="121"/>
      <c r="G233" s="121"/>
      <c r="H233" s="121"/>
      <c r="I233" s="121"/>
      <c r="J233" s="256"/>
    </row>
    <row r="234" spans="1:10" ht="27.95" customHeight="1">
      <c r="A234" s="122"/>
      <c r="B234" s="251"/>
      <c r="C234" s="123"/>
      <c r="D234" s="123"/>
      <c r="E234" s="121">
        <v>233</v>
      </c>
      <c r="F234" s="121"/>
      <c r="G234" s="121"/>
      <c r="H234" s="121"/>
      <c r="I234" s="121"/>
      <c r="J234" s="256"/>
    </row>
    <row r="235" spans="1:10" ht="27.95" customHeight="1">
      <c r="A235" s="122"/>
      <c r="B235" s="251"/>
      <c r="C235" s="123"/>
      <c r="D235" s="123"/>
      <c r="E235" s="121">
        <v>234</v>
      </c>
      <c r="F235" s="121"/>
      <c r="G235" s="121"/>
      <c r="H235" s="121"/>
      <c r="I235" s="121"/>
      <c r="J235" s="256"/>
    </row>
    <row r="236" spans="1:10" ht="27.95" customHeight="1">
      <c r="A236" s="122"/>
      <c r="B236" s="251"/>
      <c r="C236" s="123"/>
      <c r="D236" s="123"/>
      <c r="E236" s="121">
        <v>235</v>
      </c>
      <c r="F236" s="121"/>
      <c r="G236" s="121"/>
      <c r="H236" s="121"/>
      <c r="I236" s="121"/>
      <c r="J236" s="256"/>
    </row>
    <row r="237" spans="1:10" ht="27.95" customHeight="1">
      <c r="A237" s="122"/>
      <c r="B237" s="251"/>
      <c r="C237" s="123"/>
      <c r="D237" s="123"/>
      <c r="E237" s="121">
        <v>236</v>
      </c>
      <c r="F237" s="121"/>
      <c r="G237" s="121"/>
      <c r="H237" s="121"/>
      <c r="I237" s="121"/>
      <c r="J237" s="256"/>
    </row>
    <row r="238" spans="1:10" ht="27.95" customHeight="1">
      <c r="A238" s="122"/>
      <c r="B238" s="251"/>
      <c r="C238" s="123"/>
      <c r="D238" s="123"/>
      <c r="E238" s="121">
        <v>237</v>
      </c>
      <c r="F238" s="121"/>
      <c r="G238" s="121"/>
      <c r="H238" s="121"/>
      <c r="I238" s="121"/>
      <c r="J238" s="256"/>
    </row>
    <row r="239" spans="1:10" ht="27.95" customHeight="1">
      <c r="A239" s="122"/>
      <c r="B239" s="251"/>
      <c r="C239" s="123"/>
      <c r="D239" s="123"/>
      <c r="E239" s="121">
        <v>238</v>
      </c>
      <c r="F239" s="121"/>
      <c r="G239" s="121"/>
      <c r="H239" s="121"/>
      <c r="I239" s="121"/>
      <c r="J239" s="256"/>
    </row>
    <row r="240" spans="1:10" ht="27.95" customHeight="1">
      <c r="A240" s="122"/>
      <c r="B240" s="251"/>
      <c r="C240" s="123"/>
      <c r="D240" s="123"/>
      <c r="E240" s="121">
        <v>239</v>
      </c>
      <c r="F240" s="121"/>
      <c r="G240" s="121"/>
      <c r="H240" s="121"/>
      <c r="I240" s="121"/>
      <c r="J240" s="256"/>
    </row>
    <row r="241" spans="1:10" ht="27.95" customHeight="1">
      <c r="A241" s="122"/>
      <c r="B241" s="251"/>
      <c r="C241" s="123"/>
      <c r="D241" s="123"/>
      <c r="E241" s="121">
        <v>240</v>
      </c>
      <c r="F241" s="121"/>
      <c r="G241" s="121"/>
      <c r="H241" s="121"/>
      <c r="I241" s="121"/>
      <c r="J241" s="256"/>
    </row>
    <row r="242" spans="1:10" ht="27.95" customHeight="1">
      <c r="A242" s="122"/>
      <c r="B242" s="251"/>
      <c r="C242" s="123"/>
      <c r="D242" s="123"/>
      <c r="E242" s="121">
        <v>241</v>
      </c>
      <c r="F242" s="121"/>
      <c r="G242" s="121"/>
      <c r="H242" s="121"/>
      <c r="I242" s="121"/>
      <c r="J242" s="256"/>
    </row>
    <row r="243" spans="1:10" ht="27.95" customHeight="1">
      <c r="A243" s="122"/>
      <c r="B243" s="251"/>
      <c r="C243" s="123"/>
      <c r="D243" s="123"/>
      <c r="E243" s="121">
        <v>242</v>
      </c>
      <c r="F243" s="121"/>
      <c r="G243" s="121"/>
      <c r="H243" s="121"/>
      <c r="I243" s="121"/>
      <c r="J243" s="256"/>
    </row>
    <row r="244" spans="1:10" ht="27.95" customHeight="1">
      <c r="A244" s="122"/>
      <c r="B244" s="251"/>
      <c r="C244" s="123"/>
      <c r="D244" s="123"/>
      <c r="E244" s="121">
        <v>243</v>
      </c>
      <c r="F244" s="121"/>
      <c r="G244" s="121"/>
      <c r="H244" s="121"/>
      <c r="I244" s="121"/>
      <c r="J244" s="256"/>
    </row>
    <row r="245" spans="1:10" ht="27.95" customHeight="1">
      <c r="A245" s="122"/>
      <c r="B245" s="251"/>
      <c r="C245" s="123"/>
      <c r="D245" s="123"/>
      <c r="E245" s="121">
        <v>244</v>
      </c>
      <c r="F245" s="121"/>
      <c r="G245" s="121"/>
      <c r="H245" s="121"/>
      <c r="I245" s="121"/>
      <c r="J245" s="256"/>
    </row>
    <row r="246" spans="1:10" ht="27.95" customHeight="1">
      <c r="A246" s="122"/>
      <c r="B246" s="251"/>
      <c r="C246" s="123"/>
      <c r="D246" s="123"/>
      <c r="E246" s="121">
        <v>245</v>
      </c>
      <c r="F246" s="121"/>
      <c r="G246" s="121"/>
      <c r="H246" s="121"/>
      <c r="I246" s="121"/>
      <c r="J246" s="256"/>
    </row>
    <row r="247" spans="1:10" ht="27.95" customHeight="1">
      <c r="A247" s="122"/>
      <c r="B247" s="251"/>
      <c r="C247" s="123"/>
      <c r="D247" s="123"/>
      <c r="E247" s="121">
        <v>246</v>
      </c>
      <c r="F247" s="121"/>
      <c r="G247" s="121"/>
      <c r="H247" s="121"/>
      <c r="I247" s="121"/>
      <c r="J247" s="256"/>
    </row>
    <row r="248" spans="1:10" ht="27.95" customHeight="1">
      <c r="A248" s="122"/>
      <c r="B248" s="251"/>
      <c r="C248" s="123"/>
      <c r="D248" s="123"/>
      <c r="E248" s="121">
        <v>247</v>
      </c>
      <c r="F248" s="121"/>
      <c r="G248" s="121"/>
      <c r="H248" s="121"/>
      <c r="I248" s="121"/>
      <c r="J248" s="256"/>
    </row>
    <row r="249" spans="1:10" ht="27.95" customHeight="1">
      <c r="A249" s="122"/>
      <c r="B249" s="251"/>
      <c r="C249" s="123"/>
      <c r="D249" s="123"/>
      <c r="E249" s="121">
        <v>248</v>
      </c>
      <c r="F249" s="121"/>
      <c r="G249" s="121"/>
      <c r="H249" s="121"/>
      <c r="I249" s="121"/>
      <c r="J249" s="256"/>
    </row>
    <row r="250" spans="1:10" ht="27.95" customHeight="1">
      <c r="A250" s="122"/>
      <c r="B250" s="251"/>
      <c r="C250" s="123"/>
      <c r="D250" s="123"/>
      <c r="E250" s="121">
        <v>249</v>
      </c>
      <c r="F250" s="121"/>
      <c r="G250" s="121"/>
      <c r="H250" s="121"/>
      <c r="I250" s="121"/>
      <c r="J250" s="256"/>
    </row>
    <row r="251" spans="1:10" ht="27.95" customHeight="1">
      <c r="A251" s="122"/>
      <c r="B251" s="251"/>
      <c r="C251" s="123"/>
      <c r="D251" s="123"/>
      <c r="E251" s="121">
        <v>250</v>
      </c>
      <c r="F251" s="121"/>
      <c r="G251" s="121"/>
      <c r="H251" s="121"/>
      <c r="I251" s="121"/>
      <c r="J251" s="256"/>
    </row>
    <row r="252" spans="1:10" ht="27.95" customHeight="1">
      <c r="A252" s="122"/>
      <c r="B252" s="251"/>
      <c r="C252" s="123"/>
      <c r="D252" s="123"/>
      <c r="E252" s="121">
        <v>251</v>
      </c>
      <c r="F252" s="121"/>
      <c r="G252" s="121"/>
      <c r="H252" s="121"/>
      <c r="I252" s="121"/>
      <c r="J252" s="256"/>
    </row>
    <row r="253" spans="1:10" ht="27.95" customHeight="1">
      <c r="A253" s="122"/>
      <c r="B253" s="251"/>
      <c r="C253" s="123"/>
      <c r="D253" s="123"/>
      <c r="E253" s="121">
        <v>252</v>
      </c>
      <c r="F253" s="121"/>
      <c r="G253" s="121"/>
      <c r="H253" s="121"/>
      <c r="I253" s="121"/>
      <c r="J253" s="256"/>
    </row>
    <row r="254" spans="1:10" ht="27.95" customHeight="1">
      <c r="A254" s="122"/>
      <c r="B254" s="251"/>
      <c r="C254" s="123"/>
      <c r="D254" s="123"/>
      <c r="E254" s="121">
        <v>253</v>
      </c>
      <c r="F254" s="121"/>
      <c r="G254" s="121"/>
      <c r="H254" s="121"/>
      <c r="I254" s="121"/>
      <c r="J254" s="256"/>
    </row>
    <row r="255" spans="1:10" ht="27.95" customHeight="1">
      <c r="A255" s="122"/>
      <c r="B255" s="251"/>
      <c r="C255" s="123"/>
      <c r="D255" s="123"/>
      <c r="E255" s="121">
        <v>254</v>
      </c>
      <c r="F255" s="121"/>
      <c r="G255" s="121"/>
      <c r="H255" s="121"/>
      <c r="I255" s="121"/>
      <c r="J255" s="256"/>
    </row>
    <row r="256" spans="1:10" ht="27.95" customHeight="1">
      <c r="A256" s="122"/>
      <c r="B256" s="251"/>
      <c r="C256" s="123"/>
      <c r="D256" s="123"/>
      <c r="E256" s="121">
        <v>255</v>
      </c>
      <c r="F256" s="121"/>
      <c r="G256" s="121"/>
      <c r="H256" s="121"/>
      <c r="I256" s="121"/>
      <c r="J256" s="256"/>
    </row>
    <row r="257" spans="1:10" ht="27.95" customHeight="1">
      <c r="A257" s="122"/>
      <c r="B257" s="251"/>
      <c r="C257" s="123"/>
      <c r="D257" s="123"/>
      <c r="E257" s="121">
        <v>256</v>
      </c>
      <c r="F257" s="121"/>
      <c r="G257" s="121"/>
      <c r="H257" s="121"/>
      <c r="I257" s="121"/>
      <c r="J257" s="256"/>
    </row>
    <row r="258" spans="1:10" ht="27.95" customHeight="1">
      <c r="A258" s="122"/>
      <c r="B258" s="251"/>
      <c r="C258" s="123"/>
      <c r="D258" s="123"/>
      <c r="E258" s="121">
        <v>257</v>
      </c>
      <c r="F258" s="121"/>
      <c r="G258" s="121"/>
      <c r="H258" s="121"/>
      <c r="I258" s="121"/>
      <c r="J258" s="256"/>
    </row>
    <row r="259" spans="1:10" ht="27.95" customHeight="1">
      <c r="A259" s="122"/>
      <c r="B259" s="251"/>
      <c r="C259" s="123"/>
      <c r="D259" s="123"/>
      <c r="E259" s="121">
        <v>258</v>
      </c>
      <c r="F259" s="121"/>
      <c r="G259" s="121"/>
      <c r="H259" s="121"/>
      <c r="I259" s="121"/>
      <c r="J259" s="256"/>
    </row>
    <row r="260" spans="1:10" ht="27.95" customHeight="1">
      <c r="A260" s="122"/>
      <c r="B260" s="251"/>
      <c r="C260" s="123"/>
      <c r="D260" s="123"/>
      <c r="E260" s="121">
        <v>259</v>
      </c>
      <c r="F260" s="121"/>
      <c r="G260" s="121"/>
      <c r="H260" s="121"/>
      <c r="I260" s="121"/>
      <c r="J260" s="256"/>
    </row>
    <row r="261" spans="1:10" ht="27.95" customHeight="1">
      <c r="A261" s="122"/>
      <c r="B261" s="251"/>
      <c r="C261" s="123"/>
      <c r="D261" s="123"/>
      <c r="E261" s="121">
        <v>260</v>
      </c>
      <c r="F261" s="121"/>
      <c r="G261" s="121"/>
      <c r="H261" s="121"/>
      <c r="I261" s="121"/>
      <c r="J261" s="256"/>
    </row>
    <row r="262" spans="1:10" ht="27.95" customHeight="1">
      <c r="A262" s="122"/>
      <c r="B262" s="251"/>
      <c r="C262" s="123"/>
      <c r="D262" s="123"/>
      <c r="E262" s="121">
        <v>261</v>
      </c>
      <c r="F262" s="121"/>
      <c r="G262" s="121"/>
      <c r="H262" s="121"/>
      <c r="I262" s="121"/>
      <c r="J262" s="256"/>
    </row>
    <row r="263" spans="1:10" ht="27.95" customHeight="1">
      <c r="A263" s="122"/>
      <c r="B263" s="251"/>
      <c r="C263" s="123"/>
      <c r="D263" s="123"/>
      <c r="E263" s="121">
        <v>262</v>
      </c>
      <c r="F263" s="121"/>
      <c r="G263" s="121"/>
      <c r="H263" s="121"/>
      <c r="I263" s="121"/>
      <c r="J263" s="256"/>
    </row>
    <row r="264" spans="1:10" ht="27.95" customHeight="1">
      <c r="A264" s="122"/>
      <c r="B264" s="251"/>
      <c r="C264" s="123"/>
      <c r="D264" s="123"/>
      <c r="E264" s="121">
        <v>263</v>
      </c>
      <c r="F264" s="121"/>
      <c r="G264" s="121"/>
      <c r="H264" s="121"/>
      <c r="I264" s="121"/>
      <c r="J264" s="256"/>
    </row>
    <row r="265" spans="1:10" ht="27.95" customHeight="1">
      <c r="A265" s="122"/>
      <c r="B265" s="251"/>
      <c r="C265" s="123"/>
      <c r="D265" s="123"/>
      <c r="E265" s="121">
        <v>264</v>
      </c>
      <c r="F265" s="121"/>
      <c r="G265" s="121"/>
      <c r="H265" s="121"/>
      <c r="I265" s="121"/>
      <c r="J265" s="256"/>
    </row>
    <row r="266" spans="1:10" ht="27.95" customHeight="1">
      <c r="A266" s="122"/>
      <c r="B266" s="251"/>
      <c r="C266" s="123"/>
      <c r="D266" s="123"/>
      <c r="E266" s="121">
        <v>265</v>
      </c>
      <c r="F266" s="121"/>
      <c r="G266" s="121"/>
      <c r="H266" s="121"/>
      <c r="I266" s="121"/>
      <c r="J266" s="256"/>
    </row>
    <row r="267" spans="1:10" ht="27.95" customHeight="1">
      <c r="A267" s="122"/>
      <c r="B267" s="251"/>
      <c r="C267" s="123"/>
      <c r="D267" s="123"/>
      <c r="E267" s="121">
        <v>266</v>
      </c>
      <c r="F267" s="121"/>
      <c r="G267" s="121"/>
      <c r="H267" s="121"/>
      <c r="I267" s="121"/>
      <c r="J267" s="256"/>
    </row>
    <row r="268" spans="1:10" ht="27.95" customHeight="1">
      <c r="A268" s="122"/>
      <c r="B268" s="251"/>
      <c r="C268" s="123"/>
      <c r="D268" s="123"/>
      <c r="E268" s="121">
        <v>267</v>
      </c>
      <c r="F268" s="121"/>
      <c r="G268" s="121"/>
      <c r="H268" s="121"/>
      <c r="I268" s="121"/>
      <c r="J268" s="256"/>
    </row>
    <row r="269" spans="1:10" ht="27.95" customHeight="1">
      <c r="A269" s="122"/>
      <c r="B269" s="251"/>
      <c r="C269" s="123"/>
      <c r="D269" s="123"/>
      <c r="E269" s="121">
        <v>268</v>
      </c>
      <c r="F269" s="121"/>
      <c r="G269" s="121"/>
      <c r="H269" s="121"/>
      <c r="I269" s="121"/>
      <c r="J269" s="256"/>
    </row>
    <row r="270" spans="1:10" ht="27.95" customHeight="1">
      <c r="A270" s="122"/>
      <c r="B270" s="251"/>
      <c r="C270" s="123"/>
      <c r="D270" s="123"/>
      <c r="E270" s="121">
        <v>269</v>
      </c>
      <c r="F270" s="121"/>
      <c r="G270" s="121"/>
      <c r="H270" s="121"/>
      <c r="I270" s="121"/>
      <c r="J270" s="256"/>
    </row>
    <row r="271" spans="1:10" ht="27.95" customHeight="1">
      <c r="A271" s="122"/>
      <c r="B271" s="251"/>
      <c r="C271" s="123"/>
      <c r="D271" s="123"/>
      <c r="E271" s="121">
        <v>270</v>
      </c>
      <c r="F271" s="121"/>
      <c r="G271" s="121"/>
      <c r="H271" s="121"/>
      <c r="I271" s="121"/>
      <c r="J271" s="256"/>
    </row>
    <row r="272" spans="1:10" ht="27.95" customHeight="1">
      <c r="A272" s="122"/>
      <c r="B272" s="251"/>
      <c r="C272" s="123"/>
      <c r="D272" s="123"/>
      <c r="E272" s="121">
        <v>271</v>
      </c>
      <c r="F272" s="121"/>
      <c r="G272" s="121"/>
      <c r="H272" s="121"/>
      <c r="I272" s="121"/>
      <c r="J272" s="256"/>
    </row>
    <row r="273" spans="1:10" ht="27.95" customHeight="1">
      <c r="A273" s="122"/>
      <c r="B273" s="251"/>
      <c r="C273" s="123"/>
      <c r="D273" s="123"/>
      <c r="E273" s="121">
        <v>272</v>
      </c>
      <c r="F273" s="121"/>
      <c r="G273" s="121"/>
      <c r="H273" s="121"/>
      <c r="I273" s="121"/>
      <c r="J273" s="256"/>
    </row>
    <row r="274" spans="1:10" ht="27.95" customHeight="1">
      <c r="A274" s="122"/>
      <c r="B274" s="251"/>
      <c r="C274" s="123"/>
      <c r="D274" s="123"/>
      <c r="E274" s="121">
        <v>273</v>
      </c>
      <c r="F274" s="121"/>
      <c r="G274" s="121"/>
      <c r="H274" s="121"/>
      <c r="I274" s="121"/>
      <c r="J274" s="256"/>
    </row>
    <row r="275" spans="1:10" ht="27.95" customHeight="1">
      <c r="A275" s="122"/>
      <c r="B275" s="251"/>
      <c r="C275" s="123"/>
      <c r="D275" s="123"/>
      <c r="E275" s="121">
        <v>274</v>
      </c>
      <c r="F275" s="121"/>
      <c r="G275" s="121"/>
      <c r="H275" s="121"/>
      <c r="I275" s="121"/>
      <c r="J275" s="256"/>
    </row>
    <row r="276" spans="1:10" ht="27.95" customHeight="1">
      <c r="A276" s="122"/>
      <c r="B276" s="251"/>
      <c r="C276" s="123"/>
      <c r="D276" s="123"/>
      <c r="E276" s="121">
        <v>275</v>
      </c>
      <c r="F276" s="121"/>
      <c r="G276" s="121"/>
      <c r="H276" s="121"/>
      <c r="I276" s="121"/>
      <c r="J276" s="256"/>
    </row>
    <row r="277" spans="1:10" ht="27.95" customHeight="1">
      <c r="A277" s="122"/>
      <c r="B277" s="251"/>
      <c r="C277" s="123"/>
      <c r="D277" s="123"/>
      <c r="E277" s="121">
        <v>276</v>
      </c>
      <c r="F277" s="121"/>
      <c r="G277" s="121"/>
      <c r="H277" s="121"/>
      <c r="I277" s="121"/>
      <c r="J277" s="256"/>
    </row>
    <row r="278" spans="1:10" ht="27.95" customHeight="1">
      <c r="A278" s="122"/>
      <c r="B278" s="251"/>
      <c r="C278" s="123"/>
      <c r="D278" s="123"/>
      <c r="E278" s="121">
        <v>277</v>
      </c>
      <c r="F278" s="121"/>
      <c r="G278" s="121"/>
      <c r="H278" s="121"/>
      <c r="I278" s="121"/>
      <c r="J278" s="256"/>
    </row>
    <row r="279" spans="1:10" ht="27.95" customHeight="1">
      <c r="A279" s="122"/>
      <c r="B279" s="251"/>
      <c r="C279" s="123"/>
      <c r="D279" s="123"/>
      <c r="E279" s="121">
        <v>278</v>
      </c>
      <c r="F279" s="121"/>
      <c r="G279" s="121"/>
      <c r="H279" s="121"/>
      <c r="I279" s="121"/>
      <c r="J279" s="256"/>
    </row>
    <row r="280" spans="1:10" ht="27.95" customHeight="1">
      <c r="A280" s="122"/>
      <c r="B280" s="251"/>
      <c r="C280" s="123"/>
      <c r="D280" s="123"/>
      <c r="E280" s="121">
        <v>279</v>
      </c>
      <c r="F280" s="121"/>
      <c r="G280" s="121"/>
      <c r="H280" s="121"/>
      <c r="I280" s="121"/>
      <c r="J280" s="256"/>
    </row>
    <row r="281" spans="1:10" ht="27.95" customHeight="1">
      <c r="A281" s="122"/>
      <c r="B281" s="251"/>
      <c r="C281" s="123"/>
      <c r="D281" s="123"/>
      <c r="E281" s="121">
        <v>280</v>
      </c>
      <c r="F281" s="121"/>
      <c r="G281" s="121"/>
      <c r="H281" s="121"/>
      <c r="I281" s="121"/>
      <c r="J281" s="256"/>
    </row>
    <row r="282" spans="1:10" ht="27.95" customHeight="1">
      <c r="A282" s="122"/>
      <c r="B282" s="251"/>
      <c r="C282" s="123"/>
      <c r="D282" s="123"/>
      <c r="E282" s="121">
        <v>281</v>
      </c>
      <c r="F282" s="121"/>
      <c r="G282" s="121"/>
      <c r="H282" s="121"/>
      <c r="I282" s="121"/>
      <c r="J282" s="256"/>
    </row>
    <row r="283" spans="1:10" ht="27.95" customHeight="1">
      <c r="A283" s="122"/>
      <c r="B283" s="251"/>
      <c r="C283" s="123"/>
      <c r="D283" s="123"/>
      <c r="E283" s="121">
        <v>282</v>
      </c>
      <c r="F283" s="121"/>
      <c r="G283" s="121"/>
      <c r="H283" s="121"/>
      <c r="I283" s="121"/>
      <c r="J283" s="256"/>
    </row>
    <row r="284" spans="1:10" ht="27.95" customHeight="1">
      <c r="A284" s="122"/>
      <c r="B284" s="251"/>
      <c r="C284" s="123"/>
      <c r="D284" s="123"/>
      <c r="E284" s="121">
        <v>283</v>
      </c>
      <c r="F284" s="121"/>
      <c r="G284" s="121"/>
      <c r="H284" s="121"/>
      <c r="I284" s="121"/>
      <c r="J284" s="256"/>
    </row>
    <row r="285" spans="1:10" ht="27.95" customHeight="1">
      <c r="A285" s="122"/>
      <c r="B285" s="251"/>
      <c r="C285" s="123"/>
      <c r="D285" s="123"/>
      <c r="E285" s="121">
        <v>284</v>
      </c>
      <c r="F285" s="121"/>
      <c r="G285" s="121"/>
      <c r="H285" s="121"/>
      <c r="I285" s="121"/>
      <c r="J285" s="256"/>
    </row>
    <row r="286" spans="1:10" ht="27.95" customHeight="1">
      <c r="A286" s="122"/>
      <c r="B286" s="251"/>
      <c r="C286" s="123"/>
      <c r="D286" s="123"/>
      <c r="E286" s="121">
        <v>285</v>
      </c>
      <c r="F286" s="121"/>
      <c r="G286" s="121"/>
      <c r="H286" s="121"/>
      <c r="I286" s="121"/>
      <c r="J286" s="256"/>
    </row>
    <row r="287" spans="1:10" ht="27.95" customHeight="1">
      <c r="A287" s="122"/>
      <c r="B287" s="251"/>
      <c r="C287" s="123"/>
      <c r="D287" s="123"/>
      <c r="E287" s="121">
        <v>286</v>
      </c>
      <c r="F287" s="121"/>
      <c r="G287" s="121"/>
      <c r="H287" s="121"/>
      <c r="I287" s="121"/>
      <c r="J287" s="256"/>
    </row>
    <row r="288" spans="1:10" ht="27.95" customHeight="1">
      <c r="A288" s="122"/>
      <c r="B288" s="251"/>
      <c r="C288" s="123"/>
      <c r="D288" s="123"/>
      <c r="E288" s="121">
        <v>287</v>
      </c>
      <c r="F288" s="121"/>
      <c r="G288" s="121"/>
      <c r="H288" s="121"/>
      <c r="I288" s="121"/>
      <c r="J288" s="256"/>
    </row>
    <row r="289" spans="1:10" ht="27.95" customHeight="1">
      <c r="A289" s="122"/>
      <c r="B289" s="251"/>
      <c r="C289" s="123"/>
      <c r="D289" s="123"/>
      <c r="E289" s="121">
        <v>288</v>
      </c>
      <c r="F289" s="121"/>
      <c r="G289" s="121"/>
      <c r="H289" s="121"/>
      <c r="I289" s="121"/>
      <c r="J289" s="256"/>
    </row>
    <row r="290" spans="1:10" ht="27.95" customHeight="1">
      <c r="A290" s="122"/>
      <c r="B290" s="251"/>
      <c r="C290" s="123"/>
      <c r="D290" s="123"/>
      <c r="E290" s="121">
        <v>289</v>
      </c>
      <c r="F290" s="121"/>
      <c r="G290" s="121"/>
      <c r="H290" s="121"/>
      <c r="I290" s="121"/>
      <c r="J290" s="256"/>
    </row>
    <row r="291" spans="1:10" ht="27.95" customHeight="1">
      <c r="A291" s="122"/>
      <c r="B291" s="251"/>
      <c r="C291" s="123"/>
      <c r="D291" s="123"/>
      <c r="E291" s="121">
        <v>290</v>
      </c>
      <c r="F291" s="121"/>
      <c r="G291" s="121"/>
      <c r="H291" s="121"/>
      <c r="I291" s="121"/>
      <c r="J291" s="256"/>
    </row>
    <row r="292" spans="1:10" ht="27.95" customHeight="1">
      <c r="A292" s="122"/>
      <c r="B292" s="251"/>
      <c r="C292" s="123"/>
      <c r="D292" s="123"/>
      <c r="E292" s="121">
        <v>291</v>
      </c>
      <c r="F292" s="121"/>
      <c r="G292" s="121"/>
      <c r="H292" s="121"/>
      <c r="I292" s="121"/>
      <c r="J292" s="256"/>
    </row>
    <row r="293" spans="1:10" ht="27.95" customHeight="1">
      <c r="A293" s="122"/>
      <c r="B293" s="251"/>
      <c r="C293" s="123"/>
      <c r="D293" s="123"/>
      <c r="E293" s="121">
        <v>292</v>
      </c>
      <c r="F293" s="121"/>
      <c r="G293" s="121"/>
      <c r="H293" s="121"/>
      <c r="I293" s="121"/>
      <c r="J293" s="256"/>
    </row>
    <row r="294" spans="1:10" ht="27.95" customHeight="1">
      <c r="A294" s="122"/>
      <c r="B294" s="251"/>
      <c r="C294" s="123"/>
      <c r="D294" s="123"/>
      <c r="E294" s="121">
        <v>293</v>
      </c>
      <c r="F294" s="121"/>
      <c r="G294" s="121"/>
      <c r="H294" s="121"/>
      <c r="I294" s="121"/>
      <c r="J294" s="256"/>
    </row>
    <row r="295" spans="1:10" ht="27.95" customHeight="1">
      <c r="A295" s="122"/>
      <c r="B295" s="251"/>
      <c r="C295" s="123"/>
      <c r="D295" s="123"/>
      <c r="E295" s="121">
        <v>294</v>
      </c>
      <c r="F295" s="121"/>
      <c r="G295" s="121"/>
      <c r="H295" s="121"/>
      <c r="I295" s="121"/>
      <c r="J295" s="256"/>
    </row>
    <row r="296" spans="1:10" ht="27.95" customHeight="1">
      <c r="A296" s="122"/>
      <c r="B296" s="251"/>
      <c r="C296" s="123"/>
      <c r="D296" s="123"/>
      <c r="E296" s="121">
        <v>295</v>
      </c>
      <c r="F296" s="121"/>
      <c r="G296" s="121"/>
      <c r="H296" s="121"/>
      <c r="I296" s="121"/>
      <c r="J296" s="256"/>
    </row>
    <row r="297" spans="1:10" ht="27.95" customHeight="1">
      <c r="A297" s="122"/>
      <c r="B297" s="251"/>
      <c r="C297" s="123"/>
      <c r="D297" s="123"/>
      <c r="E297" s="121">
        <v>296</v>
      </c>
      <c r="F297" s="121"/>
      <c r="G297" s="121"/>
      <c r="H297" s="121"/>
      <c r="I297" s="121"/>
      <c r="J297" s="256"/>
    </row>
    <row r="298" spans="1:10" ht="27.95" customHeight="1">
      <c r="A298" s="122"/>
      <c r="B298" s="251"/>
      <c r="C298" s="123"/>
      <c r="D298" s="123"/>
      <c r="E298" s="121">
        <v>297</v>
      </c>
      <c r="F298" s="121"/>
      <c r="G298" s="121"/>
      <c r="H298" s="121"/>
      <c r="I298" s="121"/>
      <c r="J298" s="256"/>
    </row>
    <row r="299" spans="1:10" ht="27.95" customHeight="1">
      <c r="A299" s="122"/>
      <c r="B299" s="251"/>
      <c r="C299" s="123"/>
      <c r="D299" s="123"/>
      <c r="E299" s="121">
        <v>298</v>
      </c>
      <c r="F299" s="121"/>
      <c r="G299" s="121"/>
      <c r="H299" s="121"/>
      <c r="I299" s="121"/>
      <c r="J299" s="256"/>
    </row>
    <row r="300" spans="1:10" ht="27.95" customHeight="1">
      <c r="A300" s="122"/>
      <c r="B300" s="251"/>
      <c r="C300" s="123"/>
      <c r="D300" s="123"/>
      <c r="E300" s="121">
        <v>299</v>
      </c>
      <c r="F300" s="121"/>
      <c r="G300" s="121"/>
      <c r="H300" s="121"/>
      <c r="I300" s="121"/>
      <c r="J300" s="256"/>
    </row>
    <row r="301" spans="1:10" ht="27.95" customHeight="1">
      <c r="A301" s="122"/>
      <c r="B301" s="251"/>
      <c r="C301" s="123"/>
      <c r="D301" s="123"/>
      <c r="E301" s="121">
        <v>300</v>
      </c>
      <c r="F301" s="121"/>
      <c r="G301" s="121"/>
      <c r="H301" s="121"/>
      <c r="I301" s="121"/>
      <c r="J301" s="256"/>
    </row>
    <row r="302" spans="1:10" ht="27.95" customHeight="1">
      <c r="A302" s="122"/>
      <c r="B302" s="251"/>
      <c r="C302" s="123"/>
      <c r="D302" s="123"/>
      <c r="E302" s="121">
        <v>301</v>
      </c>
      <c r="F302" s="121"/>
      <c r="G302" s="121"/>
      <c r="H302" s="121"/>
      <c r="I302" s="121"/>
      <c r="J302" s="256"/>
    </row>
    <row r="303" spans="1:10" ht="27.95" customHeight="1">
      <c r="A303" s="122"/>
      <c r="B303" s="251"/>
      <c r="C303" s="123"/>
      <c r="D303" s="123"/>
      <c r="E303" s="121">
        <v>302</v>
      </c>
      <c r="F303" s="121"/>
      <c r="G303" s="121"/>
      <c r="H303" s="121"/>
      <c r="I303" s="121"/>
      <c r="J303" s="256"/>
    </row>
    <row r="304" spans="1:10" ht="27.95" customHeight="1">
      <c r="A304" s="122"/>
      <c r="B304" s="251"/>
      <c r="C304" s="123"/>
      <c r="D304" s="123"/>
      <c r="E304" s="121">
        <v>303</v>
      </c>
      <c r="F304" s="121"/>
      <c r="G304" s="121"/>
      <c r="H304" s="121"/>
      <c r="I304" s="121"/>
      <c r="J304" s="256"/>
    </row>
    <row r="305" spans="1:10" ht="27.95" customHeight="1">
      <c r="A305" s="122"/>
      <c r="B305" s="251"/>
      <c r="C305" s="123"/>
      <c r="D305" s="123"/>
      <c r="E305" s="121">
        <v>304</v>
      </c>
      <c r="F305" s="121"/>
      <c r="G305" s="121"/>
      <c r="H305" s="121"/>
      <c r="I305" s="121"/>
      <c r="J305" s="256"/>
    </row>
    <row r="306" spans="1:10" ht="27.95" customHeight="1">
      <c r="A306" s="125"/>
      <c r="B306" s="252"/>
      <c r="C306" s="123"/>
      <c r="D306" s="123"/>
      <c r="E306" s="121">
        <v>305</v>
      </c>
      <c r="F306" s="121"/>
      <c r="G306" s="121"/>
      <c r="H306" s="121"/>
      <c r="I306" s="121"/>
      <c r="J306" s="256"/>
    </row>
    <row r="307" spans="1:10" ht="27.95" customHeight="1" thickBot="1">
      <c r="A307" s="166"/>
      <c r="B307" s="253"/>
      <c r="C307" s="123"/>
      <c r="D307" s="163"/>
      <c r="E307" s="121">
        <v>306</v>
      </c>
      <c r="F307" s="121"/>
      <c r="G307" s="124"/>
      <c r="H307" s="124"/>
      <c r="I307" s="124"/>
      <c r="J307" s="256"/>
    </row>
    <row r="308" spans="1:10" ht="27.95" customHeight="1">
      <c r="A308" s="122"/>
      <c r="B308" s="251"/>
      <c r="C308" s="123"/>
      <c r="D308" s="123"/>
      <c r="E308" s="121">
        <v>307</v>
      </c>
      <c r="F308" s="121"/>
      <c r="G308" s="121"/>
      <c r="H308" s="121"/>
      <c r="I308" s="121"/>
      <c r="J308" s="256"/>
    </row>
    <row r="309" spans="1:10" ht="27.95" customHeight="1">
      <c r="A309" s="122"/>
      <c r="B309" s="251"/>
      <c r="C309" s="123"/>
      <c r="D309" s="123"/>
      <c r="E309" s="121">
        <v>308</v>
      </c>
      <c r="F309" s="121"/>
      <c r="G309" s="121"/>
      <c r="H309" s="121"/>
      <c r="I309" s="121"/>
      <c r="J309" s="256"/>
    </row>
    <row r="310" spans="1:10" ht="27.95" customHeight="1">
      <c r="A310" s="122"/>
      <c r="B310" s="251"/>
      <c r="C310" s="123"/>
      <c r="D310" s="123"/>
      <c r="E310" s="121">
        <v>309</v>
      </c>
      <c r="F310" s="121"/>
      <c r="G310" s="121"/>
      <c r="H310" s="121"/>
      <c r="I310" s="121"/>
      <c r="J310" s="256"/>
    </row>
    <row r="311" spans="1:10" ht="27.95" customHeight="1">
      <c r="A311" s="122"/>
      <c r="B311" s="251"/>
      <c r="C311" s="123"/>
      <c r="D311" s="123"/>
      <c r="E311" s="121">
        <v>310</v>
      </c>
      <c r="F311" s="121"/>
      <c r="G311" s="121"/>
      <c r="H311" s="121"/>
      <c r="I311" s="121"/>
      <c r="J311" s="256"/>
    </row>
    <row r="312" spans="1:10" ht="27.95" customHeight="1">
      <c r="A312" s="122"/>
      <c r="B312" s="251"/>
      <c r="C312" s="123"/>
      <c r="D312" s="123"/>
      <c r="E312" s="121">
        <v>311</v>
      </c>
      <c r="F312" s="121"/>
      <c r="G312" s="121"/>
      <c r="H312" s="121"/>
      <c r="I312" s="121"/>
      <c r="J312" s="256"/>
    </row>
    <row r="313" spans="1:10" ht="27.95" customHeight="1">
      <c r="A313" s="122"/>
      <c r="B313" s="251"/>
      <c r="C313" s="123"/>
      <c r="D313" s="123"/>
      <c r="E313" s="121">
        <v>312</v>
      </c>
      <c r="F313" s="121"/>
      <c r="G313" s="121"/>
      <c r="H313" s="121"/>
      <c r="I313" s="121"/>
      <c r="J313" s="256"/>
    </row>
    <row r="314" spans="1:10" ht="27.95" customHeight="1">
      <c r="A314" s="122"/>
      <c r="B314" s="251"/>
      <c r="C314" s="123"/>
      <c r="D314" s="123"/>
      <c r="E314" s="121">
        <v>313</v>
      </c>
      <c r="F314" s="121"/>
      <c r="G314" s="121"/>
      <c r="H314" s="121"/>
      <c r="I314" s="121"/>
      <c r="J314" s="256"/>
    </row>
    <row r="315" spans="1:10" ht="27.95" customHeight="1">
      <c r="A315" s="122"/>
      <c r="B315" s="251"/>
      <c r="C315" s="123"/>
      <c r="D315" s="123"/>
      <c r="E315" s="121">
        <v>314</v>
      </c>
      <c r="F315" s="121"/>
      <c r="G315" s="121"/>
      <c r="H315" s="121"/>
      <c r="I315" s="121"/>
      <c r="J315" s="256"/>
    </row>
    <row r="316" spans="1:10" ht="27.95" customHeight="1">
      <c r="A316" s="122"/>
      <c r="B316" s="251"/>
      <c r="C316" s="123"/>
      <c r="D316" s="123"/>
      <c r="E316" s="121">
        <v>315</v>
      </c>
      <c r="F316" s="121"/>
      <c r="G316" s="121"/>
      <c r="H316" s="121"/>
      <c r="I316" s="121"/>
      <c r="J316" s="256"/>
    </row>
    <row r="317" spans="1:10" ht="27.95" customHeight="1">
      <c r="A317" s="122"/>
      <c r="B317" s="251"/>
      <c r="C317" s="123"/>
      <c r="D317" s="123"/>
      <c r="E317" s="121">
        <v>316</v>
      </c>
      <c r="F317" s="121"/>
      <c r="G317" s="121"/>
      <c r="H317" s="121"/>
      <c r="I317" s="121"/>
      <c r="J317" s="256"/>
    </row>
    <row r="318" spans="1:10" ht="27.95" customHeight="1">
      <c r="A318" s="122"/>
      <c r="B318" s="251"/>
      <c r="C318" s="123"/>
      <c r="D318" s="123"/>
      <c r="E318" s="121">
        <v>317</v>
      </c>
      <c r="F318" s="121"/>
      <c r="G318" s="121"/>
      <c r="H318" s="121"/>
      <c r="I318" s="121"/>
      <c r="J318" s="256"/>
    </row>
    <row r="319" spans="1:10" ht="27.95" customHeight="1">
      <c r="A319" s="122"/>
      <c r="B319" s="251"/>
      <c r="C319" s="123"/>
      <c r="D319" s="123"/>
      <c r="E319" s="121">
        <v>318</v>
      </c>
      <c r="F319" s="121"/>
      <c r="G319" s="121"/>
      <c r="H319" s="121"/>
      <c r="I319" s="121"/>
      <c r="J319" s="256"/>
    </row>
    <row r="320" spans="1:10" ht="27.95" customHeight="1">
      <c r="A320" s="122"/>
      <c r="B320" s="251"/>
      <c r="C320" s="123"/>
      <c r="D320" s="123"/>
      <c r="E320" s="121">
        <v>319</v>
      </c>
      <c r="F320" s="121"/>
      <c r="G320" s="121"/>
      <c r="H320" s="121"/>
      <c r="I320" s="121"/>
      <c r="J320" s="256"/>
    </row>
    <row r="321" spans="1:10" ht="27.95" customHeight="1">
      <c r="A321" s="122"/>
      <c r="B321" s="251"/>
      <c r="C321" s="123"/>
      <c r="D321" s="123"/>
      <c r="E321" s="121">
        <v>320</v>
      </c>
      <c r="F321" s="121"/>
      <c r="G321" s="121"/>
      <c r="H321" s="121"/>
      <c r="I321" s="121"/>
      <c r="J321" s="256"/>
    </row>
    <row r="322" spans="1:10" ht="27.95" customHeight="1">
      <c r="A322" s="122"/>
      <c r="B322" s="251"/>
      <c r="C322" s="123"/>
      <c r="D322" s="123"/>
      <c r="E322" s="121">
        <v>321</v>
      </c>
      <c r="F322" s="121"/>
      <c r="G322" s="121"/>
      <c r="H322" s="121"/>
      <c r="I322" s="121"/>
      <c r="J322" s="256"/>
    </row>
    <row r="323" spans="1:10" ht="27.95" customHeight="1">
      <c r="A323" s="122"/>
      <c r="B323" s="251"/>
      <c r="C323" s="123"/>
      <c r="D323" s="123"/>
      <c r="E323" s="121">
        <v>322</v>
      </c>
      <c r="F323" s="121"/>
      <c r="G323" s="121"/>
      <c r="H323" s="121"/>
      <c r="I323" s="121"/>
      <c r="J323" s="256"/>
    </row>
    <row r="324" spans="1:10" ht="27.95" customHeight="1">
      <c r="A324" s="122"/>
      <c r="B324" s="251"/>
      <c r="C324" s="123"/>
      <c r="D324" s="123"/>
      <c r="E324" s="121">
        <v>323</v>
      </c>
      <c r="F324" s="121"/>
      <c r="G324" s="121"/>
      <c r="H324" s="121"/>
      <c r="I324" s="121"/>
      <c r="J324" s="256"/>
    </row>
    <row r="325" spans="1:10" ht="27.95" customHeight="1">
      <c r="A325" s="122"/>
      <c r="B325" s="251"/>
      <c r="C325" s="123"/>
      <c r="D325" s="123"/>
      <c r="E325" s="121">
        <v>324</v>
      </c>
      <c r="F325" s="121"/>
      <c r="G325" s="121"/>
      <c r="H325" s="121"/>
      <c r="I325" s="121"/>
      <c r="J325" s="256"/>
    </row>
    <row r="326" spans="1:10" ht="27.95" customHeight="1">
      <c r="A326" s="122"/>
      <c r="B326" s="251"/>
      <c r="C326" s="123"/>
      <c r="D326" s="123"/>
      <c r="E326" s="121">
        <v>325</v>
      </c>
      <c r="F326" s="121"/>
      <c r="G326" s="121"/>
      <c r="H326" s="121"/>
      <c r="I326" s="121"/>
      <c r="J326" s="256"/>
    </row>
    <row r="327" spans="1:10" ht="27.95" customHeight="1">
      <c r="A327" s="122"/>
      <c r="B327" s="251"/>
      <c r="C327" s="123"/>
      <c r="D327" s="123"/>
      <c r="E327" s="121">
        <v>326</v>
      </c>
      <c r="F327" s="121"/>
      <c r="G327" s="121"/>
      <c r="H327" s="121"/>
      <c r="I327" s="121"/>
      <c r="J327" s="256"/>
    </row>
    <row r="328" spans="1:10" ht="27.95" customHeight="1">
      <c r="A328" s="122"/>
      <c r="B328" s="251"/>
      <c r="C328" s="123"/>
      <c r="D328" s="123"/>
      <c r="E328" s="121">
        <v>327</v>
      </c>
      <c r="F328" s="121"/>
      <c r="G328" s="121"/>
      <c r="H328" s="121"/>
      <c r="I328" s="121"/>
      <c r="J328" s="256"/>
    </row>
    <row r="329" spans="1:10" ht="27.95" customHeight="1">
      <c r="A329" s="122"/>
      <c r="B329" s="251"/>
      <c r="C329" s="123"/>
      <c r="D329" s="123"/>
      <c r="E329" s="121">
        <v>328</v>
      </c>
      <c r="F329" s="121"/>
      <c r="G329" s="121"/>
      <c r="H329" s="121"/>
      <c r="I329" s="121"/>
      <c r="J329" s="256"/>
    </row>
    <row r="330" spans="1:10" ht="27.95" customHeight="1">
      <c r="A330" s="122"/>
      <c r="B330" s="251"/>
      <c r="C330" s="123"/>
      <c r="D330" s="123"/>
      <c r="E330" s="121">
        <v>329</v>
      </c>
      <c r="F330" s="121"/>
      <c r="G330" s="121"/>
      <c r="H330" s="121"/>
      <c r="I330" s="121"/>
      <c r="J330" s="256"/>
    </row>
    <row r="331" spans="1:10" ht="27.95" customHeight="1">
      <c r="A331" s="122"/>
      <c r="B331" s="251"/>
      <c r="C331" s="123"/>
      <c r="D331" s="123"/>
      <c r="E331" s="121">
        <v>330</v>
      </c>
      <c r="F331" s="121"/>
      <c r="G331" s="121"/>
      <c r="H331" s="121"/>
      <c r="I331" s="121"/>
      <c r="J331" s="256"/>
    </row>
    <row r="332" spans="1:10" ht="27.95" customHeight="1">
      <c r="A332" s="122"/>
      <c r="B332" s="251"/>
      <c r="C332" s="123"/>
      <c r="D332" s="123"/>
      <c r="E332" s="121">
        <v>331</v>
      </c>
      <c r="F332" s="121"/>
      <c r="G332" s="121"/>
      <c r="H332" s="121"/>
      <c r="I332" s="121"/>
      <c r="J332" s="256"/>
    </row>
    <row r="333" spans="1:10" ht="27.95" customHeight="1">
      <c r="A333" s="122"/>
      <c r="B333" s="251"/>
      <c r="C333" s="123"/>
      <c r="D333" s="123"/>
      <c r="E333" s="121">
        <v>332</v>
      </c>
      <c r="F333" s="121"/>
      <c r="G333" s="121"/>
      <c r="H333" s="121"/>
      <c r="I333" s="121"/>
      <c r="J333" s="256"/>
    </row>
    <row r="334" spans="1:10" ht="27.95" customHeight="1">
      <c r="A334" s="122"/>
      <c r="B334" s="251"/>
      <c r="C334" s="123"/>
      <c r="D334" s="123"/>
      <c r="E334" s="121">
        <v>333</v>
      </c>
      <c r="F334" s="121"/>
      <c r="G334" s="121"/>
      <c r="H334" s="121"/>
      <c r="I334" s="121"/>
      <c r="J334" s="256"/>
    </row>
    <row r="335" spans="1:10" ht="27.95" customHeight="1">
      <c r="A335" s="122"/>
      <c r="B335" s="251"/>
      <c r="C335" s="123"/>
      <c r="D335" s="123"/>
      <c r="E335" s="121">
        <v>334</v>
      </c>
      <c r="F335" s="121"/>
      <c r="G335" s="121"/>
      <c r="H335" s="121"/>
      <c r="I335" s="121"/>
      <c r="J335" s="256"/>
    </row>
    <row r="336" spans="1:10" ht="27.95" customHeight="1">
      <c r="A336" s="122"/>
      <c r="B336" s="251"/>
      <c r="C336" s="123"/>
      <c r="D336" s="123"/>
      <c r="E336" s="121">
        <v>335</v>
      </c>
      <c r="F336" s="121"/>
      <c r="G336" s="121"/>
      <c r="H336" s="121"/>
      <c r="I336" s="121"/>
      <c r="J336" s="256"/>
    </row>
    <row r="337" spans="1:10" ht="27.95" customHeight="1">
      <c r="A337" s="122"/>
      <c r="B337" s="251"/>
      <c r="C337" s="123"/>
      <c r="D337" s="123"/>
      <c r="E337" s="121">
        <v>336</v>
      </c>
      <c r="F337" s="121"/>
      <c r="G337" s="121"/>
      <c r="H337" s="121"/>
      <c r="I337" s="121"/>
      <c r="J337" s="256"/>
    </row>
    <row r="338" spans="1:10" ht="27.95" customHeight="1">
      <c r="A338" s="122"/>
      <c r="B338" s="251"/>
      <c r="C338" s="123"/>
      <c r="D338" s="123"/>
      <c r="E338" s="121">
        <v>337</v>
      </c>
      <c r="F338" s="121"/>
      <c r="G338" s="121"/>
      <c r="H338" s="121"/>
      <c r="I338" s="121"/>
      <c r="J338" s="256"/>
    </row>
    <row r="339" spans="1:10" ht="27.95" customHeight="1">
      <c r="A339" s="122"/>
      <c r="B339" s="251"/>
      <c r="C339" s="123"/>
      <c r="D339" s="123"/>
      <c r="E339" s="121">
        <v>338</v>
      </c>
      <c r="F339" s="121"/>
      <c r="G339" s="121"/>
      <c r="H339" s="121"/>
      <c r="I339" s="121"/>
      <c r="J339" s="256"/>
    </row>
    <row r="340" spans="1:10" ht="27.95" customHeight="1">
      <c r="A340" s="122"/>
      <c r="B340" s="251"/>
      <c r="C340" s="123"/>
      <c r="D340" s="123"/>
      <c r="E340" s="121">
        <v>339</v>
      </c>
      <c r="F340" s="121"/>
      <c r="G340" s="121"/>
      <c r="H340" s="121"/>
      <c r="I340" s="121"/>
      <c r="J340" s="256"/>
    </row>
    <row r="341" spans="1:10" ht="27.95" customHeight="1">
      <c r="A341" s="122"/>
      <c r="B341" s="251"/>
      <c r="C341" s="123"/>
      <c r="D341" s="123"/>
      <c r="E341" s="121">
        <v>340</v>
      </c>
      <c r="F341" s="121"/>
      <c r="G341" s="121"/>
      <c r="H341" s="121"/>
      <c r="I341" s="121"/>
      <c r="J341" s="256"/>
    </row>
    <row r="342" spans="1:10" ht="27.95" customHeight="1">
      <c r="A342" s="122"/>
      <c r="B342" s="251"/>
      <c r="C342" s="123"/>
      <c r="D342" s="123"/>
      <c r="E342" s="121">
        <v>341</v>
      </c>
      <c r="F342" s="121"/>
      <c r="G342" s="121"/>
      <c r="H342" s="121"/>
      <c r="I342" s="121"/>
      <c r="J342" s="256"/>
    </row>
    <row r="343" spans="1:10" ht="27.95" customHeight="1">
      <c r="A343" s="122"/>
      <c r="B343" s="251"/>
      <c r="C343" s="123"/>
      <c r="D343" s="123"/>
      <c r="E343" s="121">
        <v>342</v>
      </c>
      <c r="F343" s="121"/>
      <c r="G343" s="121"/>
      <c r="H343" s="121"/>
      <c r="I343" s="121"/>
      <c r="J343" s="256"/>
    </row>
    <row r="344" spans="1:10" ht="27.95" customHeight="1">
      <c r="A344" s="122"/>
      <c r="B344" s="251"/>
      <c r="C344" s="123"/>
      <c r="D344" s="123"/>
      <c r="E344" s="121">
        <v>343</v>
      </c>
      <c r="F344" s="121"/>
      <c r="G344" s="121"/>
      <c r="H344" s="121"/>
      <c r="I344" s="121"/>
      <c r="J344" s="256"/>
    </row>
    <row r="345" spans="1:10" ht="27.95" customHeight="1">
      <c r="A345" s="122"/>
      <c r="B345" s="251"/>
      <c r="C345" s="123"/>
      <c r="D345" s="123"/>
      <c r="E345" s="121">
        <v>344</v>
      </c>
      <c r="F345" s="121"/>
      <c r="G345" s="121"/>
      <c r="H345" s="121"/>
      <c r="I345" s="121"/>
      <c r="J345" s="256"/>
    </row>
    <row r="346" spans="1:10" ht="27.95" customHeight="1">
      <c r="A346" s="122"/>
      <c r="B346" s="251"/>
      <c r="C346" s="123"/>
      <c r="D346" s="123"/>
      <c r="E346" s="121">
        <v>345</v>
      </c>
      <c r="F346" s="121"/>
      <c r="G346" s="121"/>
      <c r="H346" s="121"/>
      <c r="I346" s="121"/>
      <c r="J346" s="256"/>
    </row>
    <row r="347" spans="1:10" ht="27.95" customHeight="1">
      <c r="A347" s="122"/>
      <c r="B347" s="251"/>
      <c r="C347" s="123"/>
      <c r="D347" s="123"/>
      <c r="E347" s="121">
        <v>346</v>
      </c>
      <c r="F347" s="121"/>
      <c r="G347" s="121"/>
      <c r="H347" s="121"/>
      <c r="I347" s="121"/>
      <c r="J347" s="256"/>
    </row>
    <row r="348" spans="1:10" ht="27.95" customHeight="1">
      <c r="A348" s="122"/>
      <c r="B348" s="251"/>
      <c r="C348" s="123"/>
      <c r="D348" s="123"/>
      <c r="E348" s="121">
        <v>347</v>
      </c>
      <c r="F348" s="121"/>
      <c r="G348" s="121"/>
      <c r="H348" s="121"/>
      <c r="I348" s="121"/>
      <c r="J348" s="256"/>
    </row>
    <row r="349" spans="1:10" ht="27.95" customHeight="1">
      <c r="A349" s="122"/>
      <c r="B349" s="251"/>
      <c r="C349" s="123"/>
      <c r="D349" s="123"/>
      <c r="E349" s="121">
        <v>348</v>
      </c>
      <c r="F349" s="121"/>
      <c r="G349" s="121"/>
      <c r="H349" s="121"/>
      <c r="I349" s="121"/>
      <c r="J349" s="256"/>
    </row>
    <row r="350" spans="1:10" ht="27.95" customHeight="1">
      <c r="A350" s="122"/>
      <c r="B350" s="251"/>
      <c r="C350" s="123"/>
      <c r="D350" s="123"/>
      <c r="E350" s="121">
        <v>349</v>
      </c>
      <c r="F350" s="121"/>
      <c r="G350" s="121"/>
      <c r="H350" s="121"/>
      <c r="I350" s="121"/>
      <c r="J350" s="256"/>
    </row>
    <row r="351" spans="1:10" ht="27.95" customHeight="1">
      <c r="A351" s="122"/>
      <c r="B351" s="251"/>
      <c r="C351" s="123"/>
      <c r="D351" s="123"/>
      <c r="E351" s="121">
        <v>350</v>
      </c>
      <c r="F351" s="121"/>
      <c r="G351" s="121"/>
      <c r="H351" s="121"/>
      <c r="I351" s="121"/>
      <c r="J351" s="256"/>
    </row>
    <row r="352" spans="1:10" ht="27.95" customHeight="1">
      <c r="A352" s="122"/>
      <c r="B352" s="251"/>
      <c r="C352" s="123"/>
      <c r="D352" s="123"/>
      <c r="E352" s="121">
        <v>351</v>
      </c>
      <c r="F352" s="121"/>
      <c r="G352" s="121"/>
      <c r="H352" s="121"/>
      <c r="I352" s="121"/>
      <c r="J352" s="256"/>
    </row>
    <row r="353" spans="1:10" ht="27.95" customHeight="1">
      <c r="A353" s="122"/>
      <c r="B353" s="251"/>
      <c r="C353" s="123"/>
      <c r="D353" s="123"/>
      <c r="E353" s="121">
        <v>352</v>
      </c>
      <c r="F353" s="121"/>
      <c r="G353" s="121"/>
      <c r="H353" s="121"/>
      <c r="I353" s="121"/>
      <c r="J353" s="256"/>
    </row>
    <row r="354" spans="1:10" ht="27.95" customHeight="1">
      <c r="A354" s="122"/>
      <c r="B354" s="251"/>
      <c r="C354" s="123"/>
      <c r="D354" s="123"/>
      <c r="E354" s="121">
        <v>353</v>
      </c>
      <c r="F354" s="121"/>
      <c r="G354" s="121"/>
      <c r="H354" s="121"/>
      <c r="I354" s="121"/>
      <c r="J354" s="256"/>
    </row>
    <row r="355" spans="1:10" ht="27.95" customHeight="1">
      <c r="A355" s="122"/>
      <c r="B355" s="251"/>
      <c r="C355" s="123"/>
      <c r="D355" s="123"/>
      <c r="E355" s="121">
        <v>354</v>
      </c>
      <c r="F355" s="121"/>
      <c r="G355" s="121"/>
      <c r="H355" s="121"/>
      <c r="I355" s="121"/>
      <c r="J355" s="256"/>
    </row>
    <row r="356" spans="1:10" ht="27.95" customHeight="1">
      <c r="A356" s="122"/>
      <c r="B356" s="251"/>
      <c r="C356" s="123"/>
      <c r="D356" s="123"/>
      <c r="E356" s="121">
        <v>355</v>
      </c>
      <c r="F356" s="121"/>
      <c r="G356" s="121"/>
      <c r="H356" s="121"/>
      <c r="I356" s="121"/>
      <c r="J356" s="256"/>
    </row>
    <row r="357" spans="1:10" ht="27.95" customHeight="1">
      <c r="A357" s="122"/>
      <c r="B357" s="251"/>
      <c r="C357" s="123"/>
      <c r="D357" s="123"/>
      <c r="E357" s="121">
        <v>356</v>
      </c>
      <c r="F357" s="121"/>
      <c r="G357" s="121"/>
      <c r="H357" s="121"/>
      <c r="I357" s="121"/>
      <c r="J357" s="256"/>
    </row>
    <row r="358" spans="1:10" ht="27.95" customHeight="1">
      <c r="A358" s="122"/>
      <c r="B358" s="251"/>
      <c r="C358" s="123"/>
      <c r="D358" s="123"/>
      <c r="E358" s="121">
        <v>357</v>
      </c>
      <c r="F358" s="121"/>
      <c r="G358" s="121"/>
      <c r="H358" s="121"/>
      <c r="I358" s="121"/>
      <c r="J358" s="256"/>
    </row>
    <row r="359" spans="1:10" ht="27.95" customHeight="1">
      <c r="A359" s="122"/>
      <c r="B359" s="251"/>
      <c r="C359" s="123"/>
      <c r="D359" s="123"/>
      <c r="E359" s="121">
        <v>358</v>
      </c>
      <c r="F359" s="121"/>
      <c r="G359" s="121"/>
      <c r="H359" s="121"/>
      <c r="I359" s="121"/>
      <c r="J359" s="256"/>
    </row>
    <row r="360" spans="1:10" ht="27.95" customHeight="1">
      <c r="A360" s="122"/>
      <c r="B360" s="251"/>
      <c r="C360" s="123"/>
      <c r="D360" s="123"/>
      <c r="E360" s="121">
        <v>359</v>
      </c>
      <c r="F360" s="121"/>
      <c r="G360" s="121"/>
      <c r="H360" s="121"/>
      <c r="I360" s="121"/>
      <c r="J360" s="256"/>
    </row>
    <row r="361" spans="1:10" ht="27.95" customHeight="1">
      <c r="A361" s="122"/>
      <c r="B361" s="251"/>
      <c r="C361" s="123"/>
      <c r="D361" s="123"/>
      <c r="E361" s="121">
        <v>360</v>
      </c>
      <c r="F361" s="121"/>
      <c r="G361" s="121"/>
      <c r="H361" s="121"/>
      <c r="I361" s="121"/>
      <c r="J361" s="256"/>
    </row>
    <row r="362" spans="1:10" ht="27.95" customHeight="1">
      <c r="A362" s="122"/>
      <c r="B362" s="251"/>
      <c r="C362" s="123"/>
      <c r="D362" s="123"/>
      <c r="E362" s="121">
        <v>361</v>
      </c>
      <c r="F362" s="121"/>
      <c r="G362" s="121"/>
      <c r="H362" s="121"/>
      <c r="I362" s="121"/>
      <c r="J362" s="256"/>
    </row>
    <row r="363" spans="1:10" ht="27.95" customHeight="1">
      <c r="A363" s="122"/>
      <c r="B363" s="251"/>
      <c r="C363" s="123"/>
      <c r="D363" s="123"/>
      <c r="E363" s="121">
        <v>362</v>
      </c>
      <c r="F363" s="121"/>
      <c r="G363" s="121"/>
      <c r="H363" s="121"/>
      <c r="I363" s="121"/>
      <c r="J363" s="256"/>
    </row>
    <row r="364" spans="1:10" ht="27.95" customHeight="1">
      <c r="A364" s="122"/>
      <c r="B364" s="251"/>
      <c r="C364" s="123"/>
      <c r="D364" s="123"/>
      <c r="E364" s="121">
        <v>363</v>
      </c>
      <c r="F364" s="121"/>
      <c r="G364" s="121"/>
      <c r="H364" s="121"/>
      <c r="I364" s="121"/>
      <c r="J364" s="256"/>
    </row>
    <row r="365" spans="1:10" ht="27.95" customHeight="1">
      <c r="A365" s="122"/>
      <c r="B365" s="251"/>
      <c r="C365" s="123"/>
      <c r="D365" s="123"/>
      <c r="E365" s="121">
        <v>364</v>
      </c>
      <c r="F365" s="121"/>
      <c r="G365" s="121"/>
      <c r="H365" s="121"/>
      <c r="I365" s="121"/>
      <c r="J365" s="256"/>
    </row>
    <row r="366" spans="1:10" ht="27.95" customHeight="1">
      <c r="A366" s="122"/>
      <c r="B366" s="251"/>
      <c r="C366" s="123"/>
      <c r="D366" s="123"/>
      <c r="E366" s="121">
        <v>365</v>
      </c>
      <c r="F366" s="121"/>
      <c r="G366" s="121"/>
      <c r="H366" s="121"/>
      <c r="I366" s="121"/>
      <c r="J366" s="256"/>
    </row>
    <row r="367" spans="1:10" ht="27.95" customHeight="1">
      <c r="A367" s="122"/>
      <c r="B367" s="251"/>
      <c r="C367" s="123"/>
      <c r="D367" s="123"/>
      <c r="E367" s="121">
        <v>366</v>
      </c>
      <c r="F367" s="121"/>
      <c r="G367" s="121"/>
      <c r="H367" s="121"/>
      <c r="I367" s="121"/>
      <c r="J367" s="256"/>
    </row>
    <row r="368" spans="1:10" ht="27.95" customHeight="1">
      <c r="A368" s="122"/>
      <c r="B368" s="251"/>
      <c r="C368" s="123"/>
      <c r="D368" s="123"/>
      <c r="E368" s="121">
        <v>367</v>
      </c>
      <c r="F368" s="121"/>
      <c r="G368" s="121"/>
      <c r="H368" s="121"/>
      <c r="I368" s="121"/>
      <c r="J368" s="256"/>
    </row>
    <row r="369" spans="1:10" ht="27.95" customHeight="1">
      <c r="A369" s="122"/>
      <c r="B369" s="251"/>
      <c r="C369" s="123"/>
      <c r="D369" s="123"/>
      <c r="E369" s="121">
        <v>368</v>
      </c>
      <c r="F369" s="121"/>
      <c r="G369" s="121"/>
      <c r="H369" s="121"/>
      <c r="I369" s="121"/>
      <c r="J369" s="256"/>
    </row>
    <row r="370" spans="1:10" ht="27.95" customHeight="1">
      <c r="A370" s="122"/>
      <c r="B370" s="251"/>
      <c r="C370" s="123"/>
      <c r="D370" s="123"/>
      <c r="E370" s="121">
        <v>369</v>
      </c>
      <c r="F370" s="121"/>
      <c r="G370" s="121"/>
      <c r="H370" s="121"/>
      <c r="I370" s="121"/>
      <c r="J370" s="256"/>
    </row>
    <row r="371" spans="1:10" ht="27.95" customHeight="1">
      <c r="A371" s="122"/>
      <c r="B371" s="251"/>
      <c r="C371" s="123"/>
      <c r="D371" s="123"/>
      <c r="E371" s="121">
        <v>370</v>
      </c>
      <c r="F371" s="121"/>
      <c r="G371" s="121"/>
      <c r="H371" s="121"/>
      <c r="I371" s="121"/>
      <c r="J371" s="256"/>
    </row>
    <row r="372" spans="1:10" ht="27.95" customHeight="1">
      <c r="A372" s="122"/>
      <c r="B372" s="251"/>
      <c r="C372" s="123"/>
      <c r="D372" s="123"/>
      <c r="E372" s="121">
        <v>371</v>
      </c>
      <c r="F372" s="121"/>
      <c r="G372" s="121"/>
      <c r="H372" s="121"/>
      <c r="I372" s="121"/>
      <c r="J372" s="256"/>
    </row>
    <row r="373" spans="1:10" ht="27.95" customHeight="1">
      <c r="A373" s="122"/>
      <c r="B373" s="251"/>
      <c r="C373" s="123"/>
      <c r="D373" s="123"/>
      <c r="E373" s="121">
        <v>372</v>
      </c>
      <c r="F373" s="121"/>
      <c r="G373" s="121"/>
      <c r="H373" s="121"/>
      <c r="I373" s="121"/>
      <c r="J373" s="256"/>
    </row>
    <row r="374" spans="1:10" ht="27.95" customHeight="1">
      <c r="A374" s="122"/>
      <c r="B374" s="251"/>
      <c r="C374" s="123"/>
      <c r="D374" s="123"/>
      <c r="E374" s="121">
        <v>373</v>
      </c>
      <c r="F374" s="121"/>
      <c r="G374" s="121"/>
      <c r="H374" s="121"/>
      <c r="I374" s="121"/>
      <c r="J374" s="256"/>
    </row>
    <row r="375" spans="1:10" ht="27.95" customHeight="1">
      <c r="A375" s="122"/>
      <c r="B375" s="251"/>
      <c r="C375" s="123"/>
      <c r="D375" s="123"/>
      <c r="E375" s="121">
        <v>374</v>
      </c>
      <c r="F375" s="121"/>
      <c r="G375" s="121"/>
      <c r="H375" s="121"/>
      <c r="I375" s="121"/>
      <c r="J375" s="256"/>
    </row>
    <row r="376" spans="1:10" ht="27.95" customHeight="1">
      <c r="A376" s="122"/>
      <c r="B376" s="251"/>
      <c r="C376" s="123"/>
      <c r="D376" s="123"/>
      <c r="E376" s="121">
        <v>375</v>
      </c>
      <c r="F376" s="121"/>
      <c r="G376" s="121"/>
      <c r="H376" s="121"/>
      <c r="I376" s="121"/>
      <c r="J376" s="256"/>
    </row>
    <row r="377" spans="1:10" ht="27.95" customHeight="1">
      <c r="A377" s="122"/>
      <c r="B377" s="251"/>
      <c r="C377" s="123"/>
      <c r="D377" s="123"/>
      <c r="E377" s="121">
        <v>376</v>
      </c>
      <c r="F377" s="121"/>
      <c r="G377" s="121"/>
      <c r="H377" s="121"/>
      <c r="I377" s="121"/>
      <c r="J377" s="256"/>
    </row>
    <row r="378" spans="1:10" ht="27.95" customHeight="1">
      <c r="A378" s="122"/>
      <c r="B378" s="251"/>
      <c r="C378" s="123"/>
      <c r="D378" s="123"/>
      <c r="E378" s="121">
        <v>377</v>
      </c>
      <c r="F378" s="121"/>
      <c r="G378" s="121"/>
      <c r="H378" s="121"/>
      <c r="I378" s="121"/>
      <c r="J378" s="256"/>
    </row>
    <row r="379" spans="1:10" ht="27.95" customHeight="1">
      <c r="A379" s="122"/>
      <c r="B379" s="251"/>
      <c r="C379" s="123"/>
      <c r="D379" s="123"/>
      <c r="E379" s="121">
        <v>378</v>
      </c>
      <c r="F379" s="121"/>
      <c r="G379" s="121"/>
      <c r="H379" s="121"/>
      <c r="I379" s="121"/>
      <c r="J379" s="256"/>
    </row>
    <row r="380" spans="1:10" ht="27.95" customHeight="1">
      <c r="A380" s="122"/>
      <c r="B380" s="251"/>
      <c r="C380" s="123"/>
      <c r="D380" s="123"/>
      <c r="E380" s="121">
        <v>379</v>
      </c>
      <c r="F380" s="121"/>
      <c r="G380" s="121"/>
      <c r="H380" s="121"/>
      <c r="I380" s="121"/>
      <c r="J380" s="256"/>
    </row>
    <row r="381" spans="1:10" ht="27.95" customHeight="1">
      <c r="A381" s="122"/>
      <c r="B381" s="251"/>
      <c r="C381" s="123"/>
      <c r="D381" s="123"/>
      <c r="E381" s="121">
        <v>380</v>
      </c>
      <c r="F381" s="121"/>
      <c r="G381" s="121"/>
      <c r="H381" s="121"/>
      <c r="I381" s="121"/>
      <c r="J381" s="256"/>
    </row>
    <row r="382" spans="1:10" ht="27.95" customHeight="1">
      <c r="A382" s="122"/>
      <c r="B382" s="251"/>
      <c r="C382" s="123"/>
      <c r="D382" s="123"/>
      <c r="E382" s="121">
        <v>381</v>
      </c>
      <c r="F382" s="121"/>
      <c r="G382" s="121"/>
      <c r="H382" s="121"/>
      <c r="I382" s="121"/>
      <c r="J382" s="256"/>
    </row>
    <row r="383" spans="1:10" ht="27.95" customHeight="1">
      <c r="A383" s="122"/>
      <c r="B383" s="251"/>
      <c r="C383" s="123"/>
      <c r="D383" s="123"/>
      <c r="E383" s="121">
        <v>382</v>
      </c>
      <c r="F383" s="121"/>
      <c r="G383" s="121"/>
      <c r="H383" s="121"/>
      <c r="I383" s="121"/>
      <c r="J383" s="256"/>
    </row>
    <row r="384" spans="1:10" ht="27.95" customHeight="1">
      <c r="A384" s="122"/>
      <c r="B384" s="251"/>
      <c r="C384" s="123"/>
      <c r="D384" s="123"/>
      <c r="E384" s="121">
        <v>383</v>
      </c>
      <c r="F384" s="121"/>
      <c r="G384" s="121"/>
      <c r="H384" s="121"/>
      <c r="I384" s="121"/>
      <c r="J384" s="256"/>
    </row>
    <row r="385" spans="1:10" ht="27.95" customHeight="1">
      <c r="A385" s="122"/>
      <c r="B385" s="251"/>
      <c r="C385" s="123"/>
      <c r="D385" s="123"/>
      <c r="E385" s="121">
        <v>384</v>
      </c>
      <c r="F385" s="121"/>
      <c r="G385" s="121"/>
      <c r="H385" s="121"/>
      <c r="I385" s="121"/>
      <c r="J385" s="256"/>
    </row>
    <row r="386" spans="1:10" ht="27.95" customHeight="1">
      <c r="A386" s="122"/>
      <c r="B386" s="251"/>
      <c r="C386" s="123"/>
      <c r="D386" s="123"/>
      <c r="E386" s="121">
        <v>385</v>
      </c>
      <c r="F386" s="121"/>
      <c r="G386" s="121"/>
      <c r="H386" s="121"/>
      <c r="I386" s="121"/>
      <c r="J386" s="256"/>
    </row>
    <row r="387" spans="1:10" ht="27.95" customHeight="1">
      <c r="A387" s="122"/>
      <c r="B387" s="251"/>
      <c r="C387" s="123"/>
      <c r="D387" s="123"/>
      <c r="E387" s="121">
        <v>386</v>
      </c>
      <c r="F387" s="121"/>
      <c r="G387" s="121"/>
      <c r="H387" s="121"/>
      <c r="I387" s="121"/>
      <c r="J387" s="256"/>
    </row>
    <row r="388" spans="1:10" ht="27.95" customHeight="1">
      <c r="A388" s="122"/>
      <c r="B388" s="251"/>
      <c r="C388" s="123"/>
      <c r="D388" s="123"/>
      <c r="E388" s="121">
        <v>387</v>
      </c>
      <c r="F388" s="121"/>
      <c r="G388" s="121"/>
      <c r="H388" s="121"/>
      <c r="I388" s="121"/>
      <c r="J388" s="256"/>
    </row>
    <row r="389" spans="1:10" ht="27.95" customHeight="1">
      <c r="A389" s="125"/>
      <c r="B389" s="252"/>
      <c r="C389" s="123"/>
      <c r="D389" s="123"/>
      <c r="E389" s="121">
        <v>388</v>
      </c>
      <c r="F389" s="121"/>
      <c r="G389" s="121"/>
      <c r="H389" s="121"/>
      <c r="I389" s="121"/>
      <c r="J389" s="256"/>
    </row>
    <row r="390" spans="1:10" ht="27.95" customHeight="1" thickBot="1">
      <c r="A390" s="166"/>
      <c r="B390" s="253"/>
      <c r="C390" s="123"/>
      <c r="D390" s="163"/>
      <c r="E390" s="121">
        <v>389</v>
      </c>
      <c r="F390" s="121"/>
      <c r="G390" s="124"/>
      <c r="H390" s="124"/>
      <c r="I390" s="124"/>
      <c r="J390" s="256"/>
    </row>
    <row r="391" spans="1:10" ht="27.95" customHeight="1">
      <c r="A391" s="122"/>
      <c r="B391" s="251"/>
      <c r="C391" s="123"/>
      <c r="D391" s="123"/>
      <c r="E391" s="121">
        <v>390</v>
      </c>
      <c r="F391" s="121"/>
      <c r="G391" s="121"/>
      <c r="H391" s="121"/>
      <c r="I391" s="121"/>
      <c r="J391" s="256"/>
    </row>
    <row r="392" spans="1:10" ht="27.95" customHeight="1">
      <c r="A392" s="122"/>
      <c r="B392" s="251"/>
      <c r="C392" s="123"/>
      <c r="D392" s="123"/>
      <c r="E392" s="121">
        <v>391</v>
      </c>
      <c r="F392" s="121"/>
      <c r="G392" s="121"/>
      <c r="H392" s="121"/>
      <c r="I392" s="121"/>
      <c r="J392" s="256"/>
    </row>
    <row r="393" spans="1:10" ht="27.95" customHeight="1">
      <c r="A393" s="122"/>
      <c r="B393" s="251"/>
      <c r="C393" s="123"/>
      <c r="D393" s="123"/>
      <c r="E393" s="121">
        <v>392</v>
      </c>
      <c r="F393" s="121"/>
      <c r="G393" s="121"/>
      <c r="H393" s="121"/>
      <c r="I393" s="121"/>
      <c r="J393" s="256"/>
    </row>
    <row r="394" spans="1:10" ht="27.95" customHeight="1">
      <c r="A394" s="122"/>
      <c r="B394" s="251"/>
      <c r="C394" s="123"/>
      <c r="D394" s="123"/>
      <c r="E394" s="121">
        <v>393</v>
      </c>
      <c r="F394" s="121"/>
      <c r="G394" s="121"/>
      <c r="H394" s="121"/>
      <c r="I394" s="121"/>
      <c r="J394" s="256"/>
    </row>
    <row r="395" spans="1:10" ht="27.95" customHeight="1">
      <c r="A395" s="122"/>
      <c r="B395" s="251"/>
      <c r="C395" s="123"/>
      <c r="D395" s="123"/>
      <c r="E395" s="121">
        <v>394</v>
      </c>
      <c r="F395" s="121"/>
      <c r="G395" s="121"/>
      <c r="H395" s="121"/>
      <c r="I395" s="121"/>
      <c r="J395" s="256"/>
    </row>
    <row r="396" spans="1:10" ht="27.95" customHeight="1">
      <c r="A396" s="122"/>
      <c r="B396" s="251"/>
      <c r="C396" s="123"/>
      <c r="D396" s="123"/>
      <c r="E396" s="121">
        <v>395</v>
      </c>
      <c r="F396" s="121"/>
      <c r="G396" s="121"/>
      <c r="H396" s="121"/>
      <c r="I396" s="121"/>
      <c r="J396" s="256"/>
    </row>
    <row r="397" spans="1:10" ht="27.95" customHeight="1">
      <c r="A397" s="122"/>
      <c r="B397" s="251"/>
      <c r="C397" s="123"/>
      <c r="D397" s="123"/>
      <c r="E397" s="121">
        <v>396</v>
      </c>
      <c r="F397" s="121"/>
      <c r="G397" s="121"/>
      <c r="H397" s="121"/>
      <c r="I397" s="121"/>
      <c r="J397" s="256"/>
    </row>
    <row r="398" spans="1:10" ht="27.95" customHeight="1">
      <c r="A398" s="122"/>
      <c r="B398" s="251"/>
      <c r="C398" s="123"/>
      <c r="D398" s="123"/>
      <c r="E398" s="121">
        <v>397</v>
      </c>
      <c r="F398" s="121"/>
      <c r="G398" s="121"/>
      <c r="H398" s="121"/>
      <c r="I398" s="121"/>
      <c r="J398" s="256"/>
    </row>
    <row r="399" spans="1:10" ht="27.95" customHeight="1">
      <c r="A399" s="122"/>
      <c r="B399" s="251"/>
      <c r="C399" s="123"/>
      <c r="D399" s="123"/>
      <c r="E399" s="121">
        <v>398</v>
      </c>
      <c r="F399" s="121"/>
      <c r="G399" s="121"/>
      <c r="H399" s="121"/>
      <c r="I399" s="121"/>
      <c r="J399" s="256"/>
    </row>
    <row r="400" spans="1:10" ht="27.95" customHeight="1">
      <c r="A400" s="122"/>
      <c r="B400" s="251"/>
      <c r="C400" s="123"/>
      <c r="D400" s="123"/>
      <c r="E400" s="121">
        <v>399</v>
      </c>
      <c r="F400" s="121"/>
      <c r="G400" s="121"/>
      <c r="H400" s="121"/>
      <c r="I400" s="121"/>
      <c r="J400" s="256"/>
    </row>
    <row r="401" spans="1:10" ht="27.95" customHeight="1">
      <c r="A401" s="122"/>
      <c r="B401" s="251"/>
      <c r="C401" s="123"/>
      <c r="D401" s="123"/>
      <c r="E401" s="121">
        <v>400</v>
      </c>
      <c r="F401" s="121"/>
      <c r="G401" s="121"/>
      <c r="H401" s="121"/>
      <c r="I401" s="121"/>
      <c r="J401" s="256"/>
    </row>
    <row r="402" spans="1:10" ht="27.95" customHeight="1">
      <c r="A402" s="122"/>
      <c r="B402" s="251"/>
      <c r="C402" s="123"/>
      <c r="D402" s="123"/>
      <c r="E402" s="121">
        <v>401</v>
      </c>
      <c r="F402" s="121"/>
      <c r="G402" s="121"/>
      <c r="H402" s="121"/>
      <c r="I402" s="121"/>
      <c r="J402" s="256"/>
    </row>
    <row r="403" spans="1:10" ht="27.95" customHeight="1">
      <c r="A403" s="122"/>
      <c r="B403" s="251"/>
      <c r="C403" s="123"/>
      <c r="D403" s="123"/>
      <c r="E403" s="121">
        <v>402</v>
      </c>
      <c r="F403" s="121"/>
      <c r="G403" s="121"/>
      <c r="H403" s="121"/>
      <c r="I403" s="121"/>
      <c r="J403" s="256"/>
    </row>
    <row r="404" spans="1:10" ht="27.95" customHeight="1">
      <c r="A404" s="122"/>
      <c r="B404" s="251"/>
      <c r="C404" s="123"/>
      <c r="D404" s="123"/>
      <c r="E404" s="121">
        <v>403</v>
      </c>
      <c r="F404" s="121"/>
      <c r="G404" s="121"/>
      <c r="H404" s="121"/>
      <c r="I404" s="121"/>
      <c r="J404" s="256"/>
    </row>
    <row r="405" spans="1:10" ht="27.95" customHeight="1">
      <c r="A405" s="122"/>
      <c r="B405" s="251"/>
      <c r="C405" s="123"/>
      <c r="D405" s="123"/>
      <c r="E405" s="121">
        <v>404</v>
      </c>
      <c r="F405" s="121"/>
      <c r="G405" s="121"/>
      <c r="H405" s="121"/>
      <c r="I405" s="121"/>
      <c r="J405" s="256"/>
    </row>
    <row r="406" spans="1:10" ht="27.95" customHeight="1">
      <c r="A406" s="122"/>
      <c r="B406" s="251"/>
      <c r="C406" s="123"/>
      <c r="D406" s="123"/>
      <c r="E406" s="121">
        <v>405</v>
      </c>
      <c r="F406" s="121"/>
      <c r="G406" s="121"/>
      <c r="H406" s="121"/>
      <c r="I406" s="121"/>
      <c r="J406" s="256"/>
    </row>
    <row r="407" spans="1:10" ht="27.95" customHeight="1">
      <c r="A407" s="122"/>
      <c r="B407" s="251"/>
      <c r="C407" s="123"/>
      <c r="D407" s="123"/>
      <c r="E407" s="121">
        <v>406</v>
      </c>
      <c r="F407" s="121"/>
      <c r="G407" s="121"/>
      <c r="H407" s="121"/>
      <c r="I407" s="121"/>
      <c r="J407" s="256"/>
    </row>
    <row r="408" spans="1:10" ht="27.95" customHeight="1">
      <c r="A408" s="122"/>
      <c r="B408" s="251"/>
      <c r="C408" s="123"/>
      <c r="D408" s="123"/>
      <c r="E408" s="121">
        <v>407</v>
      </c>
      <c r="F408" s="121"/>
      <c r="G408" s="121"/>
      <c r="H408" s="121"/>
      <c r="I408" s="121"/>
      <c r="J408" s="256"/>
    </row>
    <row r="409" spans="1:10" ht="27.95" customHeight="1">
      <c r="A409" s="122"/>
      <c r="B409" s="251"/>
      <c r="C409" s="123"/>
      <c r="D409" s="123"/>
      <c r="E409" s="121">
        <v>408</v>
      </c>
      <c r="F409" s="121"/>
      <c r="G409" s="121"/>
      <c r="H409" s="121"/>
      <c r="I409" s="121"/>
      <c r="J409" s="256"/>
    </row>
    <row r="410" spans="1:10" ht="27.95" customHeight="1">
      <c r="A410" s="122"/>
      <c r="B410" s="251"/>
      <c r="C410" s="123"/>
      <c r="D410" s="123"/>
      <c r="E410" s="121">
        <v>409</v>
      </c>
      <c r="F410" s="121"/>
      <c r="G410" s="121"/>
      <c r="H410" s="121"/>
      <c r="I410" s="121"/>
      <c r="J410" s="256"/>
    </row>
    <row r="411" spans="1:10" ht="27.95" customHeight="1">
      <c r="A411" s="122"/>
      <c r="B411" s="251"/>
      <c r="C411" s="123"/>
      <c r="D411" s="123"/>
      <c r="E411" s="121">
        <v>410</v>
      </c>
      <c r="F411" s="121"/>
      <c r="G411" s="121"/>
      <c r="H411" s="121"/>
      <c r="I411" s="121"/>
      <c r="J411" s="256"/>
    </row>
    <row r="412" spans="1:10" ht="27.95" customHeight="1">
      <c r="A412" s="122"/>
      <c r="B412" s="251"/>
      <c r="C412" s="123"/>
      <c r="D412" s="123"/>
      <c r="E412" s="121">
        <v>411</v>
      </c>
      <c r="F412" s="121"/>
      <c r="G412" s="121"/>
      <c r="H412" s="121"/>
      <c r="I412" s="121"/>
      <c r="J412" s="256"/>
    </row>
    <row r="413" spans="1:10" ht="27.95" customHeight="1">
      <c r="A413" s="122"/>
      <c r="B413" s="251"/>
      <c r="C413" s="123"/>
      <c r="D413" s="123"/>
      <c r="E413" s="121">
        <v>412</v>
      </c>
      <c r="F413" s="121"/>
      <c r="G413" s="121"/>
      <c r="H413" s="121"/>
      <c r="I413" s="121"/>
      <c r="J413" s="256"/>
    </row>
    <row r="414" spans="1:10" ht="27.95" customHeight="1">
      <c r="A414" s="122"/>
      <c r="B414" s="251"/>
      <c r="C414" s="123"/>
      <c r="D414" s="123"/>
      <c r="E414" s="121">
        <v>413</v>
      </c>
      <c r="F414" s="121"/>
      <c r="G414" s="121"/>
      <c r="H414" s="121"/>
      <c r="I414" s="121"/>
      <c r="J414" s="256"/>
    </row>
    <row r="415" spans="1:10" ht="27.95" customHeight="1">
      <c r="A415" s="122"/>
      <c r="B415" s="251"/>
      <c r="C415" s="123"/>
      <c r="D415" s="123"/>
      <c r="E415" s="121">
        <v>414</v>
      </c>
      <c r="F415" s="121"/>
      <c r="G415" s="121"/>
      <c r="H415" s="121"/>
      <c r="I415" s="121"/>
      <c r="J415" s="256"/>
    </row>
    <row r="416" spans="1:10" ht="27.95" customHeight="1">
      <c r="A416" s="122"/>
      <c r="B416" s="251"/>
      <c r="C416" s="123"/>
      <c r="D416" s="123"/>
      <c r="E416" s="121">
        <v>415</v>
      </c>
      <c r="F416" s="121"/>
      <c r="G416" s="121"/>
      <c r="H416" s="121"/>
      <c r="I416" s="121"/>
      <c r="J416" s="256"/>
    </row>
    <row r="417" spans="1:10" ht="27.95" customHeight="1">
      <c r="A417" s="122"/>
      <c r="B417" s="251"/>
      <c r="C417" s="123"/>
      <c r="D417" s="123"/>
      <c r="E417" s="121">
        <v>416</v>
      </c>
      <c r="F417" s="121"/>
      <c r="G417" s="121"/>
      <c r="H417" s="121"/>
      <c r="I417" s="121"/>
      <c r="J417" s="256"/>
    </row>
    <row r="418" spans="1:10" ht="27.95" customHeight="1">
      <c r="A418" s="122"/>
      <c r="B418" s="251"/>
      <c r="C418" s="123"/>
      <c r="D418" s="123"/>
      <c r="E418" s="121">
        <v>417</v>
      </c>
      <c r="F418" s="121"/>
      <c r="G418" s="121"/>
      <c r="H418" s="121"/>
      <c r="I418" s="121"/>
      <c r="J418" s="256"/>
    </row>
    <row r="419" spans="1:10" ht="27.95" customHeight="1">
      <c r="A419" s="122"/>
      <c r="B419" s="251"/>
      <c r="C419" s="123"/>
      <c r="D419" s="123"/>
      <c r="E419" s="121">
        <v>418</v>
      </c>
      <c r="F419" s="121"/>
      <c r="G419" s="121"/>
      <c r="H419" s="121"/>
      <c r="I419" s="121"/>
      <c r="J419" s="256"/>
    </row>
    <row r="420" spans="1:10" ht="27.95" customHeight="1">
      <c r="A420" s="122"/>
      <c r="B420" s="251"/>
      <c r="C420" s="123"/>
      <c r="D420" s="123"/>
      <c r="E420" s="121">
        <v>419</v>
      </c>
      <c r="F420" s="121"/>
      <c r="G420" s="121"/>
      <c r="H420" s="121"/>
      <c r="I420" s="121"/>
      <c r="J420" s="256"/>
    </row>
    <row r="421" spans="1:10" ht="27.95" customHeight="1">
      <c r="A421" s="122"/>
      <c r="B421" s="251"/>
      <c r="C421" s="123"/>
      <c r="D421" s="123"/>
      <c r="E421" s="121">
        <v>420</v>
      </c>
      <c r="F421" s="121"/>
      <c r="G421" s="121"/>
      <c r="H421" s="121"/>
      <c r="I421" s="121"/>
      <c r="J421" s="256"/>
    </row>
    <row r="422" spans="1:10" ht="27.95" customHeight="1">
      <c r="A422" s="122"/>
      <c r="B422" s="251"/>
      <c r="C422" s="123"/>
      <c r="D422" s="123"/>
      <c r="E422" s="121">
        <v>421</v>
      </c>
      <c r="F422" s="121"/>
      <c r="G422" s="121"/>
      <c r="H422" s="121"/>
      <c r="I422" s="121"/>
      <c r="J422" s="256"/>
    </row>
    <row r="423" spans="1:10" ht="27.95" customHeight="1">
      <c r="A423" s="122"/>
      <c r="B423" s="251"/>
      <c r="C423" s="123"/>
      <c r="D423" s="123"/>
      <c r="E423" s="121">
        <v>422</v>
      </c>
      <c r="F423" s="121"/>
      <c r="G423" s="121"/>
      <c r="H423" s="121"/>
      <c r="I423" s="121"/>
      <c r="J423" s="256"/>
    </row>
    <row r="424" spans="1:10" ht="27.95" customHeight="1">
      <c r="A424" s="122"/>
      <c r="B424" s="251"/>
      <c r="C424" s="123"/>
      <c r="D424" s="123"/>
      <c r="E424" s="121">
        <v>423</v>
      </c>
      <c r="F424" s="121"/>
      <c r="G424" s="121"/>
      <c r="H424" s="121"/>
      <c r="I424" s="121"/>
      <c r="J424" s="256"/>
    </row>
    <row r="425" spans="1:10" ht="27.95" customHeight="1">
      <c r="A425" s="122"/>
      <c r="B425" s="251"/>
      <c r="C425" s="123"/>
      <c r="D425" s="123"/>
      <c r="E425" s="121">
        <v>424</v>
      </c>
      <c r="F425" s="121"/>
      <c r="G425" s="121"/>
      <c r="H425" s="121"/>
      <c r="I425" s="121"/>
      <c r="J425" s="256"/>
    </row>
    <row r="426" spans="1:10" ht="27.95" customHeight="1">
      <c r="A426" s="122"/>
      <c r="B426" s="251"/>
      <c r="C426" s="123"/>
      <c r="D426" s="123"/>
      <c r="E426" s="121">
        <v>425</v>
      </c>
      <c r="F426" s="121"/>
      <c r="G426" s="121"/>
      <c r="H426" s="121"/>
      <c r="I426" s="121"/>
      <c r="J426" s="256"/>
    </row>
    <row r="427" spans="1:10" ht="27.95" customHeight="1">
      <c r="A427" s="122"/>
      <c r="B427" s="251"/>
      <c r="C427" s="123"/>
      <c r="D427" s="123"/>
      <c r="E427" s="121">
        <v>426</v>
      </c>
      <c r="F427" s="121"/>
      <c r="G427" s="121"/>
      <c r="H427" s="121"/>
      <c r="I427" s="121"/>
      <c r="J427" s="256"/>
    </row>
    <row r="428" spans="1:10" ht="27.95" customHeight="1">
      <c r="A428" s="122"/>
      <c r="B428" s="251"/>
      <c r="C428" s="123"/>
      <c r="D428" s="123"/>
      <c r="E428" s="121">
        <v>427</v>
      </c>
      <c r="F428" s="121"/>
      <c r="G428" s="121"/>
      <c r="H428" s="121"/>
      <c r="I428" s="121"/>
      <c r="J428" s="256"/>
    </row>
    <row r="429" spans="1:10" ht="27.95" customHeight="1">
      <c r="A429" s="122"/>
      <c r="B429" s="251"/>
      <c r="C429" s="123"/>
      <c r="D429" s="123"/>
      <c r="E429" s="121">
        <v>428</v>
      </c>
      <c r="F429" s="121"/>
      <c r="G429" s="121"/>
      <c r="H429" s="121"/>
      <c r="I429" s="121"/>
      <c r="J429" s="256"/>
    </row>
    <row r="430" spans="1:10" ht="27.95" customHeight="1">
      <c r="A430" s="122"/>
      <c r="B430" s="251"/>
      <c r="C430" s="123"/>
      <c r="D430" s="123"/>
      <c r="E430" s="121">
        <v>429</v>
      </c>
      <c r="F430" s="121"/>
      <c r="G430" s="121"/>
      <c r="H430" s="121"/>
      <c r="I430" s="121"/>
      <c r="J430" s="256"/>
    </row>
    <row r="431" spans="1:10" ht="27.95" customHeight="1">
      <c r="A431" s="122"/>
      <c r="B431" s="251"/>
      <c r="C431" s="123"/>
      <c r="D431" s="123"/>
      <c r="E431" s="121">
        <v>430</v>
      </c>
      <c r="F431" s="121"/>
      <c r="G431" s="121"/>
      <c r="H431" s="121"/>
      <c r="I431" s="121"/>
      <c r="J431" s="256"/>
    </row>
    <row r="432" spans="1:10" ht="27.95" customHeight="1">
      <c r="A432" s="122"/>
      <c r="B432" s="251"/>
      <c r="C432" s="123"/>
      <c r="D432" s="123"/>
      <c r="E432" s="121">
        <v>431</v>
      </c>
      <c r="F432" s="121"/>
      <c r="G432" s="121"/>
      <c r="H432" s="121"/>
      <c r="I432" s="121"/>
      <c r="J432" s="256"/>
    </row>
    <row r="433" spans="1:10" ht="27.95" customHeight="1">
      <c r="A433" s="122"/>
      <c r="B433" s="251"/>
      <c r="C433" s="123"/>
      <c r="D433" s="123"/>
      <c r="E433" s="121">
        <v>432</v>
      </c>
      <c r="F433" s="121"/>
      <c r="G433" s="121"/>
      <c r="H433" s="121"/>
      <c r="I433" s="121"/>
      <c r="J433" s="256"/>
    </row>
    <row r="434" spans="1:10" ht="27.95" customHeight="1">
      <c r="A434" s="122"/>
      <c r="B434" s="251"/>
      <c r="C434" s="123"/>
      <c r="D434" s="123"/>
      <c r="E434" s="121">
        <v>433</v>
      </c>
      <c r="F434" s="121"/>
      <c r="G434" s="121"/>
      <c r="H434" s="121"/>
      <c r="I434" s="121"/>
      <c r="J434" s="256"/>
    </row>
    <row r="435" spans="1:10" ht="27.95" customHeight="1">
      <c r="A435" s="122"/>
      <c r="B435" s="251"/>
      <c r="C435" s="123"/>
      <c r="D435" s="123"/>
      <c r="E435" s="121">
        <v>434</v>
      </c>
      <c r="F435" s="121"/>
      <c r="G435" s="121"/>
      <c r="H435" s="121"/>
      <c r="I435" s="121"/>
      <c r="J435" s="256"/>
    </row>
    <row r="436" spans="1:10" ht="27.95" customHeight="1">
      <c r="A436" s="122"/>
      <c r="B436" s="251"/>
      <c r="C436" s="123"/>
      <c r="D436" s="123"/>
      <c r="E436" s="121">
        <v>435</v>
      </c>
      <c r="F436" s="121"/>
      <c r="G436" s="121"/>
      <c r="H436" s="121"/>
      <c r="I436" s="121"/>
      <c r="J436" s="256"/>
    </row>
    <row r="437" spans="1:10" ht="27.95" customHeight="1">
      <c r="A437" s="122"/>
      <c r="B437" s="251"/>
      <c r="C437" s="123"/>
      <c r="D437" s="123"/>
      <c r="E437" s="121">
        <v>436</v>
      </c>
      <c r="F437" s="121"/>
      <c r="G437" s="121"/>
      <c r="H437" s="121"/>
      <c r="I437" s="121"/>
      <c r="J437" s="256"/>
    </row>
    <row r="438" spans="1:10" ht="27.95" customHeight="1">
      <c r="A438" s="122"/>
      <c r="B438" s="251"/>
      <c r="C438" s="123"/>
      <c r="D438" s="123"/>
      <c r="E438" s="121">
        <v>437</v>
      </c>
      <c r="F438" s="121"/>
      <c r="G438" s="121"/>
      <c r="H438" s="121"/>
      <c r="I438" s="121"/>
      <c r="J438" s="256"/>
    </row>
    <row r="439" spans="1:10" ht="27.95" customHeight="1">
      <c r="A439" s="122"/>
      <c r="B439" s="251"/>
      <c r="C439" s="123"/>
      <c r="D439" s="123"/>
      <c r="E439" s="121">
        <v>438</v>
      </c>
      <c r="F439" s="121"/>
      <c r="G439" s="121"/>
      <c r="H439" s="121"/>
      <c r="I439" s="121"/>
      <c r="J439" s="256"/>
    </row>
    <row r="440" spans="1:10" ht="27.95" customHeight="1">
      <c r="A440" s="122"/>
      <c r="B440" s="251"/>
      <c r="C440" s="123"/>
      <c r="D440" s="123"/>
      <c r="E440" s="121">
        <v>439</v>
      </c>
      <c r="F440" s="121"/>
      <c r="G440" s="121"/>
      <c r="H440" s="121"/>
      <c r="I440" s="121"/>
      <c r="J440" s="256"/>
    </row>
    <row r="441" spans="1:10" ht="27.95" customHeight="1">
      <c r="A441" s="122"/>
      <c r="B441" s="251"/>
      <c r="C441" s="123"/>
      <c r="D441" s="123"/>
      <c r="E441" s="121">
        <v>440</v>
      </c>
      <c r="F441" s="121"/>
      <c r="G441" s="121"/>
      <c r="H441" s="121"/>
      <c r="I441" s="121"/>
      <c r="J441" s="256"/>
    </row>
    <row r="442" spans="1:10" ht="27.95" customHeight="1">
      <c r="A442" s="122"/>
      <c r="B442" s="251"/>
      <c r="C442" s="123"/>
      <c r="D442" s="123"/>
      <c r="E442" s="121">
        <v>441</v>
      </c>
      <c r="F442" s="121"/>
      <c r="G442" s="121"/>
      <c r="H442" s="121"/>
      <c r="I442" s="121"/>
      <c r="J442" s="256"/>
    </row>
    <row r="443" spans="1:10" ht="27.95" customHeight="1">
      <c r="A443" s="122"/>
      <c r="B443" s="251"/>
      <c r="C443" s="123"/>
      <c r="D443" s="123"/>
      <c r="E443" s="121">
        <v>442</v>
      </c>
      <c r="F443" s="121"/>
      <c r="G443" s="121"/>
      <c r="H443" s="121"/>
      <c r="I443" s="121"/>
      <c r="J443" s="256"/>
    </row>
    <row r="444" spans="1:10" ht="27.95" customHeight="1">
      <c r="A444" s="122"/>
      <c r="B444" s="251"/>
      <c r="C444" s="123"/>
      <c r="D444" s="123"/>
      <c r="E444" s="121">
        <v>443</v>
      </c>
      <c r="F444" s="121"/>
      <c r="G444" s="121"/>
      <c r="H444" s="121"/>
      <c r="I444" s="121"/>
      <c r="J444" s="256"/>
    </row>
    <row r="445" spans="1:10" ht="27.95" customHeight="1">
      <c r="A445" s="122"/>
      <c r="B445" s="251"/>
      <c r="C445" s="123"/>
      <c r="D445" s="123"/>
      <c r="E445" s="121">
        <v>444</v>
      </c>
      <c r="F445" s="121"/>
      <c r="G445" s="121"/>
      <c r="H445" s="121"/>
      <c r="I445" s="121"/>
      <c r="J445" s="256"/>
    </row>
    <row r="446" spans="1:10" ht="27.95" customHeight="1">
      <c r="A446" s="122"/>
      <c r="B446" s="251"/>
      <c r="C446" s="123"/>
      <c r="D446" s="123"/>
      <c r="E446" s="121">
        <v>445</v>
      </c>
      <c r="F446" s="121"/>
      <c r="G446" s="121"/>
      <c r="H446" s="121"/>
      <c r="I446" s="121"/>
      <c r="J446" s="256"/>
    </row>
    <row r="447" spans="1:10" ht="27.95" customHeight="1">
      <c r="A447" s="122"/>
      <c r="B447" s="251"/>
      <c r="C447" s="123"/>
      <c r="D447" s="123"/>
      <c r="E447" s="121">
        <v>446</v>
      </c>
      <c r="F447" s="121"/>
      <c r="G447" s="121"/>
      <c r="H447" s="121"/>
      <c r="I447" s="121"/>
      <c r="J447" s="256"/>
    </row>
    <row r="448" spans="1:10" ht="27.95" customHeight="1">
      <c r="A448" s="122"/>
      <c r="B448" s="251"/>
      <c r="C448" s="123"/>
      <c r="D448" s="123"/>
      <c r="E448" s="121">
        <v>447</v>
      </c>
      <c r="F448" s="121"/>
      <c r="G448" s="121"/>
      <c r="H448" s="121"/>
      <c r="I448" s="121"/>
      <c r="J448" s="256"/>
    </row>
    <row r="449" spans="1:10" ht="27.95" customHeight="1">
      <c r="A449" s="122"/>
      <c r="B449" s="251"/>
      <c r="C449" s="123"/>
      <c r="D449" s="123"/>
      <c r="E449" s="121">
        <v>448</v>
      </c>
      <c r="F449" s="121"/>
      <c r="G449" s="121"/>
      <c r="H449" s="121"/>
      <c r="I449" s="121"/>
      <c r="J449" s="256"/>
    </row>
    <row r="450" spans="1:10" ht="27.95" customHeight="1">
      <c r="A450" s="122"/>
      <c r="B450" s="251"/>
      <c r="C450" s="123"/>
      <c r="D450" s="123"/>
      <c r="E450" s="121">
        <v>449</v>
      </c>
      <c r="F450" s="121"/>
      <c r="G450" s="121"/>
      <c r="H450" s="121"/>
      <c r="I450" s="121"/>
      <c r="J450" s="256"/>
    </row>
    <row r="451" spans="1:10" ht="27.95" customHeight="1">
      <c r="A451" s="122"/>
      <c r="B451" s="251"/>
      <c r="C451" s="123"/>
      <c r="D451" s="123"/>
      <c r="E451" s="121">
        <v>450</v>
      </c>
      <c r="F451" s="121"/>
      <c r="G451" s="121"/>
      <c r="H451" s="121"/>
      <c r="I451" s="121"/>
      <c r="J451" s="256"/>
    </row>
    <row r="452" spans="1:10" ht="27.95" customHeight="1">
      <c r="A452" s="122"/>
      <c r="B452" s="251"/>
      <c r="C452" s="123"/>
      <c r="D452" s="123"/>
      <c r="E452" s="121">
        <v>451</v>
      </c>
      <c r="F452" s="121"/>
      <c r="G452" s="121"/>
      <c r="H452" s="121"/>
      <c r="I452" s="121"/>
      <c r="J452" s="256"/>
    </row>
    <row r="453" spans="1:10" ht="27.95" customHeight="1">
      <c r="A453" s="122"/>
      <c r="B453" s="251"/>
      <c r="C453" s="123"/>
      <c r="D453" s="123"/>
      <c r="E453" s="121">
        <v>452</v>
      </c>
      <c r="F453" s="121"/>
      <c r="G453" s="121"/>
      <c r="H453" s="121"/>
      <c r="I453" s="121"/>
      <c r="J453" s="256"/>
    </row>
    <row r="454" spans="1:10" ht="27.95" customHeight="1">
      <c r="A454" s="122"/>
      <c r="B454" s="251"/>
      <c r="C454" s="123"/>
      <c r="D454" s="123"/>
      <c r="E454" s="121">
        <v>453</v>
      </c>
      <c r="F454" s="121"/>
      <c r="G454" s="121"/>
      <c r="H454" s="121"/>
      <c r="I454" s="121"/>
      <c r="J454" s="256"/>
    </row>
    <row r="455" spans="1:10" ht="27.95" customHeight="1">
      <c r="A455" s="122"/>
      <c r="B455" s="251"/>
      <c r="C455" s="123"/>
      <c r="D455" s="123"/>
      <c r="E455" s="121">
        <v>454</v>
      </c>
      <c r="F455" s="121"/>
      <c r="G455" s="121"/>
      <c r="H455" s="121"/>
      <c r="I455" s="121"/>
      <c r="J455" s="256"/>
    </row>
    <row r="456" spans="1:10" ht="27.95" customHeight="1">
      <c r="A456" s="122"/>
      <c r="B456" s="251"/>
      <c r="C456" s="123"/>
      <c r="D456" s="123"/>
      <c r="E456" s="121">
        <v>455</v>
      </c>
      <c r="F456" s="121"/>
      <c r="G456" s="121"/>
      <c r="H456" s="121"/>
      <c r="I456" s="121"/>
      <c r="J456" s="256"/>
    </row>
    <row r="457" spans="1:10" ht="27.95" customHeight="1">
      <c r="A457" s="122"/>
      <c r="B457" s="251"/>
      <c r="C457" s="123"/>
      <c r="D457" s="123"/>
      <c r="E457" s="121">
        <v>456</v>
      </c>
      <c r="F457" s="121"/>
      <c r="G457" s="121"/>
      <c r="H457" s="121"/>
      <c r="I457" s="121"/>
      <c r="J457" s="256"/>
    </row>
    <row r="458" spans="1:10" ht="27.95" customHeight="1">
      <c r="A458" s="122"/>
      <c r="B458" s="251"/>
      <c r="C458" s="123"/>
      <c r="D458" s="123"/>
      <c r="E458" s="121">
        <v>457</v>
      </c>
      <c r="F458" s="121"/>
      <c r="G458" s="121"/>
      <c r="H458" s="121"/>
      <c r="I458" s="121"/>
      <c r="J458" s="256"/>
    </row>
    <row r="459" spans="1:10" ht="27.95" customHeight="1">
      <c r="A459" s="122"/>
      <c r="B459" s="251"/>
      <c r="C459" s="123"/>
      <c r="D459" s="123"/>
      <c r="E459" s="121">
        <v>458</v>
      </c>
      <c r="F459" s="121"/>
      <c r="G459" s="121"/>
      <c r="H459" s="121"/>
      <c r="I459" s="121"/>
      <c r="J459" s="256"/>
    </row>
    <row r="460" spans="1:10" ht="27.95" customHeight="1">
      <c r="A460" s="122"/>
      <c r="B460" s="251"/>
      <c r="C460" s="123"/>
      <c r="D460" s="123"/>
      <c r="E460" s="121">
        <v>459</v>
      </c>
      <c r="F460" s="121"/>
      <c r="G460" s="121"/>
      <c r="H460" s="121"/>
      <c r="I460" s="121"/>
      <c r="J460" s="256"/>
    </row>
    <row r="461" spans="1:10" ht="27.95" customHeight="1">
      <c r="A461" s="122"/>
      <c r="B461" s="251"/>
      <c r="C461" s="123"/>
      <c r="D461" s="123"/>
      <c r="E461" s="121">
        <v>460</v>
      </c>
      <c r="F461" s="121"/>
      <c r="G461" s="121"/>
      <c r="H461" s="121"/>
      <c r="I461" s="121"/>
      <c r="J461" s="256"/>
    </row>
    <row r="462" spans="1:10" ht="27.95" customHeight="1">
      <c r="A462" s="122"/>
      <c r="B462" s="251"/>
      <c r="C462" s="123"/>
      <c r="D462" s="123"/>
      <c r="E462" s="121">
        <v>461</v>
      </c>
      <c r="F462" s="121"/>
      <c r="G462" s="121"/>
      <c r="H462" s="121"/>
      <c r="I462" s="121"/>
      <c r="J462" s="256"/>
    </row>
    <row r="463" spans="1:10" ht="27.95" customHeight="1">
      <c r="A463" s="122"/>
      <c r="B463" s="251"/>
      <c r="C463" s="123"/>
      <c r="D463" s="123"/>
      <c r="E463" s="121">
        <v>462</v>
      </c>
      <c r="F463" s="121"/>
      <c r="G463" s="121"/>
      <c r="H463" s="121"/>
      <c r="I463" s="121"/>
      <c r="J463" s="256"/>
    </row>
    <row r="464" spans="1:10" ht="27.95" customHeight="1">
      <c r="A464" s="122"/>
      <c r="B464" s="251"/>
      <c r="C464" s="123"/>
      <c r="D464" s="123"/>
      <c r="E464" s="121">
        <v>463</v>
      </c>
      <c r="F464" s="121"/>
      <c r="G464" s="121"/>
      <c r="H464" s="121"/>
      <c r="I464" s="121"/>
      <c r="J464" s="256"/>
    </row>
    <row r="465" spans="1:10" ht="27.95" customHeight="1">
      <c r="A465" s="122"/>
      <c r="B465" s="251"/>
      <c r="C465" s="123"/>
      <c r="D465" s="123"/>
      <c r="E465" s="121">
        <v>464</v>
      </c>
      <c r="F465" s="121"/>
      <c r="G465" s="121"/>
      <c r="H465" s="121"/>
      <c r="I465" s="121"/>
      <c r="J465" s="256"/>
    </row>
    <row r="466" spans="1:10" ht="27.95" customHeight="1">
      <c r="A466" s="122"/>
      <c r="B466" s="251"/>
      <c r="C466" s="123"/>
      <c r="D466" s="123"/>
      <c r="E466" s="121">
        <v>465</v>
      </c>
      <c r="F466" s="121"/>
      <c r="G466" s="121"/>
      <c r="H466" s="121"/>
      <c r="I466" s="121"/>
      <c r="J466" s="256"/>
    </row>
    <row r="467" spans="1:10" ht="27.95" customHeight="1">
      <c r="A467" s="122"/>
      <c r="B467" s="251"/>
      <c r="C467" s="123"/>
      <c r="D467" s="123"/>
      <c r="E467" s="121">
        <v>466</v>
      </c>
      <c r="F467" s="121"/>
      <c r="G467" s="121"/>
      <c r="H467" s="121"/>
      <c r="I467" s="121"/>
      <c r="J467" s="256"/>
    </row>
    <row r="468" spans="1:10" ht="27.95" customHeight="1">
      <c r="A468" s="122"/>
      <c r="B468" s="251"/>
      <c r="C468" s="123"/>
      <c r="D468" s="123"/>
      <c r="E468" s="121">
        <v>467</v>
      </c>
      <c r="F468" s="121"/>
      <c r="G468" s="121"/>
      <c r="H468" s="121"/>
      <c r="I468" s="121"/>
      <c r="J468" s="256"/>
    </row>
    <row r="469" spans="1:10" ht="27.95" customHeight="1">
      <c r="A469" s="122"/>
      <c r="B469" s="251"/>
      <c r="C469" s="123"/>
      <c r="D469" s="123"/>
      <c r="E469" s="121">
        <v>468</v>
      </c>
      <c r="F469" s="121"/>
      <c r="G469" s="121"/>
      <c r="H469" s="121"/>
      <c r="I469" s="121"/>
      <c r="J469" s="256"/>
    </row>
    <row r="470" spans="1:10" ht="27.95" customHeight="1">
      <c r="A470" s="122"/>
      <c r="B470" s="251"/>
      <c r="C470" s="123"/>
      <c r="D470" s="123"/>
      <c r="E470" s="121">
        <v>469</v>
      </c>
      <c r="F470" s="121"/>
      <c r="G470" s="121"/>
      <c r="H470" s="121"/>
      <c r="I470" s="121"/>
      <c r="J470" s="256"/>
    </row>
    <row r="471" spans="1:10" ht="27.95" customHeight="1">
      <c r="A471" s="122"/>
      <c r="B471" s="251"/>
      <c r="C471" s="123"/>
      <c r="D471" s="123"/>
      <c r="E471" s="121">
        <v>470</v>
      </c>
      <c r="F471" s="121"/>
      <c r="G471" s="121"/>
      <c r="H471" s="121"/>
      <c r="I471" s="121"/>
      <c r="J471" s="256"/>
    </row>
    <row r="472" spans="1:10" ht="27.95" customHeight="1">
      <c r="A472" s="125"/>
      <c r="B472" s="252"/>
      <c r="C472" s="123"/>
      <c r="D472" s="123"/>
      <c r="E472" s="121">
        <v>471</v>
      </c>
      <c r="F472" s="121"/>
      <c r="G472" s="121"/>
      <c r="H472" s="121"/>
      <c r="I472" s="121"/>
      <c r="J472" s="256"/>
    </row>
    <row r="473" spans="1:10" ht="27.95" customHeight="1" thickBot="1">
      <c r="A473" s="166"/>
      <c r="B473" s="253"/>
      <c r="C473" s="123"/>
      <c r="D473" s="163"/>
      <c r="E473" s="121">
        <v>472</v>
      </c>
      <c r="F473" s="121"/>
      <c r="G473" s="124"/>
      <c r="H473" s="124"/>
      <c r="I473" s="124"/>
      <c r="J473" s="256"/>
    </row>
    <row r="474" spans="1:10" ht="27.95" customHeight="1">
      <c r="A474" s="122"/>
      <c r="B474" s="251"/>
      <c r="C474" s="123"/>
      <c r="D474" s="123"/>
      <c r="E474" s="121">
        <v>473</v>
      </c>
      <c r="F474" s="121"/>
      <c r="G474" s="121"/>
      <c r="H474" s="121"/>
      <c r="I474" s="121"/>
      <c r="J474" s="256"/>
    </row>
    <row r="475" spans="1:10" ht="27.95" customHeight="1">
      <c r="A475" s="122"/>
      <c r="B475" s="251"/>
      <c r="C475" s="123"/>
      <c r="D475" s="123"/>
      <c r="E475" s="121">
        <v>474</v>
      </c>
      <c r="F475" s="121"/>
      <c r="G475" s="121"/>
      <c r="H475" s="121"/>
      <c r="I475" s="121"/>
      <c r="J475" s="256"/>
    </row>
    <row r="476" spans="1:10" ht="27.95" customHeight="1">
      <c r="A476" s="122"/>
      <c r="B476" s="251"/>
      <c r="C476" s="123"/>
      <c r="D476" s="123"/>
      <c r="E476" s="121">
        <v>475</v>
      </c>
      <c r="F476" s="121"/>
      <c r="G476" s="121"/>
      <c r="H476" s="121"/>
      <c r="I476" s="121"/>
      <c r="J476" s="256"/>
    </row>
    <row r="477" spans="1:10" ht="27.95" customHeight="1">
      <c r="A477" s="122"/>
      <c r="B477" s="251"/>
      <c r="C477" s="123"/>
      <c r="D477" s="123"/>
      <c r="E477" s="121">
        <v>476</v>
      </c>
      <c r="F477" s="121"/>
      <c r="G477" s="121"/>
      <c r="H477" s="121"/>
      <c r="I477" s="121"/>
      <c r="J477" s="256"/>
    </row>
    <row r="478" spans="1:10" ht="27.95" customHeight="1">
      <c r="A478" s="122"/>
      <c r="B478" s="251"/>
      <c r="C478" s="123"/>
      <c r="D478" s="123"/>
      <c r="E478" s="121">
        <v>477</v>
      </c>
      <c r="F478" s="121"/>
      <c r="G478" s="121"/>
      <c r="H478" s="121"/>
      <c r="I478" s="121"/>
      <c r="J478" s="256"/>
    </row>
    <row r="479" spans="1:10" ht="27.95" customHeight="1">
      <c r="A479" s="122"/>
      <c r="B479" s="251"/>
      <c r="C479" s="123"/>
      <c r="D479" s="123"/>
      <c r="E479" s="121">
        <v>478</v>
      </c>
      <c r="F479" s="121"/>
      <c r="G479" s="121"/>
      <c r="H479" s="121"/>
      <c r="I479" s="121"/>
      <c r="J479" s="256"/>
    </row>
    <row r="480" spans="1:10" ht="27.95" customHeight="1">
      <c r="A480" s="122"/>
      <c r="B480" s="251"/>
      <c r="C480" s="123"/>
      <c r="D480" s="123"/>
      <c r="E480" s="121">
        <v>479</v>
      </c>
      <c r="F480" s="121"/>
      <c r="G480" s="121"/>
      <c r="H480" s="121"/>
      <c r="I480" s="121"/>
      <c r="J480" s="256"/>
    </row>
    <row r="481" spans="1:10" ht="27.95" customHeight="1">
      <c r="A481" s="122"/>
      <c r="B481" s="251"/>
      <c r="C481" s="123"/>
      <c r="D481" s="123"/>
      <c r="E481" s="121">
        <v>480</v>
      </c>
      <c r="F481" s="121"/>
      <c r="G481" s="121"/>
      <c r="H481" s="121"/>
      <c r="I481" s="121"/>
      <c r="J481" s="256"/>
    </row>
    <row r="482" spans="1:10" ht="27.95" customHeight="1">
      <c r="A482" s="122"/>
      <c r="B482" s="251"/>
      <c r="C482" s="123"/>
      <c r="D482" s="123"/>
      <c r="E482" s="121">
        <v>481</v>
      </c>
      <c r="F482" s="121"/>
      <c r="G482" s="121"/>
      <c r="H482" s="121"/>
      <c r="I482" s="121"/>
      <c r="J482" s="256"/>
    </row>
    <row r="483" spans="1:10" ht="27.95" customHeight="1">
      <c r="A483" s="122"/>
      <c r="B483" s="251"/>
      <c r="C483" s="123"/>
      <c r="D483" s="123"/>
      <c r="E483" s="121">
        <v>482</v>
      </c>
      <c r="F483" s="121"/>
      <c r="G483" s="121"/>
      <c r="H483" s="121"/>
      <c r="I483" s="121"/>
      <c r="J483" s="256"/>
    </row>
    <row r="484" spans="1:10" ht="27.95" customHeight="1">
      <c r="A484" s="122"/>
      <c r="B484" s="251"/>
      <c r="C484" s="123"/>
      <c r="D484" s="123"/>
      <c r="E484" s="121">
        <v>483</v>
      </c>
      <c r="F484" s="121"/>
      <c r="G484" s="121"/>
      <c r="H484" s="121"/>
      <c r="I484" s="121"/>
      <c r="J484" s="256"/>
    </row>
    <row r="485" spans="1:10" ht="27.95" customHeight="1">
      <c r="A485" s="122"/>
      <c r="B485" s="251"/>
      <c r="C485" s="123"/>
      <c r="D485" s="123"/>
      <c r="E485" s="121">
        <v>484</v>
      </c>
      <c r="F485" s="121"/>
      <c r="G485" s="121"/>
      <c r="H485" s="121"/>
      <c r="I485" s="121"/>
      <c r="J485" s="256"/>
    </row>
    <row r="486" spans="1:10" ht="27.95" customHeight="1">
      <c r="A486" s="122"/>
      <c r="B486" s="251"/>
      <c r="C486" s="123"/>
      <c r="D486" s="123"/>
      <c r="E486" s="121">
        <v>485</v>
      </c>
      <c r="F486" s="121"/>
      <c r="G486" s="121"/>
      <c r="H486" s="121"/>
      <c r="I486" s="121"/>
      <c r="J486" s="256"/>
    </row>
    <row r="487" spans="1:10" ht="27.95" customHeight="1">
      <c r="A487" s="122"/>
      <c r="B487" s="251"/>
      <c r="C487" s="123"/>
      <c r="D487" s="123"/>
      <c r="E487" s="121">
        <v>486</v>
      </c>
      <c r="F487" s="121"/>
      <c r="G487" s="121"/>
      <c r="H487" s="121"/>
      <c r="I487" s="121"/>
      <c r="J487" s="256"/>
    </row>
    <row r="488" spans="1:10" ht="27.95" customHeight="1">
      <c r="A488" s="122"/>
      <c r="B488" s="251"/>
      <c r="C488" s="123"/>
      <c r="D488" s="123"/>
      <c r="E488" s="121">
        <v>487</v>
      </c>
      <c r="F488" s="121"/>
      <c r="G488" s="121"/>
      <c r="H488" s="121"/>
      <c r="I488" s="121"/>
      <c r="J488" s="256"/>
    </row>
    <row r="489" spans="1:10" ht="27.95" customHeight="1">
      <c r="A489" s="122"/>
      <c r="B489" s="251"/>
      <c r="C489" s="123"/>
      <c r="D489" s="123"/>
      <c r="E489" s="121">
        <v>488</v>
      </c>
      <c r="F489" s="121"/>
      <c r="G489" s="121"/>
      <c r="H489" s="121"/>
      <c r="I489" s="121"/>
      <c r="J489" s="256"/>
    </row>
    <row r="490" spans="1:10" ht="27.95" customHeight="1">
      <c r="A490" s="122"/>
      <c r="B490" s="251"/>
      <c r="C490" s="123"/>
      <c r="D490" s="123"/>
      <c r="E490" s="121">
        <v>489</v>
      </c>
      <c r="F490" s="121"/>
      <c r="G490" s="121"/>
      <c r="H490" s="121"/>
      <c r="I490" s="121"/>
      <c r="J490" s="256"/>
    </row>
    <row r="491" spans="1:10" ht="27.95" customHeight="1">
      <c r="A491" s="122"/>
      <c r="B491" s="251"/>
      <c r="C491" s="123"/>
      <c r="D491" s="123"/>
      <c r="E491" s="121">
        <v>490</v>
      </c>
      <c r="F491" s="121"/>
      <c r="G491" s="121"/>
      <c r="H491" s="121"/>
      <c r="I491" s="121"/>
      <c r="J491" s="256"/>
    </row>
    <row r="492" spans="1:10" ht="27.95" customHeight="1">
      <c r="A492" s="122"/>
      <c r="B492" s="251"/>
      <c r="C492" s="123"/>
      <c r="D492" s="123"/>
      <c r="E492" s="121">
        <v>491</v>
      </c>
      <c r="F492" s="121"/>
      <c r="G492" s="121"/>
      <c r="H492" s="121"/>
      <c r="I492" s="121"/>
      <c r="J492" s="256"/>
    </row>
    <row r="493" spans="1:10" ht="27.95" customHeight="1">
      <c r="A493" s="122"/>
      <c r="B493" s="251"/>
      <c r="C493" s="123"/>
      <c r="D493" s="123"/>
      <c r="E493" s="121">
        <v>492</v>
      </c>
      <c r="F493" s="121"/>
      <c r="G493" s="121"/>
      <c r="H493" s="121"/>
      <c r="I493" s="121"/>
      <c r="J493" s="256"/>
    </row>
    <row r="494" spans="1:10" ht="27.95" customHeight="1">
      <c r="A494" s="122"/>
      <c r="B494" s="251"/>
      <c r="C494" s="123"/>
      <c r="D494" s="123"/>
      <c r="E494" s="121">
        <v>493</v>
      </c>
      <c r="F494" s="121"/>
      <c r="G494" s="121"/>
      <c r="H494" s="121"/>
      <c r="I494" s="121"/>
      <c r="J494" s="256"/>
    </row>
    <row r="495" spans="1:10" ht="27.95" customHeight="1">
      <c r="A495" s="122"/>
      <c r="B495" s="251"/>
      <c r="C495" s="123"/>
      <c r="D495" s="123"/>
      <c r="E495" s="121">
        <v>494</v>
      </c>
      <c r="F495" s="121"/>
      <c r="G495" s="121"/>
      <c r="H495" s="121"/>
      <c r="I495" s="121"/>
      <c r="J495" s="256"/>
    </row>
    <row r="496" spans="1:10" ht="27.95" customHeight="1">
      <c r="A496" s="122"/>
      <c r="B496" s="251"/>
      <c r="C496" s="123"/>
      <c r="D496" s="123"/>
      <c r="E496" s="121">
        <v>495</v>
      </c>
      <c r="F496" s="121"/>
      <c r="G496" s="121"/>
      <c r="H496" s="121"/>
      <c r="I496" s="121"/>
      <c r="J496" s="256"/>
    </row>
    <row r="497" spans="1:10" ht="27.95" customHeight="1">
      <c r="A497" s="122"/>
      <c r="B497" s="251"/>
      <c r="C497" s="123"/>
      <c r="D497" s="123"/>
      <c r="E497" s="121">
        <v>496</v>
      </c>
      <c r="F497" s="121"/>
      <c r="G497" s="121"/>
      <c r="H497" s="121"/>
      <c r="I497" s="121"/>
      <c r="J497" s="256"/>
    </row>
    <row r="498" spans="1:10" ht="27.95" customHeight="1">
      <c r="A498" s="122"/>
      <c r="B498" s="251"/>
      <c r="C498" s="123"/>
      <c r="D498" s="123"/>
      <c r="E498" s="121">
        <v>497</v>
      </c>
      <c r="F498" s="121"/>
      <c r="G498" s="121"/>
      <c r="H498" s="121"/>
      <c r="I498" s="121"/>
      <c r="J498" s="256"/>
    </row>
    <row r="499" spans="1:10" ht="27.95" customHeight="1">
      <c r="A499" s="122"/>
      <c r="B499" s="251"/>
      <c r="C499" s="123"/>
      <c r="D499" s="123"/>
      <c r="E499" s="121">
        <v>498</v>
      </c>
      <c r="F499" s="121"/>
      <c r="G499" s="121"/>
      <c r="H499" s="121"/>
      <c r="I499" s="121"/>
      <c r="J499" s="256"/>
    </row>
    <row r="500" spans="1:10" ht="27.95" customHeight="1">
      <c r="A500" s="122"/>
      <c r="B500" s="251"/>
      <c r="C500" s="123"/>
      <c r="D500" s="123"/>
      <c r="E500" s="121">
        <v>499</v>
      </c>
      <c r="F500" s="121"/>
      <c r="G500" s="121"/>
      <c r="H500" s="121"/>
      <c r="I500" s="121"/>
      <c r="J500" s="256"/>
    </row>
    <row r="501" spans="1:10" ht="27.95" customHeight="1">
      <c r="A501" s="122"/>
      <c r="B501" s="251"/>
      <c r="C501" s="123"/>
      <c r="D501" s="123"/>
      <c r="E501" s="121">
        <v>500</v>
      </c>
      <c r="F501" s="121"/>
      <c r="G501" s="121"/>
      <c r="H501" s="121"/>
      <c r="I501" s="121"/>
      <c r="J501" s="256"/>
    </row>
    <row r="502" spans="1:10" ht="27.95" customHeight="1">
      <c r="A502" s="122"/>
      <c r="B502" s="251"/>
      <c r="C502" s="123"/>
      <c r="D502" s="123"/>
      <c r="E502" s="121">
        <v>501</v>
      </c>
      <c r="F502" s="121"/>
      <c r="G502" s="121"/>
      <c r="H502" s="121"/>
      <c r="I502" s="121"/>
      <c r="J502" s="256"/>
    </row>
    <row r="503" spans="1:10" ht="27.95" customHeight="1">
      <c r="A503" s="122"/>
      <c r="B503" s="251"/>
      <c r="C503" s="123"/>
      <c r="D503" s="123"/>
      <c r="E503" s="121">
        <v>502</v>
      </c>
      <c r="F503" s="121"/>
      <c r="G503" s="121"/>
      <c r="H503" s="121"/>
      <c r="I503" s="121"/>
      <c r="J503" s="256"/>
    </row>
    <row r="504" spans="1:10" ht="27.95" customHeight="1">
      <c r="A504" s="122"/>
      <c r="B504" s="251"/>
      <c r="C504" s="123"/>
      <c r="D504" s="123"/>
      <c r="E504" s="121">
        <v>503</v>
      </c>
      <c r="F504" s="121"/>
      <c r="G504" s="121"/>
      <c r="H504" s="121"/>
      <c r="I504" s="121"/>
      <c r="J504" s="256"/>
    </row>
    <row r="505" spans="1:10" ht="27.95" customHeight="1">
      <c r="A505" s="122"/>
      <c r="B505" s="251"/>
      <c r="C505" s="123"/>
      <c r="D505" s="123"/>
      <c r="E505" s="121">
        <v>504</v>
      </c>
      <c r="F505" s="121"/>
      <c r="G505" s="121"/>
      <c r="H505" s="121"/>
      <c r="I505" s="121"/>
      <c r="J505" s="256"/>
    </row>
    <row r="506" spans="1:10" ht="27.95" customHeight="1">
      <c r="A506" s="122"/>
      <c r="B506" s="251"/>
      <c r="C506" s="123"/>
      <c r="D506" s="123"/>
      <c r="E506" s="121">
        <v>505</v>
      </c>
      <c r="F506" s="121"/>
      <c r="G506" s="121"/>
      <c r="H506" s="121"/>
      <c r="I506" s="121"/>
      <c r="J506" s="256"/>
    </row>
    <row r="507" spans="1:10" ht="27.95" customHeight="1">
      <c r="A507" s="122"/>
      <c r="B507" s="251"/>
      <c r="C507" s="123"/>
      <c r="D507" s="123"/>
      <c r="E507" s="121">
        <v>506</v>
      </c>
      <c r="F507" s="121"/>
      <c r="G507" s="121"/>
      <c r="H507" s="121"/>
      <c r="I507" s="121"/>
      <c r="J507" s="256"/>
    </row>
    <row r="508" spans="1:10" ht="27.95" customHeight="1">
      <c r="A508" s="122"/>
      <c r="B508" s="251"/>
      <c r="C508" s="123"/>
      <c r="D508" s="123"/>
      <c r="E508" s="121">
        <v>507</v>
      </c>
      <c r="F508" s="121"/>
      <c r="G508" s="121"/>
      <c r="H508" s="121"/>
      <c r="I508" s="121"/>
      <c r="J508" s="256"/>
    </row>
    <row r="509" spans="1:10" ht="27.95" customHeight="1">
      <c r="A509" s="122"/>
      <c r="B509" s="251"/>
      <c r="C509" s="123"/>
      <c r="D509" s="123"/>
      <c r="E509" s="121">
        <v>508</v>
      </c>
      <c r="F509" s="121"/>
      <c r="G509" s="121"/>
      <c r="H509" s="121"/>
      <c r="I509" s="121"/>
      <c r="J509" s="256"/>
    </row>
    <row r="510" spans="1:10" ht="27.95" customHeight="1">
      <c r="A510" s="122"/>
      <c r="B510" s="251"/>
      <c r="C510" s="123"/>
      <c r="D510" s="123"/>
      <c r="E510" s="121">
        <v>509</v>
      </c>
      <c r="F510" s="121"/>
      <c r="G510" s="121"/>
      <c r="H510" s="121"/>
      <c r="I510" s="121"/>
      <c r="J510" s="256"/>
    </row>
    <row r="511" spans="1:10" ht="27.95" customHeight="1">
      <c r="A511" s="122"/>
      <c r="B511" s="251"/>
      <c r="C511" s="123"/>
      <c r="D511" s="123"/>
      <c r="E511" s="121">
        <v>510</v>
      </c>
      <c r="F511" s="121"/>
      <c r="G511" s="121"/>
      <c r="H511" s="121"/>
      <c r="I511" s="121"/>
      <c r="J511" s="256"/>
    </row>
    <row r="512" spans="1:10" ht="27.95" customHeight="1">
      <c r="A512" s="122"/>
      <c r="B512" s="251"/>
      <c r="C512" s="123"/>
      <c r="D512" s="123"/>
      <c r="E512" s="121">
        <v>511</v>
      </c>
      <c r="F512" s="121"/>
      <c r="G512" s="121"/>
      <c r="H512" s="121"/>
      <c r="I512" s="121"/>
      <c r="J512" s="256"/>
    </row>
    <row r="513" spans="1:10" ht="27.95" customHeight="1">
      <c r="A513" s="122"/>
      <c r="B513" s="251"/>
      <c r="C513" s="123"/>
      <c r="D513" s="123"/>
      <c r="E513" s="121">
        <v>512</v>
      </c>
      <c r="F513" s="121"/>
      <c r="G513" s="121"/>
      <c r="H513" s="121"/>
      <c r="I513" s="121"/>
      <c r="J513" s="256"/>
    </row>
    <row r="514" spans="1:10" ht="27.95" customHeight="1">
      <c r="A514" s="122"/>
      <c r="B514" s="251"/>
      <c r="C514" s="123"/>
      <c r="D514" s="123"/>
      <c r="E514" s="121">
        <v>513</v>
      </c>
      <c r="F514" s="121"/>
      <c r="G514" s="121"/>
      <c r="H514" s="121"/>
      <c r="I514" s="121"/>
      <c r="J514" s="256"/>
    </row>
    <row r="515" spans="1:10" ht="27.95" customHeight="1">
      <c r="A515" s="122"/>
      <c r="B515" s="251"/>
      <c r="C515" s="123"/>
      <c r="D515" s="123"/>
      <c r="E515" s="121">
        <v>514</v>
      </c>
      <c r="F515" s="121"/>
      <c r="G515" s="121"/>
      <c r="H515" s="121"/>
      <c r="I515" s="121"/>
      <c r="J515" s="256"/>
    </row>
    <row r="516" spans="1:10" ht="27.95" customHeight="1">
      <c r="A516" s="122"/>
      <c r="B516" s="251"/>
      <c r="C516" s="123"/>
      <c r="D516" s="123"/>
      <c r="E516" s="121">
        <v>515</v>
      </c>
      <c r="F516" s="121"/>
      <c r="G516" s="121"/>
      <c r="H516" s="121"/>
      <c r="I516" s="121"/>
      <c r="J516" s="256"/>
    </row>
    <row r="517" spans="1:10" ht="27.95" customHeight="1">
      <c r="A517" s="122"/>
      <c r="B517" s="251"/>
      <c r="C517" s="123"/>
      <c r="D517" s="123"/>
      <c r="E517" s="121">
        <v>516</v>
      </c>
      <c r="F517" s="121"/>
      <c r="G517" s="121"/>
      <c r="H517" s="121"/>
      <c r="I517" s="121"/>
      <c r="J517" s="256"/>
    </row>
    <row r="518" spans="1:10" ht="27.95" customHeight="1">
      <c r="A518" s="122"/>
      <c r="B518" s="251"/>
      <c r="C518" s="123"/>
      <c r="D518" s="123"/>
      <c r="E518" s="121">
        <v>517</v>
      </c>
      <c r="F518" s="121"/>
      <c r="G518" s="121"/>
      <c r="H518" s="121"/>
      <c r="I518" s="121"/>
      <c r="J518" s="256"/>
    </row>
    <row r="519" spans="1:10" ht="27.95" customHeight="1">
      <c r="A519" s="122"/>
      <c r="B519" s="251"/>
      <c r="C519" s="123"/>
      <c r="D519" s="123"/>
      <c r="E519" s="121">
        <v>518</v>
      </c>
      <c r="F519" s="121"/>
      <c r="G519" s="121"/>
      <c r="H519" s="121"/>
      <c r="I519" s="121"/>
      <c r="J519" s="256"/>
    </row>
    <row r="520" spans="1:10" ht="27.95" customHeight="1">
      <c r="A520" s="122"/>
      <c r="B520" s="251"/>
      <c r="C520" s="123"/>
      <c r="D520" s="123"/>
      <c r="E520" s="121">
        <v>519</v>
      </c>
      <c r="F520" s="121"/>
      <c r="G520" s="121"/>
      <c r="H520" s="121"/>
      <c r="I520" s="121"/>
      <c r="J520" s="256"/>
    </row>
    <row r="521" spans="1:10" ht="27.95" customHeight="1">
      <c r="A521" s="122"/>
      <c r="B521" s="251"/>
      <c r="C521" s="123"/>
      <c r="D521" s="123"/>
      <c r="E521" s="121">
        <v>520</v>
      </c>
      <c r="F521" s="121"/>
      <c r="G521" s="121"/>
      <c r="H521" s="121"/>
      <c r="I521" s="121"/>
      <c r="J521" s="256"/>
    </row>
    <row r="522" spans="1:10" ht="27.95" customHeight="1">
      <c r="A522" s="122"/>
      <c r="B522" s="251"/>
      <c r="C522" s="123"/>
      <c r="D522" s="123"/>
      <c r="E522" s="121">
        <v>521</v>
      </c>
      <c r="F522" s="121"/>
      <c r="G522" s="121"/>
      <c r="H522" s="121"/>
      <c r="I522" s="121"/>
      <c r="J522" s="256"/>
    </row>
    <row r="523" spans="1:10" ht="27.95" customHeight="1">
      <c r="A523" s="122"/>
      <c r="B523" s="251"/>
      <c r="C523" s="123"/>
      <c r="D523" s="123"/>
      <c r="E523" s="121">
        <v>522</v>
      </c>
      <c r="F523" s="121"/>
      <c r="G523" s="121"/>
      <c r="H523" s="121"/>
      <c r="I523" s="121"/>
      <c r="J523" s="256"/>
    </row>
    <row r="524" spans="1:10" ht="27.95" customHeight="1">
      <c r="A524" s="122"/>
      <c r="B524" s="251"/>
      <c r="C524" s="123"/>
      <c r="D524" s="123"/>
      <c r="E524" s="121">
        <v>523</v>
      </c>
      <c r="F524" s="121"/>
      <c r="G524" s="121"/>
      <c r="H524" s="121"/>
      <c r="I524" s="121"/>
      <c r="J524" s="256"/>
    </row>
    <row r="525" spans="1:10" ht="27.95" customHeight="1">
      <c r="A525" s="122"/>
      <c r="B525" s="251"/>
      <c r="C525" s="123"/>
      <c r="D525" s="123"/>
      <c r="E525" s="121">
        <v>524</v>
      </c>
      <c r="F525" s="121"/>
      <c r="G525" s="121"/>
      <c r="H525" s="121"/>
      <c r="I525" s="121"/>
      <c r="J525" s="256"/>
    </row>
    <row r="526" spans="1:10" ht="27.95" customHeight="1">
      <c r="A526" s="122"/>
      <c r="B526" s="251"/>
      <c r="C526" s="123"/>
      <c r="D526" s="123"/>
      <c r="E526" s="121">
        <v>525</v>
      </c>
      <c r="F526" s="121"/>
      <c r="G526" s="121"/>
      <c r="H526" s="121"/>
      <c r="I526" s="121"/>
      <c r="J526" s="256"/>
    </row>
    <row r="527" spans="1:10" ht="27.95" customHeight="1">
      <c r="A527" s="122"/>
      <c r="B527" s="251"/>
      <c r="C527" s="123"/>
      <c r="D527" s="123"/>
      <c r="E527" s="121">
        <v>526</v>
      </c>
      <c r="F527" s="121"/>
      <c r="G527" s="121"/>
      <c r="H527" s="121"/>
      <c r="I527" s="121"/>
      <c r="J527" s="256"/>
    </row>
    <row r="528" spans="1:10" ht="27.95" customHeight="1">
      <c r="A528" s="122"/>
      <c r="B528" s="251"/>
      <c r="C528" s="123"/>
      <c r="D528" s="123"/>
      <c r="E528" s="121">
        <v>527</v>
      </c>
      <c r="F528" s="121"/>
      <c r="G528" s="121"/>
      <c r="H528" s="121"/>
      <c r="I528" s="121"/>
      <c r="J528" s="256"/>
    </row>
    <row r="529" spans="1:10" ht="27.95" customHeight="1">
      <c r="A529" s="122"/>
      <c r="B529" s="251"/>
      <c r="C529" s="123"/>
      <c r="D529" s="123"/>
      <c r="E529" s="121">
        <v>528</v>
      </c>
      <c r="F529" s="121"/>
      <c r="G529" s="121"/>
      <c r="H529" s="121"/>
      <c r="I529" s="121"/>
      <c r="J529" s="256"/>
    </row>
    <row r="530" spans="1:10" ht="27.95" customHeight="1">
      <c r="A530" s="122"/>
      <c r="B530" s="251"/>
      <c r="C530" s="123"/>
      <c r="D530" s="123"/>
      <c r="E530" s="121">
        <v>529</v>
      </c>
      <c r="F530" s="121"/>
      <c r="G530" s="121"/>
      <c r="H530" s="121"/>
      <c r="I530" s="121"/>
      <c r="J530" s="256"/>
    </row>
    <row r="531" spans="1:10" ht="27.95" customHeight="1">
      <c r="A531" s="122"/>
      <c r="B531" s="251"/>
      <c r="C531" s="123"/>
      <c r="D531" s="123"/>
      <c r="E531" s="121">
        <v>530</v>
      </c>
      <c r="F531" s="121"/>
      <c r="G531" s="121"/>
      <c r="H531" s="121"/>
      <c r="I531" s="121"/>
      <c r="J531" s="256"/>
    </row>
    <row r="532" spans="1:10" ht="27.95" customHeight="1">
      <c r="A532" s="122"/>
      <c r="B532" s="251"/>
      <c r="C532" s="123"/>
      <c r="D532" s="123"/>
      <c r="E532" s="121">
        <v>531</v>
      </c>
      <c r="F532" s="121"/>
      <c r="G532" s="121"/>
      <c r="H532" s="121"/>
      <c r="I532" s="121"/>
      <c r="J532" s="256"/>
    </row>
    <row r="533" spans="1:10" ht="27.95" customHeight="1">
      <c r="A533" s="122"/>
      <c r="B533" s="251"/>
      <c r="C533" s="123"/>
      <c r="D533" s="123"/>
      <c r="E533" s="121">
        <v>532</v>
      </c>
      <c r="F533" s="121"/>
      <c r="G533" s="121"/>
      <c r="H533" s="121"/>
      <c r="I533" s="121"/>
      <c r="J533" s="256"/>
    </row>
    <row r="534" spans="1:10" ht="27.95" customHeight="1">
      <c r="A534" s="122"/>
      <c r="B534" s="251"/>
      <c r="C534" s="123"/>
      <c r="D534" s="123"/>
      <c r="E534" s="121">
        <v>533</v>
      </c>
      <c r="F534" s="121"/>
      <c r="G534" s="121"/>
      <c r="H534" s="121"/>
      <c r="I534" s="121"/>
      <c r="J534" s="256"/>
    </row>
    <row r="535" spans="1:10" ht="27.95" customHeight="1">
      <c r="A535" s="122"/>
      <c r="B535" s="251"/>
      <c r="C535" s="123"/>
      <c r="D535" s="123"/>
      <c r="E535" s="121">
        <v>534</v>
      </c>
      <c r="F535" s="121"/>
      <c r="G535" s="121"/>
      <c r="H535" s="121"/>
      <c r="I535" s="121"/>
      <c r="J535" s="256"/>
    </row>
    <row r="536" spans="1:10" ht="27.95" customHeight="1">
      <c r="A536" s="122"/>
      <c r="B536" s="251"/>
      <c r="C536" s="123"/>
      <c r="D536" s="123"/>
      <c r="E536" s="121">
        <v>535</v>
      </c>
      <c r="F536" s="121"/>
      <c r="G536" s="121"/>
      <c r="H536" s="121"/>
      <c r="I536" s="121"/>
      <c r="J536" s="256"/>
    </row>
    <row r="537" spans="1:10" ht="27.95" customHeight="1">
      <c r="A537" s="122"/>
      <c r="B537" s="251"/>
      <c r="C537" s="123"/>
      <c r="D537" s="123"/>
      <c r="E537" s="121">
        <v>536</v>
      </c>
      <c r="F537" s="121"/>
      <c r="G537" s="121"/>
      <c r="H537" s="121"/>
      <c r="I537" s="121"/>
      <c r="J537" s="256"/>
    </row>
    <row r="538" spans="1:10" ht="27.95" customHeight="1">
      <c r="A538" s="122"/>
      <c r="B538" s="251"/>
      <c r="C538" s="123"/>
      <c r="D538" s="123"/>
      <c r="E538" s="121">
        <v>537</v>
      </c>
      <c r="F538" s="121"/>
      <c r="G538" s="121"/>
      <c r="H538" s="121"/>
      <c r="I538" s="121"/>
      <c r="J538" s="256"/>
    </row>
    <row r="539" spans="1:10" ht="27.95" customHeight="1">
      <c r="A539" s="122"/>
      <c r="B539" s="251"/>
      <c r="C539" s="123"/>
      <c r="D539" s="123"/>
      <c r="E539" s="121">
        <v>538</v>
      </c>
      <c r="F539" s="121"/>
      <c r="G539" s="121"/>
      <c r="H539" s="121"/>
      <c r="I539" s="121"/>
      <c r="J539" s="256"/>
    </row>
    <row r="540" spans="1:10" ht="27.95" customHeight="1">
      <c r="A540" s="122"/>
      <c r="B540" s="251"/>
      <c r="C540" s="123"/>
      <c r="D540" s="123"/>
      <c r="E540" s="121">
        <v>539</v>
      </c>
      <c r="F540" s="121"/>
      <c r="G540" s="121"/>
      <c r="H540" s="121"/>
      <c r="I540" s="121"/>
      <c r="J540" s="256"/>
    </row>
    <row r="541" spans="1:10" ht="27.95" customHeight="1">
      <c r="A541" s="122"/>
      <c r="B541" s="251"/>
      <c r="C541" s="123"/>
      <c r="D541" s="123"/>
      <c r="E541" s="121">
        <v>540</v>
      </c>
      <c r="F541" s="121"/>
      <c r="G541" s="121"/>
      <c r="H541" s="121"/>
      <c r="I541" s="121"/>
      <c r="J541" s="256"/>
    </row>
    <row r="542" spans="1:10" ht="27.95" customHeight="1">
      <c r="A542" s="122"/>
      <c r="B542" s="251"/>
      <c r="C542" s="123"/>
      <c r="D542" s="123"/>
      <c r="E542" s="121">
        <v>541</v>
      </c>
      <c r="F542" s="121"/>
      <c r="G542" s="121"/>
      <c r="H542" s="121"/>
      <c r="I542" s="121"/>
      <c r="J542" s="256"/>
    </row>
    <row r="543" spans="1:10" ht="27.95" customHeight="1">
      <c r="A543" s="122"/>
      <c r="B543" s="251"/>
      <c r="C543" s="123"/>
      <c r="D543" s="123"/>
      <c r="E543" s="121">
        <v>542</v>
      </c>
      <c r="F543" s="121"/>
      <c r="G543" s="121"/>
      <c r="H543" s="121"/>
      <c r="I543" s="121"/>
      <c r="J543" s="256"/>
    </row>
    <row r="544" spans="1:10" ht="27.95" customHeight="1">
      <c r="A544" s="122"/>
      <c r="B544" s="251"/>
      <c r="C544" s="123"/>
      <c r="D544" s="123"/>
      <c r="E544" s="121">
        <v>543</v>
      </c>
      <c r="F544" s="121"/>
      <c r="G544" s="121"/>
      <c r="H544" s="121"/>
      <c r="I544" s="121"/>
      <c r="J544" s="256"/>
    </row>
    <row r="545" spans="1:10" ht="27.95" customHeight="1">
      <c r="A545" s="122"/>
      <c r="B545" s="251"/>
      <c r="C545" s="123"/>
      <c r="D545" s="123"/>
      <c r="E545" s="121">
        <v>544</v>
      </c>
      <c r="F545" s="121"/>
      <c r="G545" s="121"/>
      <c r="H545" s="121"/>
      <c r="I545" s="121"/>
      <c r="J545" s="256"/>
    </row>
    <row r="546" spans="1:10" ht="27.95" customHeight="1">
      <c r="A546" s="122"/>
      <c r="B546" s="251"/>
      <c r="C546" s="123"/>
      <c r="D546" s="123"/>
      <c r="E546" s="121">
        <v>545</v>
      </c>
      <c r="F546" s="121"/>
      <c r="G546" s="121"/>
      <c r="H546" s="121"/>
      <c r="I546" s="121"/>
      <c r="J546" s="256"/>
    </row>
    <row r="547" spans="1:10" ht="27.95" customHeight="1">
      <c r="A547" s="122"/>
      <c r="B547" s="251"/>
      <c r="C547" s="123"/>
      <c r="D547" s="123"/>
      <c r="E547" s="121">
        <v>546</v>
      </c>
      <c r="F547" s="121"/>
      <c r="G547" s="121"/>
      <c r="H547" s="121"/>
      <c r="I547" s="121"/>
      <c r="J547" s="256"/>
    </row>
    <row r="548" spans="1:10" ht="27.95" customHeight="1">
      <c r="A548" s="122"/>
      <c r="B548" s="251"/>
      <c r="C548" s="123"/>
      <c r="D548" s="123"/>
      <c r="E548" s="121">
        <v>547</v>
      </c>
      <c r="F548" s="121"/>
      <c r="G548" s="121"/>
      <c r="H548" s="121"/>
      <c r="I548" s="121"/>
      <c r="J548" s="256"/>
    </row>
    <row r="549" spans="1:10" ht="27.95" customHeight="1">
      <c r="A549" s="122"/>
      <c r="B549" s="251"/>
      <c r="C549" s="123"/>
      <c r="D549" s="123"/>
      <c r="E549" s="121">
        <v>548</v>
      </c>
      <c r="F549" s="121"/>
      <c r="G549" s="121"/>
      <c r="H549" s="121"/>
      <c r="I549" s="121"/>
      <c r="J549" s="256"/>
    </row>
    <row r="550" spans="1:10" ht="27.95" customHeight="1">
      <c r="A550" s="122"/>
      <c r="B550" s="251"/>
      <c r="C550" s="123"/>
      <c r="D550" s="123"/>
      <c r="E550" s="121">
        <v>549</v>
      </c>
      <c r="F550" s="121"/>
      <c r="G550" s="121"/>
      <c r="H550" s="121"/>
      <c r="I550" s="121"/>
      <c r="J550" s="256"/>
    </row>
    <row r="551" spans="1:10" ht="27.95" customHeight="1">
      <c r="A551" s="122"/>
      <c r="B551" s="251"/>
      <c r="C551" s="123"/>
      <c r="D551" s="123"/>
      <c r="E551" s="121">
        <v>550</v>
      </c>
      <c r="F551" s="121"/>
      <c r="G551" s="121"/>
      <c r="H551" s="121"/>
      <c r="I551" s="121"/>
      <c r="J551" s="256"/>
    </row>
    <row r="552" spans="1:10" ht="27.95" customHeight="1">
      <c r="A552" s="122"/>
      <c r="B552" s="251"/>
      <c r="C552" s="123"/>
      <c r="D552" s="123"/>
      <c r="E552" s="121">
        <v>551</v>
      </c>
      <c r="F552" s="121"/>
      <c r="G552" s="121"/>
      <c r="H552" s="121"/>
      <c r="I552" s="121"/>
      <c r="J552" s="256"/>
    </row>
    <row r="553" spans="1:10" ht="27.95" customHeight="1">
      <c r="A553" s="122"/>
      <c r="B553" s="251"/>
      <c r="C553" s="123"/>
      <c r="D553" s="123"/>
      <c r="E553" s="121">
        <v>552</v>
      </c>
      <c r="F553" s="121"/>
      <c r="G553" s="121"/>
      <c r="H553" s="121"/>
      <c r="I553" s="121"/>
      <c r="J553" s="256"/>
    </row>
    <row r="554" spans="1:10" ht="27.95" customHeight="1">
      <c r="A554" s="122"/>
      <c r="B554" s="251"/>
      <c r="C554" s="123"/>
      <c r="D554" s="123"/>
      <c r="E554" s="121">
        <v>553</v>
      </c>
      <c r="F554" s="121"/>
      <c r="G554" s="121"/>
      <c r="H554" s="121"/>
      <c r="I554" s="121"/>
      <c r="J554" s="256"/>
    </row>
    <row r="555" spans="1:10" ht="27.95" customHeight="1">
      <c r="A555" s="125"/>
      <c r="B555" s="252"/>
      <c r="C555" s="123"/>
      <c r="D555" s="123"/>
      <c r="E555" s="121">
        <v>554</v>
      </c>
      <c r="F555" s="121"/>
      <c r="G555" s="121"/>
      <c r="H555" s="121"/>
      <c r="I555" s="121"/>
      <c r="J555" s="256"/>
    </row>
    <row r="556" spans="1:10" ht="27.95" customHeight="1" thickBot="1">
      <c r="A556" s="166"/>
      <c r="B556" s="253"/>
      <c r="C556" s="123"/>
      <c r="D556" s="163"/>
      <c r="E556" s="121">
        <v>555</v>
      </c>
      <c r="F556" s="121"/>
      <c r="G556" s="124"/>
      <c r="H556" s="124"/>
      <c r="I556" s="124"/>
      <c r="J556" s="256"/>
    </row>
    <row r="557" spans="1:10" ht="27.95" customHeight="1">
      <c r="A557" s="122"/>
      <c r="B557" s="251"/>
      <c r="C557" s="123"/>
      <c r="D557" s="123"/>
      <c r="E557" s="121">
        <v>556</v>
      </c>
      <c r="F557" s="121"/>
      <c r="G557" s="121"/>
      <c r="H557" s="121"/>
      <c r="I557" s="121"/>
      <c r="J557" s="256"/>
    </row>
    <row r="558" spans="1:10" ht="27.95" customHeight="1">
      <c r="A558" s="122"/>
      <c r="B558" s="251"/>
      <c r="C558" s="123"/>
      <c r="D558" s="123"/>
      <c r="E558" s="121">
        <v>557</v>
      </c>
      <c r="F558" s="121"/>
      <c r="G558" s="121"/>
      <c r="H558" s="121"/>
      <c r="I558" s="121"/>
      <c r="J558" s="256"/>
    </row>
    <row r="559" spans="1:10" ht="27.95" customHeight="1">
      <c r="A559" s="122"/>
      <c r="B559" s="251"/>
      <c r="C559" s="123"/>
      <c r="D559" s="123"/>
      <c r="E559" s="121">
        <v>558</v>
      </c>
      <c r="F559" s="121"/>
      <c r="G559" s="121"/>
      <c r="H559" s="121"/>
      <c r="I559" s="121"/>
      <c r="J559" s="256"/>
    </row>
    <row r="560" spans="1:10" ht="27.95" customHeight="1">
      <c r="A560" s="122"/>
      <c r="B560" s="251"/>
      <c r="C560" s="123"/>
      <c r="D560" s="123"/>
      <c r="E560" s="121">
        <v>559</v>
      </c>
      <c r="F560" s="121"/>
      <c r="G560" s="121"/>
      <c r="H560" s="121"/>
      <c r="I560" s="121"/>
      <c r="J560" s="256"/>
    </row>
    <row r="561" spans="1:10" ht="27.95" customHeight="1">
      <c r="A561" s="122"/>
      <c r="B561" s="251"/>
      <c r="C561" s="123"/>
      <c r="D561" s="123"/>
      <c r="E561" s="121">
        <v>560</v>
      </c>
      <c r="F561" s="121"/>
      <c r="G561" s="121"/>
      <c r="H561" s="121"/>
      <c r="I561" s="121"/>
      <c r="J561" s="256"/>
    </row>
    <row r="562" spans="1:10" ht="27.95" customHeight="1">
      <c r="A562" s="122"/>
      <c r="B562" s="251"/>
      <c r="C562" s="123"/>
      <c r="D562" s="123"/>
      <c r="E562" s="121">
        <v>561</v>
      </c>
      <c r="F562" s="121"/>
      <c r="G562" s="121"/>
      <c r="H562" s="121"/>
      <c r="I562" s="121"/>
      <c r="J562" s="256"/>
    </row>
    <row r="563" spans="1:10" ht="27.95" customHeight="1">
      <c r="A563" s="122"/>
      <c r="B563" s="251"/>
      <c r="C563" s="123"/>
      <c r="D563" s="123"/>
      <c r="E563" s="121">
        <v>562</v>
      </c>
      <c r="F563" s="121"/>
      <c r="G563" s="121"/>
      <c r="H563" s="121"/>
      <c r="I563" s="121"/>
      <c r="J563" s="256"/>
    </row>
    <row r="564" spans="1:10" ht="27.95" customHeight="1">
      <c r="A564" s="122"/>
      <c r="B564" s="251"/>
      <c r="C564" s="123"/>
      <c r="D564" s="123"/>
      <c r="E564" s="121">
        <v>563</v>
      </c>
      <c r="F564" s="121"/>
      <c r="G564" s="121"/>
      <c r="H564" s="121"/>
      <c r="I564" s="121"/>
      <c r="J564" s="256"/>
    </row>
    <row r="565" spans="1:10" ht="27.95" customHeight="1">
      <c r="A565" s="122"/>
      <c r="B565" s="251"/>
      <c r="C565" s="123"/>
      <c r="D565" s="123"/>
      <c r="E565" s="121">
        <v>564</v>
      </c>
      <c r="F565" s="121"/>
      <c r="G565" s="121"/>
      <c r="H565" s="121"/>
      <c r="I565" s="121"/>
      <c r="J565" s="256"/>
    </row>
    <row r="566" spans="1:10" ht="27.95" customHeight="1">
      <c r="A566" s="122"/>
      <c r="B566" s="251"/>
      <c r="C566" s="123"/>
      <c r="D566" s="123"/>
      <c r="E566" s="121">
        <v>565</v>
      </c>
      <c r="F566" s="121"/>
      <c r="G566" s="121"/>
      <c r="H566" s="121"/>
      <c r="I566" s="121"/>
      <c r="J566" s="256"/>
    </row>
    <row r="567" spans="1:10" ht="27.95" customHeight="1">
      <c r="A567" s="122"/>
      <c r="B567" s="251"/>
      <c r="C567" s="123"/>
      <c r="D567" s="123"/>
      <c r="E567" s="121">
        <v>566</v>
      </c>
      <c r="F567" s="121"/>
      <c r="G567" s="121"/>
      <c r="H567" s="121"/>
      <c r="I567" s="121"/>
      <c r="J567" s="256"/>
    </row>
    <row r="568" spans="1:10" ht="27.95" customHeight="1">
      <c r="A568" s="122"/>
      <c r="B568" s="251"/>
      <c r="C568" s="123"/>
      <c r="D568" s="123"/>
      <c r="E568" s="121">
        <v>567</v>
      </c>
      <c r="F568" s="121"/>
      <c r="G568" s="121"/>
      <c r="H568" s="121"/>
      <c r="I568" s="121"/>
      <c r="J568" s="256"/>
    </row>
    <row r="569" spans="1:10" ht="27.95" customHeight="1">
      <c r="A569" s="122"/>
      <c r="B569" s="251"/>
      <c r="C569" s="123"/>
      <c r="D569" s="123"/>
      <c r="E569" s="121">
        <v>568</v>
      </c>
      <c r="F569" s="121"/>
      <c r="G569" s="121"/>
      <c r="H569" s="121"/>
      <c r="I569" s="121"/>
      <c r="J569" s="256"/>
    </row>
    <row r="570" spans="1:10" ht="27.95" customHeight="1">
      <c r="A570" s="122"/>
      <c r="B570" s="251"/>
      <c r="C570" s="123"/>
      <c r="D570" s="123"/>
      <c r="E570" s="121">
        <v>569</v>
      </c>
      <c r="F570" s="121"/>
      <c r="G570" s="121"/>
      <c r="H570" s="121"/>
      <c r="I570" s="121"/>
      <c r="J570" s="256"/>
    </row>
    <row r="571" spans="1:10" ht="27.95" customHeight="1">
      <c r="A571" s="122"/>
      <c r="B571" s="251"/>
      <c r="C571" s="123"/>
      <c r="D571" s="123"/>
      <c r="E571" s="121">
        <v>570</v>
      </c>
      <c r="F571" s="121"/>
      <c r="G571" s="121"/>
      <c r="H571" s="121"/>
      <c r="I571" s="121"/>
      <c r="J571" s="256"/>
    </row>
    <row r="572" spans="1:10" ht="27.95" customHeight="1">
      <c r="A572" s="122"/>
      <c r="B572" s="251"/>
      <c r="C572" s="123"/>
      <c r="D572" s="123"/>
      <c r="E572" s="121">
        <v>571</v>
      </c>
      <c r="F572" s="121"/>
      <c r="G572" s="121"/>
      <c r="H572" s="121"/>
      <c r="I572" s="121"/>
      <c r="J572" s="256"/>
    </row>
    <row r="573" spans="1:10" ht="27.95" customHeight="1">
      <c r="A573" s="122"/>
      <c r="B573" s="251"/>
      <c r="C573" s="123"/>
      <c r="D573" s="123"/>
      <c r="E573" s="121">
        <v>572</v>
      </c>
      <c r="F573" s="121"/>
      <c r="G573" s="121"/>
      <c r="H573" s="121"/>
      <c r="I573" s="121"/>
      <c r="J573" s="256"/>
    </row>
    <row r="574" spans="1:10" ht="27.95" customHeight="1">
      <c r="A574" s="122"/>
      <c r="B574" s="251"/>
      <c r="C574" s="123"/>
      <c r="D574" s="123"/>
      <c r="E574" s="121">
        <v>573</v>
      </c>
      <c r="F574" s="121"/>
      <c r="G574" s="121"/>
      <c r="H574" s="121"/>
      <c r="I574" s="121"/>
      <c r="J574" s="256"/>
    </row>
    <row r="575" spans="1:10" ht="27.95" customHeight="1">
      <c r="A575" s="122"/>
      <c r="B575" s="251"/>
      <c r="C575" s="123"/>
      <c r="D575" s="123"/>
      <c r="E575" s="121">
        <v>574</v>
      </c>
      <c r="F575" s="121"/>
      <c r="G575" s="121"/>
      <c r="H575" s="121"/>
      <c r="I575" s="121"/>
      <c r="J575" s="256"/>
    </row>
    <row r="576" spans="1:10" ht="27.95" customHeight="1">
      <c r="A576" s="122"/>
      <c r="B576" s="251"/>
      <c r="C576" s="123"/>
      <c r="D576" s="123"/>
      <c r="E576" s="121">
        <v>575</v>
      </c>
      <c r="F576" s="121"/>
      <c r="G576" s="121"/>
      <c r="H576" s="121"/>
      <c r="I576" s="121"/>
      <c r="J576" s="256"/>
    </row>
    <row r="577" spans="1:10" ht="27.95" customHeight="1">
      <c r="A577" s="122"/>
      <c r="B577" s="251"/>
      <c r="C577" s="123"/>
      <c r="D577" s="123"/>
      <c r="E577" s="121">
        <v>576</v>
      </c>
      <c r="F577" s="121"/>
      <c r="G577" s="121"/>
      <c r="H577" s="121"/>
      <c r="I577" s="121"/>
      <c r="J577" s="256"/>
    </row>
    <row r="578" spans="1:10" ht="27.95" customHeight="1">
      <c r="A578" s="122"/>
      <c r="B578" s="251"/>
      <c r="C578" s="123"/>
      <c r="D578" s="123"/>
      <c r="E578" s="121">
        <v>577</v>
      </c>
      <c r="F578" s="121"/>
      <c r="G578" s="121"/>
      <c r="H578" s="121"/>
      <c r="I578" s="121"/>
      <c r="J578" s="256"/>
    </row>
    <row r="579" spans="1:10" ht="27.95" customHeight="1">
      <c r="A579" s="122"/>
      <c r="B579" s="251"/>
      <c r="C579" s="123"/>
      <c r="D579" s="123"/>
      <c r="E579" s="121">
        <v>578</v>
      </c>
      <c r="F579" s="121"/>
      <c r="G579" s="121"/>
      <c r="H579" s="121"/>
      <c r="I579" s="121"/>
      <c r="J579" s="256"/>
    </row>
    <row r="580" spans="1:10" ht="27.95" customHeight="1">
      <c r="A580" s="122"/>
      <c r="B580" s="251"/>
      <c r="C580" s="123"/>
      <c r="D580" s="123"/>
      <c r="E580" s="121">
        <v>579</v>
      </c>
      <c r="F580" s="121"/>
      <c r="G580" s="121"/>
      <c r="H580" s="121"/>
      <c r="I580" s="121"/>
      <c r="J580" s="256"/>
    </row>
    <row r="581" spans="1:10" ht="27.95" customHeight="1">
      <c r="A581" s="125"/>
      <c r="B581" s="252"/>
      <c r="C581" s="123"/>
      <c r="D581" s="123"/>
      <c r="E581" s="121">
        <v>580</v>
      </c>
      <c r="F581" s="121"/>
      <c r="G581" s="121"/>
      <c r="H581" s="121"/>
      <c r="I581" s="121"/>
      <c r="J581" s="256"/>
    </row>
    <row r="582" spans="1:10" ht="27.95" customHeight="1">
      <c r="A582" s="122"/>
      <c r="B582" s="251"/>
      <c r="C582" s="123"/>
      <c r="D582" s="123"/>
      <c r="E582" s="121">
        <v>581</v>
      </c>
      <c r="F582" s="121"/>
      <c r="G582" s="121"/>
      <c r="H582" s="121"/>
      <c r="I582" s="121"/>
      <c r="J582" s="256"/>
    </row>
    <row r="583" spans="1:10" ht="27.95" customHeight="1">
      <c r="A583" s="122"/>
      <c r="B583" s="251"/>
      <c r="C583" s="123"/>
      <c r="D583" s="123"/>
      <c r="E583" s="121">
        <v>582</v>
      </c>
      <c r="F583" s="121"/>
      <c r="G583" s="121"/>
      <c r="H583" s="121"/>
      <c r="I583" s="121"/>
      <c r="J583" s="256"/>
    </row>
    <row r="584" spans="1:10" ht="27.95" customHeight="1">
      <c r="A584" s="122"/>
      <c r="B584" s="251"/>
      <c r="C584" s="123"/>
      <c r="D584" s="123"/>
      <c r="E584" s="121">
        <v>583</v>
      </c>
      <c r="F584" s="121"/>
      <c r="G584" s="121"/>
      <c r="H584" s="121"/>
      <c r="I584" s="121"/>
      <c r="J584" s="256"/>
    </row>
    <row r="585" spans="1:10" ht="27.95" customHeight="1">
      <c r="A585" s="122"/>
      <c r="B585" s="251"/>
      <c r="C585" s="123"/>
      <c r="D585" s="123"/>
      <c r="E585" s="121">
        <v>584</v>
      </c>
      <c r="F585" s="121"/>
      <c r="G585" s="121"/>
      <c r="H585" s="121"/>
      <c r="I585" s="121"/>
      <c r="J585" s="256"/>
    </row>
    <row r="586" spans="1:10" ht="27.95" customHeight="1">
      <c r="A586" s="122"/>
      <c r="B586" s="251"/>
      <c r="C586" s="123"/>
      <c r="D586" s="123"/>
      <c r="E586" s="121">
        <v>585</v>
      </c>
      <c r="F586" s="121"/>
      <c r="G586" s="121"/>
      <c r="H586" s="121"/>
      <c r="I586" s="121"/>
      <c r="J586" s="256"/>
    </row>
    <row r="587" spans="1:10" ht="27.95" customHeight="1">
      <c r="A587" s="122"/>
      <c r="B587" s="251"/>
      <c r="C587" s="123"/>
      <c r="D587" s="123"/>
      <c r="E587" s="121">
        <v>586</v>
      </c>
      <c r="F587" s="121"/>
      <c r="G587" s="121"/>
      <c r="H587" s="121"/>
      <c r="I587" s="121"/>
      <c r="J587" s="256"/>
    </row>
    <row r="588" spans="1:10" ht="27.95" customHeight="1">
      <c r="A588" s="122"/>
      <c r="B588" s="251"/>
      <c r="C588" s="123"/>
      <c r="D588" s="123"/>
      <c r="E588" s="121">
        <v>587</v>
      </c>
      <c r="F588" s="121"/>
      <c r="G588" s="121"/>
      <c r="H588" s="121"/>
      <c r="I588" s="121"/>
      <c r="J588" s="256"/>
    </row>
    <row r="589" spans="1:10" ht="27.95" customHeight="1">
      <c r="A589" s="122"/>
      <c r="B589" s="251"/>
      <c r="C589" s="123"/>
      <c r="D589" s="123"/>
      <c r="E589" s="121">
        <v>588</v>
      </c>
      <c r="F589" s="121"/>
      <c r="G589" s="121"/>
      <c r="H589" s="121"/>
      <c r="I589" s="121"/>
      <c r="J589" s="256"/>
    </row>
    <row r="590" spans="1:10" ht="27.95" customHeight="1">
      <c r="A590" s="122"/>
      <c r="B590" s="251"/>
      <c r="C590" s="123"/>
      <c r="D590" s="123"/>
      <c r="E590" s="121">
        <v>589</v>
      </c>
      <c r="F590" s="121"/>
      <c r="G590" s="121"/>
      <c r="H590" s="121"/>
      <c r="I590" s="121"/>
      <c r="J590" s="256"/>
    </row>
    <row r="591" spans="1:10" ht="27.95" customHeight="1">
      <c r="A591" s="122"/>
      <c r="B591" s="251"/>
      <c r="C591" s="123"/>
      <c r="D591" s="123"/>
      <c r="E591" s="121">
        <v>590</v>
      </c>
      <c r="F591" s="121"/>
      <c r="G591" s="121"/>
      <c r="H591" s="121"/>
      <c r="I591" s="121"/>
      <c r="J591" s="256"/>
    </row>
    <row r="592" spans="1:10" ht="27.95" customHeight="1">
      <c r="A592" s="122"/>
      <c r="B592" s="251"/>
      <c r="C592" s="123"/>
      <c r="D592" s="123"/>
      <c r="E592" s="121">
        <v>591</v>
      </c>
      <c r="F592" s="121"/>
      <c r="G592" s="121"/>
      <c r="H592" s="121"/>
      <c r="I592" s="121"/>
      <c r="J592" s="256"/>
    </row>
    <row r="593" spans="1:10" ht="27.95" customHeight="1">
      <c r="A593" s="122"/>
      <c r="B593" s="251"/>
      <c r="C593" s="123"/>
      <c r="D593" s="123"/>
      <c r="E593" s="121">
        <v>592</v>
      </c>
      <c r="F593" s="121"/>
      <c r="G593" s="121"/>
      <c r="H593" s="121"/>
      <c r="I593" s="121"/>
      <c r="J593" s="256"/>
    </row>
    <row r="594" spans="1:10" ht="27.95" customHeight="1">
      <c r="A594" s="122"/>
      <c r="B594" s="251"/>
      <c r="C594" s="123"/>
      <c r="D594" s="123"/>
      <c r="E594" s="121">
        <v>593</v>
      </c>
      <c r="F594" s="121"/>
      <c r="G594" s="121"/>
      <c r="H594" s="121"/>
      <c r="I594" s="121"/>
      <c r="J594" s="256"/>
    </row>
    <row r="595" spans="1:10" ht="27.95" customHeight="1">
      <c r="A595" s="122"/>
      <c r="B595" s="251"/>
      <c r="C595" s="123"/>
      <c r="D595" s="123"/>
      <c r="E595" s="121">
        <v>594</v>
      </c>
      <c r="F595" s="121"/>
      <c r="G595" s="121"/>
      <c r="H595" s="121"/>
      <c r="I595" s="121"/>
      <c r="J595" s="256"/>
    </row>
    <row r="596" spans="1:10" ht="27.95" customHeight="1">
      <c r="A596" s="122"/>
      <c r="B596" s="251"/>
      <c r="C596" s="123"/>
      <c r="D596" s="123"/>
      <c r="E596" s="121">
        <v>595</v>
      </c>
      <c r="F596" s="121"/>
      <c r="G596" s="121"/>
      <c r="H596" s="121"/>
      <c r="I596" s="121"/>
      <c r="J596" s="256"/>
    </row>
    <row r="597" spans="1:10" ht="27.95" customHeight="1">
      <c r="A597" s="122"/>
      <c r="B597" s="251"/>
      <c r="C597" s="123"/>
      <c r="D597" s="123"/>
      <c r="E597" s="121">
        <v>596</v>
      </c>
      <c r="F597" s="121"/>
      <c r="G597" s="121"/>
      <c r="H597" s="121"/>
      <c r="I597" s="121"/>
      <c r="J597" s="256"/>
    </row>
    <row r="598" spans="1:10" ht="27.95" customHeight="1">
      <c r="A598" s="122"/>
      <c r="B598" s="251"/>
      <c r="C598" s="123"/>
      <c r="D598" s="123"/>
      <c r="E598" s="121">
        <v>597</v>
      </c>
      <c r="F598" s="121"/>
      <c r="G598" s="121"/>
      <c r="H598" s="121"/>
      <c r="I598" s="121"/>
      <c r="J598" s="256"/>
    </row>
    <row r="599" spans="1:10" ht="27.95" customHeight="1">
      <c r="A599" s="122"/>
      <c r="B599" s="251"/>
      <c r="C599" s="123"/>
      <c r="D599" s="123"/>
      <c r="E599" s="121">
        <v>598</v>
      </c>
      <c r="F599" s="121"/>
      <c r="G599" s="121"/>
      <c r="H599" s="121"/>
      <c r="I599" s="121"/>
      <c r="J599" s="256"/>
    </row>
    <row r="600" spans="1:10" ht="27.95" customHeight="1">
      <c r="A600" s="122"/>
      <c r="B600" s="251"/>
      <c r="C600" s="123"/>
      <c r="D600" s="123"/>
      <c r="E600" s="121">
        <v>599</v>
      </c>
      <c r="F600" s="121"/>
      <c r="G600" s="121"/>
      <c r="H600" s="121"/>
      <c r="I600" s="121"/>
      <c r="J600" s="256"/>
    </row>
    <row r="601" spans="1:10" ht="27.95" customHeight="1">
      <c r="A601" s="122"/>
      <c r="B601" s="251"/>
      <c r="C601" s="123"/>
      <c r="D601" s="123"/>
      <c r="E601" s="121">
        <v>600</v>
      </c>
      <c r="F601" s="121"/>
      <c r="G601" s="121"/>
      <c r="H601" s="121"/>
      <c r="I601" s="121"/>
      <c r="J601" s="256"/>
    </row>
    <row r="602" spans="1:10" ht="27.95" customHeight="1">
      <c r="A602" s="122"/>
      <c r="B602" s="251"/>
      <c r="C602" s="123"/>
      <c r="D602" s="123"/>
      <c r="E602" s="121">
        <v>601</v>
      </c>
      <c r="F602" s="121"/>
      <c r="G602" s="121"/>
      <c r="H602" s="121"/>
      <c r="I602" s="121"/>
      <c r="J602" s="256"/>
    </row>
    <row r="603" spans="1:10" ht="27.95" customHeight="1">
      <c r="A603" s="122"/>
      <c r="B603" s="251"/>
      <c r="C603" s="123"/>
      <c r="D603" s="123"/>
      <c r="E603" s="121">
        <v>602</v>
      </c>
      <c r="F603" s="121"/>
      <c r="G603" s="121"/>
      <c r="H603" s="121"/>
      <c r="I603" s="121"/>
      <c r="J603" s="256"/>
    </row>
    <row r="604" spans="1:10" ht="27.95" customHeight="1">
      <c r="A604" s="122"/>
      <c r="B604" s="251"/>
      <c r="C604" s="123"/>
      <c r="D604" s="123"/>
      <c r="E604" s="121">
        <v>603</v>
      </c>
      <c r="F604" s="121"/>
      <c r="G604" s="121"/>
      <c r="H604" s="121"/>
      <c r="I604" s="121"/>
      <c r="J604" s="256"/>
    </row>
    <row r="605" spans="1:10" ht="27.95" customHeight="1">
      <c r="A605" s="122"/>
      <c r="B605" s="251"/>
      <c r="C605" s="123"/>
      <c r="D605" s="123"/>
      <c r="E605" s="121">
        <v>604</v>
      </c>
      <c r="F605" s="121"/>
      <c r="G605" s="121"/>
      <c r="H605" s="121"/>
      <c r="I605" s="121"/>
      <c r="J605" s="256"/>
    </row>
    <row r="606" spans="1:10" ht="27.95" customHeight="1">
      <c r="A606" s="122"/>
      <c r="B606" s="251"/>
      <c r="C606" s="123"/>
      <c r="D606" s="123"/>
      <c r="E606" s="121">
        <v>605</v>
      </c>
      <c r="F606" s="121"/>
      <c r="G606" s="121"/>
      <c r="H606" s="121"/>
      <c r="I606" s="121"/>
      <c r="J606" s="256"/>
    </row>
    <row r="607" spans="1:10" ht="27.95" customHeight="1">
      <c r="A607" s="122"/>
      <c r="B607" s="251"/>
      <c r="C607" s="123"/>
      <c r="D607" s="123"/>
      <c r="E607" s="121">
        <v>606</v>
      </c>
      <c r="F607" s="121"/>
      <c r="G607" s="121"/>
      <c r="H607" s="121"/>
      <c r="I607" s="121"/>
      <c r="J607" s="256"/>
    </row>
    <row r="608" spans="1:10" ht="27.95" customHeight="1">
      <c r="A608" s="122"/>
      <c r="B608" s="251"/>
      <c r="C608" s="123"/>
      <c r="D608" s="123"/>
      <c r="E608" s="121">
        <v>607</v>
      </c>
      <c r="F608" s="121"/>
      <c r="G608" s="121"/>
      <c r="H608" s="121"/>
      <c r="I608" s="121"/>
      <c r="J608" s="256"/>
    </row>
    <row r="609" spans="1:10" ht="27.95" customHeight="1">
      <c r="A609" s="122"/>
      <c r="B609" s="251"/>
      <c r="C609" s="123"/>
      <c r="D609" s="123"/>
      <c r="E609" s="121">
        <v>608</v>
      </c>
      <c r="F609" s="121"/>
      <c r="G609" s="121"/>
      <c r="H609" s="121"/>
      <c r="I609" s="121"/>
      <c r="J609" s="256"/>
    </row>
    <row r="610" spans="1:10" ht="27.95" customHeight="1">
      <c r="A610" s="122"/>
      <c r="B610" s="251"/>
      <c r="C610" s="123"/>
      <c r="D610" s="123"/>
      <c r="E610" s="121">
        <v>609</v>
      </c>
      <c r="F610" s="121"/>
      <c r="G610" s="121"/>
      <c r="H610" s="121"/>
      <c r="I610" s="121"/>
      <c r="J610" s="256"/>
    </row>
    <row r="611" spans="1:10" ht="27.95" customHeight="1">
      <c r="A611" s="122"/>
      <c r="B611" s="251"/>
      <c r="C611" s="123"/>
      <c r="D611" s="123"/>
      <c r="E611" s="121">
        <v>610</v>
      </c>
      <c r="F611" s="121"/>
      <c r="G611" s="121"/>
      <c r="H611" s="121"/>
      <c r="I611" s="121"/>
      <c r="J611" s="256"/>
    </row>
    <row r="612" spans="1:10" ht="27.95" customHeight="1">
      <c r="A612" s="122"/>
      <c r="B612" s="251"/>
      <c r="C612" s="123"/>
      <c r="D612" s="123"/>
      <c r="E612" s="121">
        <v>611</v>
      </c>
      <c r="F612" s="121"/>
      <c r="G612" s="121"/>
      <c r="H612" s="121"/>
      <c r="I612" s="121"/>
      <c r="J612" s="256"/>
    </row>
    <row r="613" spans="1:10" ht="27.95" customHeight="1">
      <c r="A613" s="122"/>
      <c r="B613" s="251"/>
      <c r="C613" s="123"/>
      <c r="D613" s="123"/>
      <c r="E613" s="121">
        <v>612</v>
      </c>
      <c r="F613" s="121"/>
      <c r="G613" s="121"/>
      <c r="H613" s="121"/>
      <c r="I613" s="121"/>
      <c r="J613" s="256"/>
    </row>
    <row r="614" spans="1:10" ht="27.95" customHeight="1">
      <c r="A614" s="122"/>
      <c r="B614" s="251"/>
      <c r="C614" s="123"/>
      <c r="D614" s="123"/>
      <c r="E614" s="121">
        <v>613</v>
      </c>
      <c r="F614" s="121"/>
      <c r="G614" s="121"/>
      <c r="H614" s="121"/>
      <c r="I614" s="121"/>
      <c r="J614" s="256"/>
    </row>
    <row r="615" spans="1:10" ht="27.95" customHeight="1">
      <c r="A615" s="122"/>
      <c r="B615" s="251"/>
      <c r="C615" s="123"/>
      <c r="D615" s="123"/>
      <c r="E615" s="121">
        <v>614</v>
      </c>
      <c r="F615" s="121"/>
      <c r="G615" s="121"/>
      <c r="H615" s="121"/>
      <c r="I615" s="121"/>
      <c r="J615" s="256"/>
    </row>
    <row r="616" spans="1:10" ht="27.95" customHeight="1">
      <c r="A616" s="122"/>
      <c r="B616" s="251"/>
      <c r="C616" s="123"/>
      <c r="D616" s="123"/>
      <c r="E616" s="121">
        <v>615</v>
      </c>
      <c r="F616" s="121"/>
      <c r="G616" s="121"/>
      <c r="H616" s="121"/>
      <c r="I616" s="121"/>
      <c r="J616" s="256"/>
    </row>
    <row r="617" spans="1:10" ht="27.95" customHeight="1">
      <c r="A617" s="122"/>
      <c r="B617" s="251"/>
      <c r="C617" s="123"/>
      <c r="D617" s="123"/>
      <c r="E617" s="121">
        <v>616</v>
      </c>
      <c r="F617" s="121"/>
      <c r="G617" s="121"/>
      <c r="H617" s="121"/>
      <c r="I617" s="121"/>
      <c r="J617" s="256"/>
    </row>
    <row r="618" spans="1:10" ht="27.95" customHeight="1">
      <c r="A618" s="122"/>
      <c r="B618" s="251"/>
      <c r="C618" s="123"/>
      <c r="D618" s="123"/>
      <c r="E618" s="121">
        <v>617</v>
      </c>
      <c r="F618" s="121"/>
      <c r="G618" s="121"/>
      <c r="H618" s="121"/>
      <c r="I618" s="121"/>
      <c r="J618" s="256"/>
    </row>
    <row r="619" spans="1:10" ht="27.95" customHeight="1">
      <c r="A619" s="122"/>
      <c r="B619" s="251"/>
      <c r="C619" s="123"/>
      <c r="D619" s="123"/>
      <c r="E619" s="121">
        <v>618</v>
      </c>
      <c r="F619" s="121"/>
      <c r="G619" s="121"/>
      <c r="H619" s="121"/>
      <c r="I619" s="121"/>
      <c r="J619" s="256"/>
    </row>
    <row r="620" spans="1:10" ht="27.95" customHeight="1">
      <c r="A620" s="122"/>
      <c r="B620" s="251"/>
      <c r="C620" s="123"/>
      <c r="D620" s="123"/>
      <c r="E620" s="121">
        <v>619</v>
      </c>
      <c r="F620" s="121"/>
      <c r="G620" s="121"/>
      <c r="H620" s="121"/>
      <c r="I620" s="121"/>
      <c r="J620" s="256"/>
    </row>
    <row r="621" spans="1:10" ht="27.95" customHeight="1">
      <c r="A621" s="122"/>
      <c r="B621" s="251"/>
      <c r="C621" s="123"/>
      <c r="D621" s="123"/>
      <c r="E621" s="121">
        <v>620</v>
      </c>
      <c r="F621" s="121"/>
      <c r="G621" s="121"/>
      <c r="H621" s="121"/>
      <c r="I621" s="121"/>
      <c r="J621" s="256"/>
    </row>
    <row r="622" spans="1:10" ht="27.95" customHeight="1">
      <c r="A622" s="122"/>
      <c r="B622" s="251"/>
      <c r="C622" s="123"/>
      <c r="D622" s="123"/>
      <c r="E622" s="121">
        <v>621</v>
      </c>
      <c r="F622" s="121"/>
      <c r="G622" s="121"/>
      <c r="H622" s="121"/>
      <c r="I622" s="121"/>
      <c r="J622" s="256"/>
    </row>
    <row r="623" spans="1:10" ht="27.95" customHeight="1">
      <c r="A623" s="122"/>
      <c r="B623" s="251"/>
      <c r="C623" s="123"/>
      <c r="D623" s="123"/>
      <c r="E623" s="121">
        <v>622</v>
      </c>
      <c r="F623" s="121"/>
      <c r="G623" s="121"/>
      <c r="H623" s="121"/>
      <c r="I623" s="121"/>
      <c r="J623" s="256"/>
    </row>
    <row r="624" spans="1:10" ht="27.95" customHeight="1">
      <c r="A624" s="122"/>
      <c r="B624" s="251"/>
      <c r="C624" s="123"/>
      <c r="D624" s="123"/>
      <c r="E624" s="121">
        <v>623</v>
      </c>
      <c r="F624" s="121"/>
      <c r="G624" s="121"/>
      <c r="H624" s="121"/>
      <c r="I624" s="121"/>
      <c r="J624" s="256"/>
    </row>
    <row r="625" spans="1:10" ht="27.95" customHeight="1">
      <c r="A625" s="122"/>
      <c r="B625" s="251"/>
      <c r="C625" s="123"/>
      <c r="D625" s="123"/>
      <c r="E625" s="121">
        <v>624</v>
      </c>
      <c r="F625" s="121"/>
      <c r="G625" s="121"/>
      <c r="H625" s="121"/>
      <c r="I625" s="121"/>
      <c r="J625" s="256"/>
    </row>
    <row r="626" spans="1:10" ht="27.95" customHeight="1">
      <c r="A626" s="122"/>
      <c r="B626" s="251"/>
      <c r="C626" s="123"/>
      <c r="D626" s="123"/>
      <c r="E626" s="121">
        <v>625</v>
      </c>
      <c r="F626" s="121"/>
      <c r="G626" s="121"/>
      <c r="H626" s="121"/>
      <c r="I626" s="121"/>
      <c r="J626" s="256"/>
    </row>
    <row r="627" spans="1:10" ht="27.95" customHeight="1">
      <c r="A627" s="122"/>
      <c r="B627" s="251"/>
      <c r="C627" s="123"/>
      <c r="D627" s="123"/>
      <c r="E627" s="121">
        <v>626</v>
      </c>
      <c r="F627" s="121"/>
      <c r="G627" s="121"/>
      <c r="H627" s="121"/>
      <c r="I627" s="121"/>
      <c r="J627" s="256"/>
    </row>
    <row r="628" spans="1:10" ht="27.95" customHeight="1">
      <c r="A628" s="122"/>
      <c r="B628" s="251"/>
      <c r="C628" s="123"/>
      <c r="D628" s="123"/>
      <c r="E628" s="121">
        <v>627</v>
      </c>
      <c r="F628" s="121"/>
      <c r="G628" s="121"/>
      <c r="H628" s="121"/>
      <c r="I628" s="121"/>
      <c r="J628" s="256"/>
    </row>
    <row r="629" spans="1:10" ht="27.95" customHeight="1">
      <c r="A629" s="122"/>
      <c r="B629" s="251"/>
      <c r="C629" s="123"/>
      <c r="D629" s="123"/>
      <c r="E629" s="121">
        <v>628</v>
      </c>
      <c r="F629" s="121"/>
      <c r="G629" s="121"/>
      <c r="H629" s="121"/>
      <c r="I629" s="121"/>
      <c r="J629" s="256"/>
    </row>
    <row r="630" spans="1:10" ht="27.95" customHeight="1">
      <c r="A630" s="122"/>
      <c r="B630" s="251"/>
      <c r="C630" s="123"/>
      <c r="D630" s="123"/>
      <c r="E630" s="121">
        <v>629</v>
      </c>
      <c r="F630" s="121"/>
      <c r="G630" s="121"/>
      <c r="H630" s="121"/>
      <c r="I630" s="121"/>
      <c r="J630" s="256"/>
    </row>
    <row r="631" spans="1:10" ht="27.95" customHeight="1">
      <c r="A631" s="122"/>
      <c r="B631" s="251"/>
      <c r="C631" s="123"/>
      <c r="D631" s="123"/>
      <c r="E631" s="121">
        <v>630</v>
      </c>
      <c r="F631" s="121"/>
      <c r="G631" s="121"/>
      <c r="H631" s="121"/>
      <c r="I631" s="121"/>
      <c r="J631" s="256"/>
    </row>
    <row r="632" spans="1:10" ht="27.95" customHeight="1">
      <c r="A632" s="122"/>
      <c r="B632" s="251"/>
      <c r="C632" s="123"/>
      <c r="D632" s="123"/>
      <c r="E632" s="121">
        <v>631</v>
      </c>
      <c r="F632" s="121"/>
      <c r="G632" s="121"/>
      <c r="H632" s="121"/>
      <c r="I632" s="121"/>
      <c r="J632" s="256"/>
    </row>
    <row r="633" spans="1:10" ht="27.95" customHeight="1">
      <c r="A633" s="122"/>
      <c r="B633" s="251"/>
      <c r="C633" s="123"/>
      <c r="D633" s="123"/>
      <c r="E633" s="121">
        <v>632</v>
      </c>
      <c r="F633" s="121"/>
      <c r="G633" s="121"/>
      <c r="H633" s="121"/>
      <c r="I633" s="121"/>
      <c r="J633" s="256"/>
    </row>
    <row r="634" spans="1:10" ht="27.95" customHeight="1">
      <c r="A634" s="122"/>
      <c r="B634" s="251"/>
      <c r="C634" s="123"/>
      <c r="D634" s="123"/>
      <c r="E634" s="121">
        <v>633</v>
      </c>
      <c r="F634" s="121"/>
      <c r="G634" s="121"/>
      <c r="H634" s="121"/>
      <c r="I634" s="121"/>
      <c r="J634" s="256"/>
    </row>
    <row r="635" spans="1:10" ht="27.95" customHeight="1">
      <c r="A635" s="122"/>
      <c r="B635" s="251"/>
      <c r="C635" s="123"/>
      <c r="D635" s="123"/>
      <c r="E635" s="121">
        <v>634</v>
      </c>
      <c r="F635" s="121"/>
      <c r="G635" s="121"/>
      <c r="H635" s="121"/>
      <c r="I635" s="121"/>
      <c r="J635" s="256"/>
    </row>
    <row r="636" spans="1:10" ht="27.95" customHeight="1">
      <c r="A636" s="122"/>
      <c r="B636" s="251"/>
      <c r="C636" s="123"/>
      <c r="D636" s="123"/>
      <c r="E636" s="121">
        <v>635</v>
      </c>
      <c r="F636" s="121"/>
      <c r="G636" s="121"/>
      <c r="H636" s="121"/>
      <c r="I636" s="121"/>
      <c r="J636" s="256"/>
    </row>
    <row r="637" spans="1:10" ht="27.95" customHeight="1">
      <c r="A637" s="122"/>
      <c r="B637" s="251"/>
      <c r="C637" s="123"/>
      <c r="D637" s="123"/>
      <c r="E637" s="121">
        <v>636</v>
      </c>
      <c r="F637" s="121"/>
      <c r="G637" s="121"/>
      <c r="H637" s="121"/>
      <c r="I637" s="121"/>
      <c r="J637" s="256"/>
    </row>
    <row r="638" spans="1:10" ht="27.95" customHeight="1">
      <c r="A638" s="122"/>
      <c r="B638" s="251"/>
      <c r="C638" s="123"/>
      <c r="D638" s="123"/>
      <c r="E638" s="121">
        <v>637</v>
      </c>
      <c r="F638" s="121"/>
      <c r="G638" s="121"/>
      <c r="H638" s="121"/>
      <c r="I638" s="121"/>
      <c r="J638" s="256"/>
    </row>
    <row r="639" spans="1:10" ht="27.95" customHeight="1">
      <c r="A639" s="122"/>
      <c r="B639" s="251"/>
      <c r="C639" s="123"/>
      <c r="D639" s="123"/>
      <c r="E639" s="121">
        <v>638</v>
      </c>
      <c r="F639" s="121"/>
      <c r="G639" s="121"/>
      <c r="H639" s="121"/>
      <c r="I639" s="121"/>
      <c r="J639" s="256"/>
    </row>
    <row r="640" spans="1:10" ht="27.95" customHeight="1">
      <c r="A640" s="122"/>
      <c r="B640" s="251"/>
      <c r="C640" s="123"/>
      <c r="D640" s="123"/>
      <c r="E640" s="121">
        <v>639</v>
      </c>
      <c r="F640" s="121"/>
      <c r="G640" s="121"/>
      <c r="H640" s="121"/>
      <c r="I640" s="121"/>
      <c r="J640" s="256"/>
    </row>
    <row r="641" spans="1:10" ht="27.95" customHeight="1">
      <c r="A641" s="122"/>
      <c r="B641" s="251"/>
      <c r="C641" s="123"/>
      <c r="D641" s="123"/>
      <c r="E641" s="121">
        <v>640</v>
      </c>
      <c r="F641" s="121"/>
      <c r="G641" s="121"/>
      <c r="H641" s="121"/>
      <c r="I641" s="121"/>
      <c r="J641" s="256"/>
    </row>
    <row r="642" spans="1:10" ht="27.95" customHeight="1">
      <c r="A642" s="122"/>
      <c r="B642" s="251"/>
      <c r="C642" s="123"/>
      <c r="D642" s="123"/>
      <c r="E642" s="121">
        <v>641</v>
      </c>
      <c r="F642" s="121"/>
      <c r="G642" s="121"/>
      <c r="H642" s="121"/>
      <c r="I642" s="121"/>
      <c r="J642" s="256"/>
    </row>
    <row r="643" spans="1:10" ht="27.95" customHeight="1">
      <c r="A643" s="122"/>
      <c r="B643" s="251"/>
      <c r="C643" s="123"/>
      <c r="D643" s="123"/>
      <c r="E643" s="121">
        <v>642</v>
      </c>
      <c r="F643" s="121"/>
      <c r="G643" s="121"/>
      <c r="H643" s="121"/>
      <c r="I643" s="121"/>
      <c r="J643" s="256"/>
    </row>
    <row r="644" spans="1:10" ht="27.95" customHeight="1">
      <c r="A644" s="122"/>
      <c r="B644" s="251"/>
      <c r="C644" s="123"/>
      <c r="D644" s="123"/>
      <c r="E644" s="121">
        <v>643</v>
      </c>
      <c r="F644" s="121"/>
      <c r="G644" s="121"/>
      <c r="H644" s="121"/>
      <c r="I644" s="121"/>
      <c r="J644" s="256"/>
    </row>
    <row r="645" spans="1:10" ht="27.95" customHeight="1">
      <c r="A645" s="122"/>
      <c r="B645" s="251"/>
      <c r="C645" s="123"/>
      <c r="D645" s="123"/>
      <c r="E645" s="121">
        <v>644</v>
      </c>
      <c r="F645" s="121"/>
      <c r="G645" s="121"/>
      <c r="H645" s="121"/>
      <c r="I645" s="121"/>
      <c r="J645" s="256"/>
    </row>
    <row r="646" spans="1:10" ht="27.95" customHeight="1">
      <c r="A646" s="122"/>
      <c r="B646" s="251"/>
      <c r="C646" s="123"/>
      <c r="D646" s="123"/>
      <c r="E646" s="121">
        <v>645</v>
      </c>
      <c r="F646" s="121"/>
      <c r="G646" s="121"/>
      <c r="H646" s="121"/>
      <c r="I646" s="121"/>
      <c r="J646" s="256"/>
    </row>
    <row r="647" spans="1:10" ht="27.95" customHeight="1">
      <c r="A647" s="122"/>
      <c r="B647" s="251"/>
      <c r="C647" s="123"/>
      <c r="D647" s="123"/>
      <c r="E647" s="121">
        <v>646</v>
      </c>
      <c r="F647" s="121"/>
      <c r="G647" s="121"/>
      <c r="H647" s="121"/>
      <c r="I647" s="121"/>
      <c r="J647" s="256"/>
    </row>
    <row r="648" spans="1:10" ht="27.95" customHeight="1">
      <c r="A648" s="122"/>
      <c r="B648" s="251"/>
      <c r="C648" s="123"/>
      <c r="D648" s="123"/>
      <c r="E648" s="121">
        <v>647</v>
      </c>
      <c r="F648" s="121"/>
      <c r="G648" s="121"/>
      <c r="H648" s="121"/>
      <c r="I648" s="121"/>
      <c r="J648" s="256"/>
    </row>
    <row r="649" spans="1:10" ht="27.95" customHeight="1">
      <c r="A649" s="122"/>
      <c r="B649" s="251"/>
      <c r="C649" s="123"/>
      <c r="D649" s="123"/>
      <c r="E649" s="121">
        <v>648</v>
      </c>
      <c r="F649" s="121"/>
      <c r="G649" s="121"/>
      <c r="H649" s="121"/>
      <c r="I649" s="121"/>
      <c r="J649" s="256"/>
    </row>
    <row r="650" spans="1:10" ht="27.95" customHeight="1">
      <c r="A650" s="122"/>
      <c r="B650" s="251"/>
      <c r="C650" s="123"/>
      <c r="D650" s="123"/>
      <c r="E650" s="121">
        <v>649</v>
      </c>
      <c r="F650" s="121"/>
      <c r="G650" s="121"/>
      <c r="H650" s="121"/>
      <c r="I650" s="121"/>
      <c r="J650" s="256"/>
    </row>
    <row r="651" spans="1:10" ht="27.95" customHeight="1">
      <c r="A651" s="122"/>
      <c r="B651" s="251"/>
      <c r="C651" s="123"/>
      <c r="D651" s="123"/>
      <c r="E651" s="121">
        <v>650</v>
      </c>
      <c r="F651" s="121"/>
      <c r="G651" s="121"/>
      <c r="H651" s="121"/>
      <c r="I651" s="121"/>
      <c r="J651" s="256"/>
    </row>
    <row r="652" spans="1:10" ht="27.95" customHeight="1">
      <c r="A652" s="122"/>
      <c r="B652" s="251"/>
      <c r="C652" s="123"/>
      <c r="D652" s="123"/>
      <c r="E652" s="121">
        <v>651</v>
      </c>
      <c r="F652" s="121"/>
      <c r="G652" s="121"/>
      <c r="H652" s="121"/>
      <c r="I652" s="121"/>
      <c r="J652" s="256"/>
    </row>
    <row r="653" spans="1:10" ht="27.95" customHeight="1">
      <c r="A653" s="122"/>
      <c r="B653" s="251"/>
      <c r="C653" s="123"/>
      <c r="D653" s="123"/>
      <c r="E653" s="121">
        <v>652</v>
      </c>
      <c r="F653" s="121"/>
      <c r="G653" s="121"/>
      <c r="H653" s="121"/>
      <c r="I653" s="121"/>
      <c r="J653" s="256"/>
    </row>
    <row r="654" spans="1:10" ht="27.95" customHeight="1">
      <c r="A654" s="122"/>
      <c r="B654" s="251"/>
      <c r="C654" s="123"/>
      <c r="D654" s="123"/>
      <c r="E654" s="121">
        <v>653</v>
      </c>
      <c r="F654" s="121"/>
      <c r="G654" s="121"/>
      <c r="H654" s="121"/>
      <c r="I654" s="121"/>
      <c r="J654" s="256"/>
    </row>
    <row r="655" spans="1:10" ht="27.95" customHeight="1">
      <c r="A655" s="122"/>
      <c r="B655" s="251"/>
      <c r="C655" s="123"/>
      <c r="D655" s="123"/>
      <c r="E655" s="121">
        <v>654</v>
      </c>
      <c r="F655" s="121"/>
      <c r="G655" s="121"/>
      <c r="H655" s="121"/>
      <c r="I655" s="121"/>
      <c r="J655" s="256"/>
    </row>
    <row r="656" spans="1:10" ht="27.95" customHeight="1">
      <c r="A656" s="122"/>
      <c r="B656" s="251"/>
      <c r="C656" s="123"/>
      <c r="D656" s="123"/>
      <c r="E656" s="121">
        <v>655</v>
      </c>
      <c r="F656" s="121"/>
      <c r="G656" s="121"/>
      <c r="H656" s="121"/>
      <c r="I656" s="121"/>
      <c r="J656" s="256"/>
    </row>
    <row r="657" spans="1:10" ht="27.95" customHeight="1">
      <c r="A657" s="122"/>
      <c r="B657" s="251"/>
      <c r="C657" s="123"/>
      <c r="D657" s="123"/>
      <c r="E657" s="121">
        <v>656</v>
      </c>
      <c r="F657" s="121"/>
      <c r="G657" s="121"/>
      <c r="H657" s="121"/>
      <c r="I657" s="121"/>
      <c r="J657" s="256"/>
    </row>
    <row r="658" spans="1:10" ht="27.95" customHeight="1">
      <c r="A658" s="122"/>
      <c r="B658" s="251"/>
      <c r="C658" s="123"/>
      <c r="D658" s="123"/>
      <c r="E658" s="121">
        <v>657</v>
      </c>
      <c r="F658" s="121"/>
      <c r="G658" s="121"/>
      <c r="H658" s="121"/>
      <c r="I658" s="121"/>
      <c r="J658" s="256"/>
    </row>
    <row r="659" spans="1:10" ht="27.95" customHeight="1">
      <c r="A659" s="122"/>
      <c r="B659" s="251"/>
      <c r="C659" s="123"/>
      <c r="D659" s="123"/>
      <c r="E659" s="121">
        <v>658</v>
      </c>
      <c r="F659" s="121"/>
      <c r="G659" s="121"/>
      <c r="H659" s="121"/>
      <c r="I659" s="121"/>
      <c r="J659" s="256"/>
    </row>
    <row r="660" spans="1:10" ht="27.95" customHeight="1">
      <c r="A660" s="122"/>
      <c r="B660" s="251"/>
      <c r="C660" s="123"/>
      <c r="D660" s="123"/>
      <c r="E660" s="121">
        <v>659</v>
      </c>
      <c r="F660" s="121"/>
      <c r="G660" s="121"/>
      <c r="H660" s="121"/>
      <c r="I660" s="121"/>
      <c r="J660" s="256"/>
    </row>
    <row r="661" spans="1:10" ht="27.95" customHeight="1">
      <c r="A661" s="122"/>
      <c r="B661" s="251"/>
      <c r="C661" s="123"/>
      <c r="D661" s="123"/>
      <c r="E661" s="121">
        <v>660</v>
      </c>
      <c r="F661" s="121"/>
      <c r="G661" s="121"/>
      <c r="H661" s="121"/>
      <c r="I661" s="121"/>
      <c r="J661" s="256"/>
    </row>
    <row r="662" spans="1:10" ht="27.95" customHeight="1">
      <c r="A662" s="122"/>
      <c r="B662" s="251"/>
      <c r="C662" s="123"/>
      <c r="D662" s="123"/>
      <c r="E662" s="121">
        <v>661</v>
      </c>
      <c r="F662" s="121"/>
      <c r="G662" s="121"/>
      <c r="H662" s="121"/>
      <c r="I662" s="121"/>
      <c r="J662" s="256"/>
    </row>
    <row r="663" spans="1:10" ht="27.95" customHeight="1">
      <c r="A663" s="125"/>
      <c r="B663" s="252"/>
      <c r="C663" s="123"/>
      <c r="D663" s="123"/>
      <c r="E663" s="121">
        <v>662</v>
      </c>
      <c r="F663" s="121"/>
      <c r="G663" s="121"/>
      <c r="H663" s="121"/>
      <c r="I663" s="121"/>
      <c r="J663" s="256"/>
    </row>
    <row r="664" spans="1:10" ht="27.95" customHeight="1" thickBot="1">
      <c r="A664" s="166"/>
      <c r="B664" s="253"/>
      <c r="C664" s="123"/>
      <c r="D664" s="163"/>
      <c r="E664" s="121">
        <v>663</v>
      </c>
      <c r="F664" s="121"/>
      <c r="G664" s="124"/>
      <c r="H664" s="124"/>
      <c r="I664" s="124"/>
      <c r="J664" s="256"/>
    </row>
    <row r="665" spans="1:10" ht="27.95" customHeight="1">
      <c r="A665" s="122"/>
      <c r="B665" s="251"/>
      <c r="C665" s="123"/>
      <c r="D665" s="123"/>
      <c r="E665" s="121">
        <v>664</v>
      </c>
      <c r="F665" s="121"/>
      <c r="G665" s="121"/>
      <c r="H665" s="121"/>
      <c r="I665" s="121"/>
      <c r="J665" s="256"/>
    </row>
    <row r="666" spans="1:10" ht="27.95" customHeight="1">
      <c r="A666" s="122"/>
      <c r="B666" s="251"/>
      <c r="C666" s="123"/>
      <c r="D666" s="123"/>
      <c r="E666" s="121">
        <v>665</v>
      </c>
      <c r="F666" s="121"/>
      <c r="G666" s="121"/>
      <c r="H666" s="121"/>
      <c r="I666" s="121"/>
      <c r="J666" s="256"/>
    </row>
    <row r="667" spans="1:10" ht="27.95" customHeight="1">
      <c r="A667" s="122"/>
      <c r="B667" s="251"/>
      <c r="C667" s="123"/>
      <c r="D667" s="123"/>
      <c r="E667" s="121">
        <v>666</v>
      </c>
      <c r="F667" s="121"/>
      <c r="G667" s="121"/>
      <c r="H667" s="121"/>
      <c r="I667" s="121"/>
      <c r="J667" s="256"/>
    </row>
    <row r="668" spans="1:10" ht="27.95" customHeight="1">
      <c r="A668" s="122"/>
      <c r="B668" s="251"/>
      <c r="C668" s="123"/>
      <c r="D668" s="123"/>
      <c r="E668" s="121">
        <v>667</v>
      </c>
      <c r="F668" s="121"/>
      <c r="G668" s="121"/>
      <c r="H668" s="121"/>
      <c r="I668" s="121"/>
      <c r="J668" s="256"/>
    </row>
    <row r="669" spans="1:10" ht="27.95" customHeight="1">
      <c r="A669" s="122"/>
      <c r="B669" s="251"/>
      <c r="C669" s="123"/>
      <c r="D669" s="123"/>
      <c r="E669" s="121">
        <v>668</v>
      </c>
      <c r="F669" s="121"/>
      <c r="G669" s="121"/>
      <c r="H669" s="121"/>
      <c r="I669" s="121"/>
      <c r="J669" s="256"/>
    </row>
    <row r="670" spans="1:10" ht="27.95" customHeight="1">
      <c r="A670" s="122"/>
      <c r="B670" s="251"/>
      <c r="C670" s="123"/>
      <c r="D670" s="123"/>
      <c r="E670" s="121">
        <v>669</v>
      </c>
      <c r="F670" s="121"/>
      <c r="G670" s="121"/>
      <c r="H670" s="121"/>
      <c r="I670" s="121"/>
      <c r="J670" s="256"/>
    </row>
    <row r="671" spans="1:10" ht="27.95" customHeight="1">
      <c r="A671" s="122"/>
      <c r="B671" s="251"/>
      <c r="C671" s="123"/>
      <c r="D671" s="123"/>
      <c r="E671" s="121">
        <v>670</v>
      </c>
      <c r="F671" s="121"/>
      <c r="G671" s="121"/>
      <c r="H671" s="121"/>
      <c r="I671" s="121"/>
      <c r="J671" s="256"/>
    </row>
    <row r="672" spans="1:10" ht="27.95" customHeight="1">
      <c r="A672" s="122"/>
      <c r="B672" s="251"/>
      <c r="C672" s="123"/>
      <c r="D672" s="123"/>
      <c r="E672" s="121">
        <v>671</v>
      </c>
      <c r="F672" s="121"/>
      <c r="G672" s="121"/>
      <c r="H672" s="121"/>
      <c r="I672" s="121"/>
      <c r="J672" s="256"/>
    </row>
    <row r="673" spans="1:10" ht="27.95" customHeight="1">
      <c r="A673" s="122"/>
      <c r="B673" s="251"/>
      <c r="C673" s="123"/>
      <c r="D673" s="123"/>
      <c r="E673" s="121">
        <v>672</v>
      </c>
      <c r="F673" s="121"/>
      <c r="G673" s="121"/>
      <c r="H673" s="121"/>
      <c r="I673" s="121"/>
      <c r="J673" s="256"/>
    </row>
    <row r="674" spans="1:10" ht="27.95" customHeight="1">
      <c r="A674" s="122"/>
      <c r="B674" s="251"/>
      <c r="C674" s="123"/>
      <c r="D674" s="123"/>
      <c r="E674" s="121">
        <v>673</v>
      </c>
      <c r="F674" s="121"/>
      <c r="G674" s="121"/>
      <c r="H674" s="121"/>
      <c r="I674" s="121"/>
      <c r="J674" s="256"/>
    </row>
    <row r="675" spans="1:10" ht="27.95" customHeight="1">
      <c r="A675" s="122"/>
      <c r="B675" s="251"/>
      <c r="C675" s="123"/>
      <c r="D675" s="123"/>
      <c r="E675" s="121">
        <v>674</v>
      </c>
      <c r="F675" s="121"/>
      <c r="G675" s="121"/>
      <c r="H675" s="121"/>
      <c r="I675" s="121"/>
      <c r="J675" s="256"/>
    </row>
    <row r="676" spans="1:10" ht="27.95" customHeight="1">
      <c r="A676" s="122"/>
      <c r="B676" s="251"/>
      <c r="C676" s="123"/>
      <c r="D676" s="123"/>
      <c r="E676" s="121">
        <v>675</v>
      </c>
      <c r="F676" s="121"/>
      <c r="G676" s="121"/>
      <c r="H676" s="121"/>
      <c r="I676" s="121"/>
      <c r="J676" s="256"/>
    </row>
    <row r="677" spans="1:10" ht="27.95" customHeight="1">
      <c r="A677" s="122"/>
      <c r="B677" s="251"/>
      <c r="C677" s="123"/>
      <c r="D677" s="123"/>
      <c r="E677" s="121">
        <v>676</v>
      </c>
      <c r="F677" s="121"/>
      <c r="G677" s="121"/>
      <c r="H677" s="121"/>
      <c r="I677" s="121"/>
      <c r="J677" s="256"/>
    </row>
    <row r="678" spans="1:10" ht="27.95" customHeight="1">
      <c r="A678" s="122"/>
      <c r="B678" s="251"/>
      <c r="C678" s="123"/>
      <c r="D678" s="123"/>
      <c r="E678" s="121">
        <v>677</v>
      </c>
      <c r="F678" s="121"/>
      <c r="G678" s="121"/>
      <c r="H678" s="121"/>
      <c r="I678" s="121"/>
      <c r="J678" s="256"/>
    </row>
    <row r="679" spans="1:10" ht="27.95" customHeight="1">
      <c r="A679" s="122"/>
      <c r="B679" s="251"/>
      <c r="C679" s="123"/>
      <c r="D679" s="123"/>
      <c r="E679" s="121">
        <v>678</v>
      </c>
      <c r="F679" s="121"/>
      <c r="G679" s="121"/>
      <c r="H679" s="121"/>
      <c r="I679" s="121"/>
      <c r="J679" s="256"/>
    </row>
    <row r="680" spans="1:10" ht="27.95" customHeight="1">
      <c r="A680" s="122"/>
      <c r="B680" s="251"/>
      <c r="C680" s="123"/>
      <c r="D680" s="123"/>
      <c r="E680" s="121">
        <v>679</v>
      </c>
      <c r="F680" s="121"/>
      <c r="G680" s="121"/>
      <c r="H680" s="121"/>
      <c r="I680" s="121"/>
      <c r="J680" s="256"/>
    </row>
    <row r="681" spans="1:10" ht="27.95" customHeight="1">
      <c r="A681" s="122"/>
      <c r="B681" s="251"/>
      <c r="C681" s="123"/>
      <c r="D681" s="123"/>
      <c r="E681" s="121">
        <v>680</v>
      </c>
      <c r="F681" s="121"/>
      <c r="G681" s="121"/>
      <c r="H681" s="121"/>
      <c r="I681" s="121"/>
      <c r="J681" s="256"/>
    </row>
    <row r="682" spans="1:10" ht="27.95" customHeight="1">
      <c r="A682" s="122"/>
      <c r="B682" s="251"/>
      <c r="C682" s="123"/>
      <c r="D682" s="123"/>
      <c r="E682" s="121">
        <v>681</v>
      </c>
      <c r="F682" s="121"/>
      <c r="G682" s="121"/>
      <c r="H682" s="121"/>
      <c r="I682" s="121"/>
      <c r="J682" s="256"/>
    </row>
    <row r="683" spans="1:10" ht="27.95" customHeight="1">
      <c r="A683" s="122"/>
      <c r="B683" s="251"/>
      <c r="C683" s="123"/>
      <c r="D683" s="123"/>
      <c r="E683" s="121">
        <v>682</v>
      </c>
      <c r="F683" s="121"/>
      <c r="G683" s="121"/>
      <c r="H683" s="121"/>
      <c r="I683" s="121"/>
      <c r="J683" s="256"/>
    </row>
    <row r="684" spans="1:10" ht="27.95" customHeight="1">
      <c r="A684" s="122"/>
      <c r="B684" s="251"/>
      <c r="C684" s="123"/>
      <c r="D684" s="123"/>
      <c r="E684" s="121">
        <v>683</v>
      </c>
      <c r="F684" s="121"/>
      <c r="G684" s="121"/>
      <c r="H684" s="121"/>
      <c r="I684" s="121"/>
      <c r="J684" s="256"/>
    </row>
    <row r="685" spans="1:10" ht="27.95" customHeight="1">
      <c r="A685" s="122"/>
      <c r="B685" s="251"/>
      <c r="C685" s="123"/>
      <c r="D685" s="123"/>
      <c r="E685" s="121">
        <v>684</v>
      </c>
      <c r="F685" s="121"/>
      <c r="G685" s="121"/>
      <c r="H685" s="121"/>
      <c r="I685" s="121"/>
      <c r="J685" s="256"/>
    </row>
    <row r="686" spans="1:10" ht="27.95" customHeight="1">
      <c r="A686" s="122"/>
      <c r="B686" s="251"/>
      <c r="C686" s="123"/>
      <c r="D686" s="123"/>
      <c r="E686" s="121">
        <v>685</v>
      </c>
      <c r="F686" s="121"/>
      <c r="G686" s="121"/>
      <c r="H686" s="121"/>
      <c r="I686" s="121"/>
      <c r="J686" s="256"/>
    </row>
    <row r="687" spans="1:10" ht="27.95" customHeight="1">
      <c r="A687" s="122"/>
      <c r="B687" s="251"/>
      <c r="C687" s="123"/>
      <c r="D687" s="123"/>
      <c r="E687" s="121">
        <v>686</v>
      </c>
      <c r="F687" s="121"/>
      <c r="G687" s="121"/>
      <c r="H687" s="121"/>
      <c r="I687" s="121"/>
      <c r="J687" s="256"/>
    </row>
    <row r="688" spans="1:10" ht="27.95" customHeight="1">
      <c r="A688" s="122"/>
      <c r="B688" s="251"/>
      <c r="C688" s="123"/>
      <c r="D688" s="123"/>
      <c r="E688" s="121">
        <v>687</v>
      </c>
      <c r="F688" s="121"/>
      <c r="G688" s="121"/>
      <c r="H688" s="121"/>
      <c r="I688" s="121"/>
      <c r="J688" s="256"/>
    </row>
    <row r="689" spans="1:10" ht="27.95" customHeight="1">
      <c r="A689" s="122"/>
      <c r="B689" s="251"/>
      <c r="C689" s="123"/>
      <c r="D689" s="123"/>
      <c r="E689" s="121">
        <v>688</v>
      </c>
      <c r="F689" s="121"/>
      <c r="G689" s="121"/>
      <c r="H689" s="121"/>
      <c r="I689" s="121"/>
      <c r="J689" s="256"/>
    </row>
    <row r="690" spans="1:10" ht="27.95" customHeight="1">
      <c r="A690" s="122"/>
      <c r="B690" s="251"/>
      <c r="C690" s="123"/>
      <c r="D690" s="123"/>
      <c r="E690" s="121">
        <v>689</v>
      </c>
      <c r="F690" s="121"/>
      <c r="G690" s="121"/>
      <c r="H690" s="121"/>
      <c r="I690" s="121"/>
      <c r="J690" s="256"/>
    </row>
    <row r="691" spans="1:10" ht="27.95" customHeight="1">
      <c r="A691" s="122"/>
      <c r="B691" s="251"/>
      <c r="C691" s="123"/>
      <c r="D691" s="123"/>
      <c r="E691" s="121">
        <v>690</v>
      </c>
      <c r="F691" s="121"/>
      <c r="G691" s="121"/>
      <c r="H691" s="121"/>
      <c r="I691" s="121"/>
      <c r="J691" s="256"/>
    </row>
    <row r="692" spans="1:10" ht="27.95" customHeight="1">
      <c r="A692" s="122"/>
      <c r="B692" s="251"/>
      <c r="C692" s="123"/>
      <c r="D692" s="123"/>
      <c r="E692" s="121">
        <v>691</v>
      </c>
      <c r="F692" s="121"/>
      <c r="G692" s="121"/>
      <c r="H692" s="121"/>
      <c r="I692" s="121"/>
      <c r="J692" s="256"/>
    </row>
    <row r="693" spans="1:10" ht="27.95" customHeight="1">
      <c r="A693" s="122"/>
      <c r="B693" s="251"/>
      <c r="C693" s="123"/>
      <c r="D693" s="123"/>
      <c r="E693" s="121">
        <v>692</v>
      </c>
      <c r="F693" s="121"/>
      <c r="G693" s="121"/>
      <c r="H693" s="121"/>
      <c r="I693" s="121"/>
      <c r="J693" s="256"/>
    </row>
    <row r="694" spans="1:10" ht="27.95" customHeight="1">
      <c r="A694" s="122"/>
      <c r="B694" s="251"/>
      <c r="C694" s="123"/>
      <c r="D694" s="123"/>
      <c r="E694" s="121">
        <v>693</v>
      </c>
      <c r="F694" s="121"/>
      <c r="G694" s="121"/>
      <c r="H694" s="121"/>
      <c r="I694" s="121"/>
      <c r="J694" s="256"/>
    </row>
    <row r="695" spans="1:10" ht="27.95" customHeight="1">
      <c r="A695" s="122"/>
      <c r="B695" s="251"/>
      <c r="C695" s="123"/>
      <c r="D695" s="123"/>
      <c r="E695" s="121">
        <v>694</v>
      </c>
      <c r="F695" s="121"/>
      <c r="G695" s="121"/>
      <c r="H695" s="121"/>
      <c r="I695" s="121"/>
      <c r="J695" s="256"/>
    </row>
    <row r="696" spans="1:10" ht="27.95" customHeight="1">
      <c r="A696" s="122"/>
      <c r="B696" s="251"/>
      <c r="C696" s="123"/>
      <c r="D696" s="123"/>
      <c r="E696" s="121">
        <v>695</v>
      </c>
      <c r="F696" s="121"/>
      <c r="G696" s="121"/>
      <c r="H696" s="121"/>
      <c r="I696" s="121"/>
      <c r="J696" s="256"/>
    </row>
    <row r="697" spans="1:10" ht="27.95" customHeight="1">
      <c r="A697" s="122"/>
      <c r="B697" s="251"/>
      <c r="C697" s="123"/>
      <c r="D697" s="123"/>
      <c r="E697" s="121">
        <v>696</v>
      </c>
      <c r="F697" s="121"/>
      <c r="G697" s="121"/>
      <c r="H697" s="121"/>
      <c r="I697" s="121"/>
      <c r="J697" s="256"/>
    </row>
    <row r="698" spans="1:10" ht="27.95" customHeight="1">
      <c r="A698" s="122"/>
      <c r="B698" s="251"/>
      <c r="C698" s="123"/>
      <c r="D698" s="123"/>
      <c r="E698" s="121">
        <v>697</v>
      </c>
      <c r="F698" s="121"/>
      <c r="G698" s="121"/>
      <c r="H698" s="121"/>
      <c r="I698" s="121"/>
      <c r="J698" s="256"/>
    </row>
    <row r="699" spans="1:10" ht="27.95" customHeight="1">
      <c r="A699" s="122"/>
      <c r="B699" s="251"/>
      <c r="C699" s="123"/>
      <c r="D699" s="123"/>
      <c r="E699" s="121">
        <v>698</v>
      </c>
      <c r="F699" s="121"/>
      <c r="G699" s="121"/>
      <c r="H699" s="121"/>
      <c r="I699" s="121"/>
      <c r="J699" s="256"/>
    </row>
    <row r="700" spans="1:10" ht="27.95" customHeight="1">
      <c r="A700" s="122"/>
      <c r="B700" s="251"/>
      <c r="C700" s="123"/>
      <c r="D700" s="123"/>
      <c r="E700" s="121">
        <v>699</v>
      </c>
      <c r="F700" s="121"/>
      <c r="G700" s="121"/>
      <c r="H700" s="121"/>
      <c r="I700" s="121"/>
      <c r="J700" s="256"/>
    </row>
    <row r="701" spans="1:10" ht="27.95" customHeight="1">
      <c r="A701" s="122"/>
      <c r="B701" s="251"/>
      <c r="C701" s="123"/>
      <c r="D701" s="123"/>
      <c r="E701" s="121">
        <v>700</v>
      </c>
      <c r="F701" s="121"/>
      <c r="G701" s="121"/>
      <c r="H701" s="121"/>
      <c r="I701" s="121"/>
      <c r="J701" s="256"/>
    </row>
    <row r="702" spans="1:10" ht="27.95" customHeight="1">
      <c r="A702" s="122"/>
      <c r="B702" s="251"/>
      <c r="C702" s="123"/>
      <c r="D702" s="123"/>
      <c r="E702" s="121">
        <v>701</v>
      </c>
      <c r="F702" s="121"/>
      <c r="G702" s="121"/>
      <c r="H702" s="121"/>
      <c r="I702" s="121"/>
      <c r="J702" s="256"/>
    </row>
    <row r="703" spans="1:10" ht="27.95" customHeight="1">
      <c r="A703" s="122"/>
      <c r="B703" s="251"/>
      <c r="C703" s="123"/>
      <c r="D703" s="123"/>
      <c r="E703" s="121">
        <v>702</v>
      </c>
      <c r="F703" s="121"/>
      <c r="G703" s="121"/>
      <c r="H703" s="121"/>
      <c r="I703" s="121"/>
      <c r="J703" s="256"/>
    </row>
    <row r="704" spans="1:10" ht="27.95" customHeight="1">
      <c r="A704" s="122"/>
      <c r="B704" s="251"/>
      <c r="C704" s="123"/>
      <c r="D704" s="123"/>
      <c r="E704" s="121">
        <v>703</v>
      </c>
      <c r="F704" s="121"/>
      <c r="G704" s="121"/>
      <c r="H704" s="121"/>
      <c r="I704" s="121"/>
      <c r="J704" s="256"/>
    </row>
    <row r="705" spans="1:10" ht="27.95" customHeight="1">
      <c r="A705" s="122"/>
      <c r="B705" s="251"/>
      <c r="C705" s="123"/>
      <c r="D705" s="123"/>
      <c r="E705" s="121">
        <v>704</v>
      </c>
      <c r="F705" s="121"/>
      <c r="G705" s="121"/>
      <c r="H705" s="121"/>
      <c r="I705" s="121"/>
      <c r="J705" s="256"/>
    </row>
    <row r="706" spans="1:10" ht="27.95" customHeight="1">
      <c r="A706" s="122"/>
      <c r="B706" s="251"/>
      <c r="C706" s="123"/>
      <c r="D706" s="123"/>
      <c r="E706" s="121">
        <v>705</v>
      </c>
      <c r="F706" s="121"/>
      <c r="G706" s="121"/>
      <c r="H706" s="121"/>
      <c r="I706" s="121"/>
      <c r="J706" s="256"/>
    </row>
    <row r="707" spans="1:10" ht="27.95" customHeight="1">
      <c r="A707" s="122"/>
      <c r="B707" s="251"/>
      <c r="C707" s="123"/>
      <c r="D707" s="123"/>
      <c r="E707" s="121">
        <v>706</v>
      </c>
      <c r="F707" s="121"/>
      <c r="G707" s="121"/>
      <c r="H707" s="121"/>
      <c r="I707" s="121"/>
      <c r="J707" s="256"/>
    </row>
    <row r="708" spans="1:10" ht="27.95" customHeight="1">
      <c r="A708" s="122"/>
      <c r="B708" s="251"/>
      <c r="C708" s="123"/>
      <c r="D708" s="123"/>
      <c r="E708" s="121">
        <v>707</v>
      </c>
      <c r="F708" s="121"/>
      <c r="G708" s="121"/>
      <c r="H708" s="121"/>
      <c r="I708" s="121"/>
      <c r="J708" s="256"/>
    </row>
    <row r="709" spans="1:10" ht="27.95" customHeight="1">
      <c r="A709" s="122"/>
      <c r="B709" s="251"/>
      <c r="C709" s="123"/>
      <c r="D709" s="123"/>
      <c r="E709" s="121">
        <v>708</v>
      </c>
      <c r="F709" s="121"/>
      <c r="G709" s="121"/>
      <c r="H709" s="121"/>
      <c r="I709" s="121"/>
      <c r="J709" s="256"/>
    </row>
    <row r="710" spans="1:10" ht="27.95" customHeight="1">
      <c r="A710" s="122"/>
      <c r="B710" s="251"/>
      <c r="C710" s="123"/>
      <c r="D710" s="123"/>
      <c r="E710" s="121">
        <v>709</v>
      </c>
      <c r="F710" s="121"/>
      <c r="G710" s="121"/>
      <c r="H710" s="121"/>
      <c r="I710" s="121"/>
      <c r="J710" s="256"/>
    </row>
    <row r="711" spans="1:10" ht="27.95" customHeight="1">
      <c r="A711" s="122"/>
      <c r="B711" s="251"/>
      <c r="C711" s="123"/>
      <c r="D711" s="123"/>
      <c r="E711" s="121">
        <v>710</v>
      </c>
      <c r="F711" s="121"/>
      <c r="G711" s="121"/>
      <c r="H711" s="121"/>
      <c r="I711" s="121"/>
      <c r="J711" s="256"/>
    </row>
    <row r="712" spans="1:10" ht="27.95" customHeight="1">
      <c r="A712" s="122"/>
      <c r="B712" s="251"/>
      <c r="C712" s="123"/>
      <c r="D712" s="123"/>
      <c r="E712" s="121">
        <v>711</v>
      </c>
      <c r="F712" s="121"/>
      <c r="G712" s="121"/>
      <c r="H712" s="121"/>
      <c r="I712" s="121"/>
      <c r="J712" s="256"/>
    </row>
    <row r="713" spans="1:10" ht="27.95" customHeight="1">
      <c r="A713" s="122"/>
      <c r="B713" s="251"/>
      <c r="C713" s="123"/>
      <c r="D713" s="123"/>
      <c r="E713" s="121">
        <v>712</v>
      </c>
      <c r="F713" s="121"/>
      <c r="G713" s="121"/>
      <c r="H713" s="121"/>
      <c r="I713" s="121"/>
      <c r="J713" s="256"/>
    </row>
    <row r="714" spans="1:10" ht="27.95" customHeight="1">
      <c r="A714" s="122"/>
      <c r="B714" s="251"/>
      <c r="C714" s="123"/>
      <c r="D714" s="123"/>
      <c r="E714" s="121">
        <v>713</v>
      </c>
      <c r="F714" s="121"/>
      <c r="G714" s="121"/>
      <c r="H714" s="121"/>
      <c r="I714" s="121"/>
      <c r="J714" s="256"/>
    </row>
    <row r="715" spans="1:10" ht="27.95" customHeight="1">
      <c r="A715" s="122"/>
      <c r="B715" s="251"/>
      <c r="C715" s="123"/>
      <c r="D715" s="123"/>
      <c r="E715" s="121">
        <v>714</v>
      </c>
      <c r="F715" s="121"/>
      <c r="G715" s="121"/>
      <c r="H715" s="121"/>
      <c r="I715" s="121"/>
      <c r="J715" s="256"/>
    </row>
    <row r="716" spans="1:10" ht="27.95" customHeight="1">
      <c r="A716" s="122"/>
      <c r="B716" s="251"/>
      <c r="C716" s="123"/>
      <c r="D716" s="123"/>
      <c r="E716" s="121">
        <v>715</v>
      </c>
      <c r="F716" s="121"/>
      <c r="G716" s="121"/>
      <c r="H716" s="121"/>
      <c r="I716" s="121"/>
      <c r="J716" s="256"/>
    </row>
    <row r="717" spans="1:10" ht="27.95" customHeight="1">
      <c r="A717" s="122"/>
      <c r="B717" s="251"/>
      <c r="C717" s="123"/>
      <c r="D717" s="123"/>
      <c r="E717" s="121">
        <v>716</v>
      </c>
      <c r="F717" s="121"/>
      <c r="G717" s="121"/>
      <c r="H717" s="121"/>
      <c r="I717" s="121"/>
      <c r="J717" s="256"/>
    </row>
    <row r="718" spans="1:10" ht="27.95" customHeight="1">
      <c r="A718" s="122"/>
      <c r="B718" s="251"/>
      <c r="C718" s="123"/>
      <c r="D718" s="123"/>
      <c r="E718" s="121">
        <v>717</v>
      </c>
      <c r="F718" s="121"/>
      <c r="G718" s="121"/>
      <c r="H718" s="121"/>
      <c r="I718" s="121"/>
      <c r="J718" s="256"/>
    </row>
    <row r="719" spans="1:10" ht="27.95" customHeight="1">
      <c r="A719" s="122"/>
      <c r="B719" s="251"/>
      <c r="C719" s="123"/>
      <c r="D719" s="123"/>
      <c r="E719" s="121">
        <v>718</v>
      </c>
      <c r="F719" s="121"/>
      <c r="G719" s="121"/>
      <c r="H719" s="121"/>
      <c r="I719" s="121"/>
      <c r="J719" s="256"/>
    </row>
    <row r="720" spans="1:10" ht="27.95" customHeight="1">
      <c r="A720" s="122"/>
      <c r="B720" s="251"/>
      <c r="C720" s="123"/>
      <c r="D720" s="123"/>
      <c r="E720" s="121">
        <v>719</v>
      </c>
      <c r="F720" s="121"/>
      <c r="G720" s="121"/>
      <c r="H720" s="121"/>
      <c r="I720" s="121"/>
      <c r="J720" s="256"/>
    </row>
    <row r="721" spans="1:10" ht="27.95" customHeight="1">
      <c r="A721" s="122"/>
      <c r="B721" s="251"/>
      <c r="C721" s="123"/>
      <c r="D721" s="123"/>
      <c r="E721" s="121">
        <v>720</v>
      </c>
      <c r="F721" s="121"/>
      <c r="G721" s="121"/>
      <c r="H721" s="121"/>
      <c r="I721" s="121"/>
      <c r="J721" s="256"/>
    </row>
    <row r="722" spans="1:10" ht="27.95" customHeight="1">
      <c r="A722" s="122"/>
      <c r="B722" s="251"/>
      <c r="C722" s="123"/>
      <c r="D722" s="123"/>
      <c r="E722" s="121">
        <v>721</v>
      </c>
      <c r="F722" s="121"/>
      <c r="G722" s="121"/>
      <c r="H722" s="121"/>
      <c r="I722" s="121"/>
      <c r="J722" s="256"/>
    </row>
    <row r="723" spans="1:10" ht="27.95" customHeight="1">
      <c r="A723" s="122"/>
      <c r="B723" s="251"/>
      <c r="C723" s="123"/>
      <c r="D723" s="123"/>
      <c r="E723" s="121">
        <v>722</v>
      </c>
      <c r="F723" s="121"/>
      <c r="G723" s="121"/>
      <c r="H723" s="121"/>
      <c r="I723" s="121"/>
      <c r="J723" s="256"/>
    </row>
    <row r="724" spans="1:10" ht="27.95" customHeight="1">
      <c r="A724" s="122"/>
      <c r="B724" s="251"/>
      <c r="C724" s="123"/>
      <c r="D724" s="123"/>
      <c r="E724" s="121">
        <v>723</v>
      </c>
      <c r="F724" s="121"/>
      <c r="G724" s="121"/>
      <c r="H724" s="121"/>
      <c r="I724" s="121"/>
      <c r="J724" s="256"/>
    </row>
    <row r="725" spans="1:10" ht="27.95" customHeight="1">
      <c r="A725" s="122"/>
      <c r="B725" s="251"/>
      <c r="C725" s="123"/>
      <c r="D725" s="123"/>
      <c r="E725" s="121">
        <v>724</v>
      </c>
      <c r="F725" s="121"/>
      <c r="G725" s="121"/>
      <c r="H725" s="121"/>
      <c r="I725" s="121"/>
      <c r="J725" s="256"/>
    </row>
    <row r="726" spans="1:10" ht="27.95" customHeight="1">
      <c r="A726" s="122"/>
      <c r="B726" s="251"/>
      <c r="C726" s="123"/>
      <c r="D726" s="123"/>
      <c r="E726" s="121">
        <v>725</v>
      </c>
      <c r="F726" s="121"/>
      <c r="G726" s="121"/>
      <c r="H726" s="121"/>
      <c r="I726" s="121"/>
      <c r="J726" s="256"/>
    </row>
    <row r="727" spans="1:10" ht="27.95" customHeight="1">
      <c r="A727" s="122"/>
      <c r="B727" s="251"/>
      <c r="C727" s="123"/>
      <c r="D727" s="123"/>
      <c r="E727" s="121">
        <v>726</v>
      </c>
      <c r="F727" s="121"/>
      <c r="G727" s="121"/>
      <c r="H727" s="121"/>
      <c r="I727" s="121"/>
      <c r="J727" s="256"/>
    </row>
    <row r="728" spans="1:10" ht="27.95" customHeight="1">
      <c r="A728" s="122"/>
      <c r="B728" s="251"/>
      <c r="C728" s="123"/>
      <c r="D728" s="123"/>
      <c r="E728" s="121">
        <v>727</v>
      </c>
      <c r="F728" s="121"/>
      <c r="G728" s="121"/>
      <c r="H728" s="121"/>
      <c r="I728" s="121"/>
      <c r="J728" s="256"/>
    </row>
    <row r="729" spans="1:10" ht="27.95" customHeight="1">
      <c r="A729" s="122"/>
      <c r="B729" s="251"/>
      <c r="C729" s="123"/>
      <c r="D729" s="123"/>
      <c r="E729" s="121">
        <v>728</v>
      </c>
      <c r="F729" s="121"/>
      <c r="G729" s="121"/>
      <c r="H729" s="121"/>
      <c r="I729" s="121"/>
      <c r="J729" s="256"/>
    </row>
    <row r="730" spans="1:10" ht="27.95" customHeight="1">
      <c r="A730" s="122"/>
      <c r="B730" s="251"/>
      <c r="C730" s="123"/>
      <c r="D730" s="123"/>
      <c r="E730" s="121">
        <v>729</v>
      </c>
      <c r="F730" s="121"/>
      <c r="G730" s="121"/>
      <c r="H730" s="121"/>
      <c r="I730" s="121"/>
      <c r="J730" s="256"/>
    </row>
    <row r="731" spans="1:10" ht="27.95" customHeight="1">
      <c r="A731" s="122"/>
      <c r="B731" s="251"/>
      <c r="C731" s="123"/>
      <c r="D731" s="123"/>
      <c r="E731" s="121">
        <v>730</v>
      </c>
      <c r="F731" s="121"/>
      <c r="G731" s="121"/>
      <c r="H731" s="121"/>
      <c r="I731" s="121"/>
      <c r="J731" s="256"/>
    </row>
    <row r="732" spans="1:10" ht="27.95" customHeight="1">
      <c r="A732" s="122"/>
      <c r="B732" s="251"/>
      <c r="C732" s="123"/>
      <c r="D732" s="123"/>
      <c r="E732" s="121">
        <v>731</v>
      </c>
      <c r="F732" s="121"/>
      <c r="G732" s="121"/>
      <c r="H732" s="121"/>
      <c r="I732" s="121"/>
      <c r="J732" s="256"/>
    </row>
    <row r="733" spans="1:10" ht="27.95" customHeight="1">
      <c r="A733" s="122"/>
      <c r="B733" s="251"/>
      <c r="C733" s="123"/>
      <c r="D733" s="123"/>
      <c r="E733" s="121">
        <v>732</v>
      </c>
      <c r="F733" s="121"/>
      <c r="G733" s="121"/>
      <c r="H733" s="121"/>
      <c r="I733" s="121"/>
      <c r="J733" s="256"/>
    </row>
    <row r="734" spans="1:10" ht="27.95" customHeight="1">
      <c r="A734" s="122"/>
      <c r="B734" s="251"/>
      <c r="C734" s="123"/>
      <c r="D734" s="123"/>
      <c r="E734" s="121">
        <v>733</v>
      </c>
      <c r="F734" s="121"/>
      <c r="G734" s="121"/>
      <c r="H734" s="121"/>
      <c r="I734" s="121"/>
      <c r="J734" s="256"/>
    </row>
    <row r="735" spans="1:10" ht="27.95" customHeight="1">
      <c r="A735" s="122"/>
      <c r="B735" s="251"/>
      <c r="C735" s="123"/>
      <c r="D735" s="123"/>
      <c r="E735" s="121">
        <v>734</v>
      </c>
      <c r="F735" s="121"/>
      <c r="G735" s="121"/>
      <c r="H735" s="121"/>
      <c r="I735" s="121"/>
      <c r="J735" s="256"/>
    </row>
    <row r="736" spans="1:10" ht="27.95" customHeight="1">
      <c r="A736" s="122"/>
      <c r="B736" s="251"/>
      <c r="C736" s="123"/>
      <c r="D736" s="123"/>
      <c r="E736" s="121">
        <v>735</v>
      </c>
      <c r="F736" s="121"/>
      <c r="G736" s="121"/>
      <c r="H736" s="121"/>
      <c r="I736" s="121"/>
      <c r="J736" s="256"/>
    </row>
    <row r="737" spans="1:10" ht="27.95" customHeight="1">
      <c r="A737" s="122"/>
      <c r="B737" s="251"/>
      <c r="C737" s="123"/>
      <c r="D737" s="123"/>
      <c r="E737" s="121">
        <v>736</v>
      </c>
      <c r="F737" s="121"/>
      <c r="G737" s="121"/>
      <c r="H737" s="121"/>
      <c r="I737" s="121"/>
      <c r="J737" s="256"/>
    </row>
    <row r="738" spans="1:10" ht="27.95" customHeight="1">
      <c r="A738" s="122"/>
      <c r="B738" s="251"/>
      <c r="C738" s="123"/>
      <c r="D738" s="123"/>
      <c r="E738" s="121">
        <v>737</v>
      </c>
      <c r="F738" s="121"/>
      <c r="G738" s="121"/>
      <c r="H738" s="121"/>
      <c r="I738" s="121"/>
      <c r="J738" s="256"/>
    </row>
    <row r="739" spans="1:10" ht="27.95" customHeight="1">
      <c r="A739" s="122"/>
      <c r="B739" s="251"/>
      <c r="C739" s="123"/>
      <c r="D739" s="123"/>
      <c r="E739" s="121">
        <v>738</v>
      </c>
      <c r="F739" s="121"/>
      <c r="G739" s="121"/>
      <c r="H739" s="121"/>
      <c r="I739" s="121"/>
      <c r="J739" s="256"/>
    </row>
    <row r="740" spans="1:10" ht="27.95" customHeight="1">
      <c r="A740" s="122"/>
      <c r="B740" s="251"/>
      <c r="C740" s="123"/>
      <c r="D740" s="123"/>
      <c r="E740" s="121">
        <v>739</v>
      </c>
      <c r="F740" s="121"/>
      <c r="G740" s="121"/>
      <c r="H740" s="121"/>
      <c r="I740" s="121"/>
      <c r="J740" s="256"/>
    </row>
    <row r="741" spans="1:10" ht="27.95" customHeight="1">
      <c r="A741" s="122"/>
      <c r="B741" s="251"/>
      <c r="C741" s="123"/>
      <c r="D741" s="123"/>
      <c r="E741" s="121">
        <v>740</v>
      </c>
      <c r="F741" s="121"/>
      <c r="G741" s="121"/>
      <c r="H741" s="121"/>
      <c r="I741" s="121"/>
      <c r="J741" s="256"/>
    </row>
    <row r="742" spans="1:10" ht="27.95" customHeight="1">
      <c r="A742" s="122"/>
      <c r="B742" s="251"/>
      <c r="C742" s="123"/>
      <c r="D742" s="123"/>
      <c r="E742" s="121">
        <v>741</v>
      </c>
      <c r="F742" s="121"/>
      <c r="G742" s="121"/>
      <c r="H742" s="121"/>
      <c r="I742" s="121"/>
      <c r="J742" s="256"/>
    </row>
    <row r="743" spans="1:10" ht="27.95" customHeight="1">
      <c r="A743" s="122"/>
      <c r="B743" s="251"/>
      <c r="C743" s="123"/>
      <c r="D743" s="123"/>
      <c r="E743" s="121">
        <v>742</v>
      </c>
      <c r="F743" s="121"/>
      <c r="G743" s="121"/>
      <c r="H743" s="121"/>
      <c r="I743" s="121"/>
      <c r="J743" s="256"/>
    </row>
    <row r="744" spans="1:10" ht="27.95" customHeight="1">
      <c r="A744" s="122"/>
      <c r="B744" s="251"/>
      <c r="C744" s="123"/>
      <c r="D744" s="123"/>
      <c r="E744" s="121">
        <v>743</v>
      </c>
      <c r="F744" s="121"/>
      <c r="G744" s="121"/>
      <c r="H744" s="121"/>
      <c r="I744" s="121"/>
      <c r="J744" s="256"/>
    </row>
    <row r="745" spans="1:10" ht="27.95" customHeight="1">
      <c r="A745" s="122"/>
      <c r="B745" s="251"/>
      <c r="C745" s="123"/>
      <c r="D745" s="123"/>
      <c r="E745" s="121">
        <v>744</v>
      </c>
      <c r="F745" s="121"/>
      <c r="G745" s="121"/>
      <c r="H745" s="121"/>
      <c r="I745" s="121"/>
      <c r="J745" s="256"/>
    </row>
    <row r="746" spans="1:10" ht="27.95" customHeight="1">
      <c r="A746" s="125"/>
      <c r="B746" s="252"/>
      <c r="C746" s="123"/>
      <c r="D746" s="123"/>
      <c r="E746" s="121">
        <v>745</v>
      </c>
      <c r="F746" s="121"/>
      <c r="G746" s="121"/>
      <c r="H746" s="121"/>
      <c r="I746" s="121"/>
      <c r="J746" s="256"/>
    </row>
    <row r="747" spans="1:10" ht="27.95" customHeight="1" thickBot="1">
      <c r="A747" s="166"/>
      <c r="B747" s="253"/>
      <c r="C747" s="123"/>
      <c r="D747" s="163"/>
      <c r="E747" s="121">
        <v>746</v>
      </c>
      <c r="F747" s="121"/>
      <c r="G747" s="124"/>
      <c r="H747" s="124"/>
      <c r="I747" s="124"/>
      <c r="J747" s="256"/>
    </row>
    <row r="748" spans="1:10" ht="27.95" customHeight="1">
      <c r="A748" s="122"/>
      <c r="B748" s="251"/>
      <c r="C748" s="123"/>
      <c r="D748" s="123"/>
      <c r="E748" s="121">
        <v>747</v>
      </c>
      <c r="F748" s="121"/>
      <c r="G748" s="121"/>
      <c r="H748" s="121"/>
      <c r="I748" s="121"/>
      <c r="J748" s="256"/>
    </row>
    <row r="749" spans="1:10" ht="27.95" customHeight="1">
      <c r="A749" s="122"/>
      <c r="B749" s="251"/>
      <c r="C749" s="123"/>
      <c r="D749" s="123"/>
      <c r="E749" s="121">
        <v>748</v>
      </c>
      <c r="F749" s="121"/>
      <c r="G749" s="121"/>
      <c r="H749" s="121"/>
      <c r="I749" s="121"/>
      <c r="J749" s="256"/>
    </row>
    <row r="750" spans="1:10" ht="27.95" customHeight="1">
      <c r="A750" s="122"/>
      <c r="B750" s="251"/>
      <c r="C750" s="123"/>
      <c r="D750" s="123"/>
      <c r="E750" s="121">
        <v>749</v>
      </c>
      <c r="F750" s="121"/>
      <c r="G750" s="121"/>
      <c r="H750" s="121"/>
      <c r="I750" s="121"/>
      <c r="J750" s="256"/>
    </row>
    <row r="751" spans="1:10" ht="27.95" customHeight="1">
      <c r="A751" s="122"/>
      <c r="B751" s="251"/>
      <c r="C751" s="123"/>
      <c r="D751" s="123"/>
      <c r="E751" s="121">
        <v>750</v>
      </c>
      <c r="F751" s="121"/>
      <c r="G751" s="121"/>
      <c r="H751" s="121"/>
      <c r="I751" s="121"/>
      <c r="J751" s="256"/>
    </row>
    <row r="752" spans="1:10" ht="27.95" customHeight="1">
      <c r="A752" s="122"/>
      <c r="B752" s="251"/>
      <c r="C752" s="123"/>
      <c r="D752" s="123"/>
      <c r="E752" s="121">
        <v>751</v>
      </c>
      <c r="F752" s="121"/>
      <c r="G752" s="121"/>
      <c r="H752" s="121"/>
      <c r="I752" s="121"/>
      <c r="J752" s="256"/>
    </row>
    <row r="753" spans="1:10" ht="27.95" customHeight="1">
      <c r="A753" s="122"/>
      <c r="B753" s="251"/>
      <c r="C753" s="123"/>
      <c r="D753" s="123"/>
      <c r="E753" s="121">
        <v>752</v>
      </c>
      <c r="F753" s="121"/>
      <c r="G753" s="121"/>
      <c r="H753" s="121"/>
      <c r="I753" s="121"/>
      <c r="J753" s="256"/>
    </row>
    <row r="754" spans="1:10" ht="27.95" customHeight="1">
      <c r="A754" s="122"/>
      <c r="B754" s="251"/>
      <c r="C754" s="123"/>
      <c r="D754" s="123"/>
      <c r="E754" s="121">
        <v>753</v>
      </c>
      <c r="F754" s="121"/>
      <c r="G754" s="121"/>
      <c r="H754" s="121"/>
      <c r="I754" s="121"/>
      <c r="J754" s="256"/>
    </row>
    <row r="755" spans="1:10" ht="27.95" customHeight="1">
      <c r="A755" s="122"/>
      <c r="B755" s="251"/>
      <c r="C755" s="123"/>
      <c r="D755" s="123"/>
      <c r="E755" s="121">
        <v>754</v>
      </c>
      <c r="F755" s="121"/>
      <c r="G755" s="121"/>
      <c r="H755" s="121"/>
      <c r="I755" s="121"/>
      <c r="J755" s="256"/>
    </row>
    <row r="756" spans="1:10" ht="27.95" customHeight="1">
      <c r="A756" s="122"/>
      <c r="B756" s="251"/>
      <c r="C756" s="123"/>
      <c r="D756" s="123"/>
      <c r="E756" s="121">
        <v>755</v>
      </c>
      <c r="F756" s="121"/>
      <c r="G756" s="121"/>
      <c r="H756" s="121"/>
      <c r="I756" s="121"/>
      <c r="J756" s="256"/>
    </row>
    <row r="757" spans="1:10" ht="27.95" customHeight="1">
      <c r="A757" s="122"/>
      <c r="B757" s="251"/>
      <c r="C757" s="123"/>
      <c r="D757" s="123"/>
      <c r="E757" s="121">
        <v>756</v>
      </c>
      <c r="F757" s="121"/>
      <c r="G757" s="121"/>
      <c r="H757" s="121"/>
      <c r="I757" s="121"/>
      <c r="J757" s="256"/>
    </row>
    <row r="758" spans="1:10" ht="27.95" customHeight="1">
      <c r="A758" s="122"/>
      <c r="B758" s="251"/>
      <c r="C758" s="123"/>
      <c r="D758" s="123"/>
      <c r="E758" s="121">
        <v>757</v>
      </c>
      <c r="F758" s="121"/>
      <c r="G758" s="121"/>
      <c r="H758" s="121"/>
      <c r="I758" s="121"/>
      <c r="J758" s="256"/>
    </row>
    <row r="759" spans="1:10" ht="27.95" customHeight="1">
      <c r="A759" s="122"/>
      <c r="B759" s="251"/>
      <c r="C759" s="123"/>
      <c r="D759" s="123"/>
      <c r="E759" s="121">
        <v>758</v>
      </c>
      <c r="F759" s="121"/>
      <c r="G759" s="121"/>
      <c r="H759" s="121"/>
      <c r="I759" s="121"/>
      <c r="J759" s="256"/>
    </row>
    <row r="760" spans="1:10" ht="27.95" customHeight="1">
      <c r="A760" s="122"/>
      <c r="B760" s="251"/>
      <c r="C760" s="123"/>
      <c r="D760" s="123"/>
      <c r="E760" s="121">
        <v>759</v>
      </c>
      <c r="F760" s="121"/>
      <c r="G760" s="121"/>
      <c r="H760" s="121"/>
      <c r="I760" s="121"/>
      <c r="J760" s="256"/>
    </row>
    <row r="761" spans="1:10" ht="27.95" customHeight="1">
      <c r="A761" s="122"/>
      <c r="B761" s="251"/>
      <c r="C761" s="123"/>
      <c r="D761" s="123"/>
      <c r="E761" s="121">
        <v>760</v>
      </c>
      <c r="F761" s="121"/>
      <c r="G761" s="121"/>
      <c r="H761" s="121"/>
      <c r="I761" s="121"/>
      <c r="J761" s="256"/>
    </row>
    <row r="762" spans="1:10" ht="27.95" customHeight="1">
      <c r="A762" s="122"/>
      <c r="B762" s="251"/>
      <c r="C762" s="123"/>
      <c r="D762" s="123"/>
      <c r="E762" s="121">
        <v>761</v>
      </c>
      <c r="F762" s="121"/>
      <c r="G762" s="121"/>
      <c r="H762" s="121"/>
      <c r="I762" s="121"/>
      <c r="J762" s="256"/>
    </row>
    <row r="763" spans="1:10" ht="27.95" customHeight="1">
      <c r="A763" s="122"/>
      <c r="B763" s="251"/>
      <c r="C763" s="123"/>
      <c r="D763" s="123"/>
      <c r="E763" s="121">
        <v>762</v>
      </c>
      <c r="F763" s="121"/>
      <c r="G763" s="121"/>
      <c r="H763" s="121"/>
      <c r="I763" s="121"/>
      <c r="J763" s="256"/>
    </row>
    <row r="764" spans="1:10" ht="27.95" customHeight="1">
      <c r="A764" s="122"/>
      <c r="B764" s="251"/>
      <c r="C764" s="123"/>
      <c r="D764" s="123"/>
      <c r="E764" s="121">
        <v>763</v>
      </c>
      <c r="F764" s="121"/>
      <c r="G764" s="121"/>
      <c r="H764" s="121"/>
      <c r="I764" s="121"/>
      <c r="J764" s="256"/>
    </row>
    <row r="765" spans="1:10" ht="27.95" customHeight="1">
      <c r="A765" s="122"/>
      <c r="B765" s="251"/>
      <c r="C765" s="123"/>
      <c r="D765" s="123"/>
      <c r="E765" s="121">
        <v>764</v>
      </c>
      <c r="F765" s="121"/>
      <c r="G765" s="121"/>
      <c r="H765" s="121"/>
      <c r="I765" s="121"/>
      <c r="J765" s="256"/>
    </row>
    <row r="766" spans="1:10" ht="27.95" customHeight="1">
      <c r="A766" s="122"/>
      <c r="B766" s="251"/>
      <c r="C766" s="123"/>
      <c r="D766" s="123"/>
      <c r="E766" s="121">
        <v>765</v>
      </c>
      <c r="F766" s="121"/>
      <c r="G766" s="121"/>
      <c r="H766" s="121"/>
      <c r="I766" s="121"/>
      <c r="J766" s="256"/>
    </row>
    <row r="767" spans="1:10" ht="27.95" customHeight="1">
      <c r="A767" s="122"/>
      <c r="B767" s="251"/>
      <c r="C767" s="123"/>
      <c r="D767" s="123"/>
      <c r="E767" s="121">
        <v>766</v>
      </c>
      <c r="F767" s="121"/>
      <c r="G767" s="121"/>
      <c r="H767" s="121"/>
      <c r="I767" s="121"/>
      <c r="J767" s="256"/>
    </row>
    <row r="768" spans="1:10" ht="27.95" customHeight="1">
      <c r="A768" s="122"/>
      <c r="B768" s="251"/>
      <c r="C768" s="123"/>
      <c r="D768" s="123"/>
      <c r="E768" s="121">
        <v>767</v>
      </c>
      <c r="F768" s="121"/>
      <c r="G768" s="121"/>
      <c r="H768" s="121"/>
      <c r="I768" s="121"/>
      <c r="J768" s="256"/>
    </row>
    <row r="769" spans="1:10" ht="27.95" customHeight="1">
      <c r="A769" s="122"/>
      <c r="B769" s="251"/>
      <c r="C769" s="123"/>
      <c r="D769" s="123"/>
      <c r="E769" s="121">
        <v>768</v>
      </c>
      <c r="F769" s="121"/>
      <c r="G769" s="121"/>
      <c r="H769" s="121"/>
      <c r="I769" s="121"/>
      <c r="J769" s="256"/>
    </row>
    <row r="770" spans="1:10" ht="27.95" customHeight="1">
      <c r="A770" s="122"/>
      <c r="B770" s="251"/>
      <c r="C770" s="123"/>
      <c r="D770" s="123"/>
      <c r="E770" s="121">
        <v>769</v>
      </c>
      <c r="F770" s="121"/>
      <c r="G770" s="121"/>
      <c r="H770" s="121"/>
      <c r="I770" s="121"/>
      <c r="J770" s="256"/>
    </row>
    <row r="771" spans="1:10" ht="27.95" customHeight="1">
      <c r="A771" s="122"/>
      <c r="B771" s="251"/>
      <c r="C771" s="123"/>
      <c r="D771" s="123"/>
      <c r="E771" s="121">
        <v>770</v>
      </c>
      <c r="F771" s="121"/>
      <c r="G771" s="121"/>
      <c r="H771" s="121"/>
      <c r="I771" s="121"/>
      <c r="J771" s="256"/>
    </row>
    <row r="772" spans="1:10" ht="27.95" customHeight="1">
      <c r="A772" s="122"/>
      <c r="B772" s="251"/>
      <c r="C772" s="123"/>
      <c r="D772" s="123"/>
      <c r="E772" s="121">
        <v>771</v>
      </c>
      <c r="F772" s="121"/>
      <c r="G772" s="121"/>
      <c r="H772" s="121"/>
      <c r="I772" s="121"/>
      <c r="J772" s="256"/>
    </row>
    <row r="773" spans="1:10" ht="27.95" customHeight="1">
      <c r="A773" s="122"/>
      <c r="B773" s="251"/>
      <c r="C773" s="123"/>
      <c r="D773" s="123"/>
      <c r="E773" s="121">
        <v>772</v>
      </c>
      <c r="F773" s="121"/>
      <c r="G773" s="121"/>
      <c r="H773" s="121"/>
      <c r="I773" s="121"/>
      <c r="J773" s="256"/>
    </row>
    <row r="774" spans="1:10" ht="27.95" customHeight="1">
      <c r="A774" s="122"/>
      <c r="B774" s="251"/>
      <c r="C774" s="123"/>
      <c r="D774" s="123"/>
      <c r="E774" s="121">
        <v>773</v>
      </c>
      <c r="F774" s="121"/>
      <c r="G774" s="121"/>
      <c r="H774" s="121"/>
      <c r="I774" s="121"/>
      <c r="J774" s="256"/>
    </row>
    <row r="775" spans="1:10" ht="27.95" customHeight="1">
      <c r="A775" s="122"/>
      <c r="B775" s="251"/>
      <c r="C775" s="123"/>
      <c r="D775" s="123"/>
      <c r="E775" s="121">
        <v>774</v>
      </c>
      <c r="F775" s="121"/>
      <c r="G775" s="121"/>
      <c r="H775" s="121"/>
      <c r="I775" s="121"/>
      <c r="J775" s="256"/>
    </row>
    <row r="776" spans="1:10" ht="27.95" customHeight="1">
      <c r="A776" s="122"/>
      <c r="B776" s="251"/>
      <c r="C776" s="123"/>
      <c r="D776" s="123"/>
      <c r="E776" s="121">
        <v>775</v>
      </c>
      <c r="F776" s="121"/>
      <c r="G776" s="121"/>
      <c r="H776" s="121"/>
      <c r="I776" s="121"/>
      <c r="J776" s="256"/>
    </row>
    <row r="777" spans="1:10" ht="27.95" customHeight="1">
      <c r="A777" s="122"/>
      <c r="B777" s="251"/>
      <c r="C777" s="123"/>
      <c r="D777" s="123"/>
      <c r="E777" s="121">
        <v>776</v>
      </c>
      <c r="F777" s="121"/>
      <c r="G777" s="121"/>
      <c r="H777" s="121"/>
      <c r="I777" s="121"/>
      <c r="J777" s="256"/>
    </row>
    <row r="778" spans="1:10" ht="27.95" customHeight="1">
      <c r="A778" s="122"/>
      <c r="B778" s="251"/>
      <c r="C778" s="123"/>
      <c r="D778" s="123"/>
      <c r="E778" s="121">
        <v>777</v>
      </c>
      <c r="F778" s="121"/>
      <c r="G778" s="121"/>
      <c r="H778" s="121"/>
      <c r="I778" s="121"/>
      <c r="J778" s="256"/>
    </row>
    <row r="779" spans="1:10" ht="27.95" customHeight="1">
      <c r="A779" s="122"/>
      <c r="B779" s="251"/>
      <c r="C779" s="123"/>
      <c r="D779" s="123"/>
      <c r="E779" s="121">
        <v>778</v>
      </c>
      <c r="F779" s="121"/>
      <c r="G779" s="121"/>
      <c r="H779" s="121"/>
      <c r="I779" s="121"/>
      <c r="J779" s="256"/>
    </row>
    <row r="780" spans="1:10" ht="27.95" customHeight="1">
      <c r="A780" s="122"/>
      <c r="B780" s="251"/>
      <c r="C780" s="123"/>
      <c r="D780" s="123"/>
      <c r="E780" s="121">
        <v>779</v>
      </c>
      <c r="F780" s="121"/>
      <c r="G780" s="121"/>
      <c r="H780" s="121"/>
      <c r="I780" s="121"/>
      <c r="J780" s="256"/>
    </row>
    <row r="781" spans="1:10" ht="27.95" customHeight="1">
      <c r="A781" s="122"/>
      <c r="B781" s="251"/>
      <c r="C781" s="123"/>
      <c r="D781" s="123"/>
      <c r="E781" s="121">
        <v>780</v>
      </c>
      <c r="F781" s="121"/>
      <c r="G781" s="121"/>
      <c r="H781" s="121"/>
      <c r="I781" s="121"/>
      <c r="J781" s="256"/>
    </row>
    <row r="782" spans="1:10" ht="27.95" customHeight="1">
      <c r="A782" s="122"/>
      <c r="B782" s="251"/>
      <c r="C782" s="123"/>
      <c r="D782" s="123"/>
      <c r="E782" s="121">
        <v>781</v>
      </c>
      <c r="F782" s="121"/>
      <c r="G782" s="121"/>
      <c r="H782" s="121"/>
      <c r="I782" s="121"/>
      <c r="J782" s="256"/>
    </row>
    <row r="783" spans="1:10" ht="27.95" customHeight="1">
      <c r="A783" s="122"/>
      <c r="B783" s="251"/>
      <c r="C783" s="123"/>
      <c r="D783" s="123"/>
      <c r="E783" s="121">
        <v>782</v>
      </c>
      <c r="F783" s="121"/>
      <c r="G783" s="121"/>
      <c r="H783" s="121"/>
      <c r="I783" s="121"/>
      <c r="J783" s="256"/>
    </row>
    <row r="784" spans="1:10" ht="27.95" customHeight="1">
      <c r="A784" s="122"/>
      <c r="B784" s="251"/>
      <c r="C784" s="123"/>
      <c r="D784" s="123"/>
      <c r="E784" s="121">
        <v>783</v>
      </c>
      <c r="F784" s="121"/>
      <c r="G784" s="121"/>
      <c r="H784" s="121"/>
      <c r="I784" s="121"/>
      <c r="J784" s="256"/>
    </row>
    <row r="785" spans="1:10" ht="27.95" customHeight="1">
      <c r="A785" s="122"/>
      <c r="B785" s="251"/>
      <c r="C785" s="123"/>
      <c r="D785" s="123"/>
      <c r="E785" s="121">
        <v>784</v>
      </c>
      <c r="F785" s="121"/>
      <c r="G785" s="121"/>
      <c r="H785" s="121"/>
      <c r="I785" s="121"/>
      <c r="J785" s="256"/>
    </row>
    <row r="786" spans="1:10" ht="27.95" customHeight="1">
      <c r="A786" s="122"/>
      <c r="B786" s="251"/>
      <c r="C786" s="123"/>
      <c r="D786" s="123"/>
      <c r="E786" s="121">
        <v>785</v>
      </c>
      <c r="F786" s="121"/>
      <c r="G786" s="121"/>
      <c r="H786" s="121"/>
      <c r="I786" s="121"/>
      <c r="J786" s="256"/>
    </row>
    <row r="787" spans="1:10" ht="27.95" customHeight="1">
      <c r="A787" s="122"/>
      <c r="B787" s="251"/>
      <c r="C787" s="123"/>
      <c r="D787" s="123"/>
      <c r="E787" s="121">
        <v>786</v>
      </c>
      <c r="F787" s="121"/>
      <c r="G787" s="121"/>
      <c r="H787" s="121"/>
      <c r="I787" s="121"/>
      <c r="J787" s="256"/>
    </row>
    <row r="788" spans="1:10" ht="27.95" customHeight="1">
      <c r="A788" s="122"/>
      <c r="B788" s="251"/>
      <c r="C788" s="123"/>
      <c r="D788" s="123"/>
      <c r="E788" s="121">
        <v>787</v>
      </c>
      <c r="F788" s="121"/>
      <c r="G788" s="121"/>
      <c r="H788" s="121"/>
      <c r="I788" s="121"/>
      <c r="J788" s="256"/>
    </row>
    <row r="789" spans="1:10" ht="27.95" customHeight="1">
      <c r="A789" s="122"/>
      <c r="B789" s="251"/>
      <c r="C789" s="123"/>
      <c r="D789" s="123"/>
      <c r="E789" s="121">
        <v>788</v>
      </c>
      <c r="F789" s="121"/>
      <c r="G789" s="121"/>
      <c r="H789" s="121"/>
      <c r="I789" s="121"/>
      <c r="J789" s="256"/>
    </row>
    <row r="790" spans="1:10" ht="27.95" customHeight="1">
      <c r="A790" s="122"/>
      <c r="B790" s="251"/>
      <c r="C790" s="123"/>
      <c r="D790" s="123"/>
      <c r="E790" s="121">
        <v>789</v>
      </c>
      <c r="F790" s="121"/>
      <c r="G790" s="121"/>
      <c r="H790" s="121"/>
      <c r="I790" s="121"/>
      <c r="J790" s="256"/>
    </row>
    <row r="791" spans="1:10" ht="27.95" customHeight="1">
      <c r="A791" s="122"/>
      <c r="B791" s="251"/>
      <c r="C791" s="123"/>
      <c r="D791" s="123"/>
      <c r="E791" s="121">
        <v>790</v>
      </c>
      <c r="F791" s="121"/>
      <c r="G791" s="121"/>
      <c r="H791" s="121"/>
      <c r="I791" s="121"/>
      <c r="J791" s="256"/>
    </row>
    <row r="792" spans="1:10" ht="27.95" customHeight="1">
      <c r="A792" s="122"/>
      <c r="B792" s="251"/>
      <c r="C792" s="123"/>
      <c r="D792" s="123"/>
      <c r="E792" s="121">
        <v>791</v>
      </c>
      <c r="F792" s="121"/>
      <c r="G792" s="121"/>
      <c r="H792" s="121"/>
      <c r="I792" s="121"/>
      <c r="J792" s="256"/>
    </row>
    <row r="793" spans="1:10" ht="27.95" customHeight="1">
      <c r="A793" s="122"/>
      <c r="B793" s="251"/>
      <c r="C793" s="123"/>
      <c r="D793" s="123"/>
      <c r="E793" s="121">
        <v>792</v>
      </c>
      <c r="F793" s="121"/>
      <c r="G793" s="121"/>
      <c r="H793" s="121"/>
      <c r="I793" s="121"/>
      <c r="J793" s="256"/>
    </row>
    <row r="794" spans="1:10" ht="27.95" customHeight="1">
      <c r="A794" s="122"/>
      <c r="B794" s="251"/>
      <c r="C794" s="123"/>
      <c r="D794" s="123"/>
      <c r="E794" s="121">
        <v>793</v>
      </c>
      <c r="F794" s="121"/>
      <c r="G794" s="121"/>
      <c r="H794" s="121"/>
      <c r="I794" s="121"/>
      <c r="J794" s="256"/>
    </row>
    <row r="795" spans="1:10" ht="27.95" customHeight="1">
      <c r="A795" s="122"/>
      <c r="B795" s="251"/>
      <c r="C795" s="123"/>
      <c r="D795" s="123"/>
      <c r="E795" s="121">
        <v>794</v>
      </c>
      <c r="F795" s="121"/>
      <c r="G795" s="121"/>
      <c r="H795" s="121"/>
      <c r="I795" s="121"/>
      <c r="J795" s="256"/>
    </row>
    <row r="796" spans="1:10" ht="27.95" customHeight="1">
      <c r="A796" s="122"/>
      <c r="B796" s="251"/>
      <c r="C796" s="123"/>
      <c r="D796" s="123"/>
      <c r="E796" s="121">
        <v>795</v>
      </c>
      <c r="F796" s="121"/>
      <c r="G796" s="121"/>
      <c r="H796" s="121"/>
      <c r="I796" s="121"/>
      <c r="J796" s="256"/>
    </row>
    <row r="797" spans="1:10" ht="27.95" customHeight="1">
      <c r="A797" s="122"/>
      <c r="B797" s="251"/>
      <c r="C797" s="123"/>
      <c r="D797" s="123"/>
      <c r="E797" s="121">
        <v>796</v>
      </c>
      <c r="F797" s="121"/>
      <c r="G797" s="121"/>
      <c r="H797" s="121"/>
      <c r="I797" s="121"/>
      <c r="J797" s="256"/>
    </row>
    <row r="798" spans="1:10" ht="27.95" customHeight="1">
      <c r="A798" s="122"/>
      <c r="B798" s="251"/>
      <c r="C798" s="123"/>
      <c r="D798" s="123"/>
      <c r="E798" s="121">
        <v>797</v>
      </c>
      <c r="F798" s="121"/>
      <c r="G798" s="121"/>
      <c r="H798" s="121"/>
      <c r="I798" s="121"/>
      <c r="J798" s="256"/>
    </row>
    <row r="799" spans="1:10" ht="27.95" customHeight="1">
      <c r="A799" s="122"/>
      <c r="B799" s="251"/>
      <c r="C799" s="123"/>
      <c r="D799" s="123"/>
      <c r="E799" s="121">
        <v>798</v>
      </c>
      <c r="F799" s="121"/>
      <c r="G799" s="121"/>
      <c r="H799" s="121"/>
      <c r="I799" s="121"/>
      <c r="J799" s="256"/>
    </row>
    <row r="800" spans="1:10" ht="27.95" customHeight="1">
      <c r="A800" s="122"/>
      <c r="B800" s="251"/>
      <c r="C800" s="123"/>
      <c r="D800" s="123"/>
      <c r="E800" s="121">
        <v>799</v>
      </c>
      <c r="F800" s="121"/>
      <c r="G800" s="121"/>
      <c r="H800" s="121"/>
      <c r="I800" s="121"/>
      <c r="J800" s="256"/>
    </row>
    <row r="801" spans="1:10" ht="27.95" customHeight="1">
      <c r="A801" s="122"/>
      <c r="B801" s="251"/>
      <c r="C801" s="123"/>
      <c r="D801" s="123"/>
      <c r="E801" s="121">
        <v>800</v>
      </c>
      <c r="F801" s="121"/>
      <c r="G801" s="121"/>
      <c r="H801" s="121"/>
      <c r="I801" s="121"/>
      <c r="J801" s="256"/>
    </row>
    <row r="802" spans="1:10" ht="27.95" customHeight="1">
      <c r="A802" s="122"/>
      <c r="B802" s="251"/>
      <c r="C802" s="123"/>
      <c r="D802" s="123"/>
      <c r="E802" s="121">
        <v>801</v>
      </c>
      <c r="F802" s="121"/>
      <c r="G802" s="121"/>
      <c r="H802" s="121"/>
      <c r="I802" s="121"/>
      <c r="J802" s="256"/>
    </row>
    <row r="803" spans="1:10" ht="27.95" customHeight="1">
      <c r="A803" s="122"/>
      <c r="B803" s="251"/>
      <c r="C803" s="123"/>
      <c r="D803" s="123"/>
      <c r="E803" s="121">
        <v>802</v>
      </c>
      <c r="F803" s="121"/>
      <c r="G803" s="121"/>
      <c r="H803" s="121"/>
      <c r="I803" s="121"/>
      <c r="J803" s="256"/>
    </row>
    <row r="804" spans="1:10" ht="27.95" customHeight="1">
      <c r="A804" s="122"/>
      <c r="B804" s="251"/>
      <c r="C804" s="123"/>
      <c r="D804" s="123"/>
      <c r="E804" s="121">
        <v>803</v>
      </c>
      <c r="F804" s="121"/>
      <c r="G804" s="121"/>
      <c r="H804" s="121"/>
      <c r="I804" s="121"/>
      <c r="J804" s="256"/>
    </row>
    <row r="805" spans="1:10" ht="27.95" customHeight="1">
      <c r="A805" s="122"/>
      <c r="B805" s="251"/>
      <c r="C805" s="123"/>
      <c r="D805" s="123"/>
      <c r="E805" s="121">
        <v>804</v>
      </c>
      <c r="F805" s="121"/>
      <c r="G805" s="121"/>
      <c r="H805" s="121"/>
      <c r="I805" s="121"/>
      <c r="J805" s="256"/>
    </row>
    <row r="806" spans="1:10" ht="27.95" customHeight="1">
      <c r="A806" s="122"/>
      <c r="B806" s="251"/>
      <c r="C806" s="123"/>
      <c r="D806" s="123"/>
      <c r="E806" s="121">
        <v>805</v>
      </c>
      <c r="F806" s="121"/>
      <c r="G806" s="121"/>
      <c r="H806" s="121"/>
      <c r="I806" s="121"/>
      <c r="J806" s="256"/>
    </row>
    <row r="807" spans="1:10" ht="27.95" customHeight="1">
      <c r="A807" s="122"/>
      <c r="B807" s="251"/>
      <c r="C807" s="123"/>
      <c r="D807" s="123"/>
      <c r="E807" s="121">
        <v>806</v>
      </c>
      <c r="F807" s="121"/>
      <c r="G807" s="121"/>
      <c r="H807" s="121"/>
      <c r="I807" s="121"/>
      <c r="J807" s="256"/>
    </row>
    <row r="808" spans="1:10" ht="27.95" customHeight="1">
      <c r="A808" s="122"/>
      <c r="B808" s="251"/>
      <c r="C808" s="123"/>
      <c r="D808" s="123"/>
      <c r="E808" s="121">
        <v>807</v>
      </c>
      <c r="F808" s="121"/>
      <c r="G808" s="121"/>
      <c r="H808" s="121"/>
      <c r="I808" s="121"/>
      <c r="J808" s="256"/>
    </row>
    <row r="809" spans="1:10" ht="27.95" customHeight="1">
      <c r="A809" s="122"/>
      <c r="B809" s="251"/>
      <c r="C809" s="123"/>
      <c r="D809" s="123"/>
      <c r="E809" s="121">
        <v>808</v>
      </c>
      <c r="F809" s="121"/>
      <c r="G809" s="121"/>
      <c r="H809" s="121"/>
      <c r="I809" s="121"/>
      <c r="J809" s="256"/>
    </row>
    <row r="810" spans="1:10" ht="27.95" customHeight="1">
      <c r="A810" s="122"/>
      <c r="B810" s="251"/>
      <c r="C810" s="123"/>
      <c r="D810" s="123"/>
      <c r="E810" s="121">
        <v>809</v>
      </c>
      <c r="F810" s="121"/>
      <c r="G810" s="121"/>
      <c r="H810" s="121"/>
      <c r="I810" s="121"/>
      <c r="J810" s="256"/>
    </row>
    <row r="811" spans="1:10" ht="27.95" customHeight="1">
      <c r="A811" s="122"/>
      <c r="B811" s="251"/>
      <c r="C811" s="123"/>
      <c r="D811" s="123"/>
      <c r="E811" s="121">
        <v>810</v>
      </c>
      <c r="F811" s="121"/>
      <c r="G811" s="121"/>
      <c r="H811" s="121"/>
      <c r="I811" s="121"/>
      <c r="J811" s="256"/>
    </row>
    <row r="812" spans="1:10" ht="27.95" customHeight="1">
      <c r="A812" s="122"/>
      <c r="B812" s="251"/>
      <c r="C812" s="123"/>
      <c r="D812" s="123"/>
      <c r="E812" s="121">
        <v>811</v>
      </c>
      <c r="F812" s="121"/>
      <c r="G812" s="121"/>
      <c r="H812" s="121"/>
      <c r="I812" s="121"/>
      <c r="J812" s="256"/>
    </row>
    <row r="813" spans="1:10" ht="27.95" customHeight="1">
      <c r="A813" s="122"/>
      <c r="B813" s="251"/>
      <c r="C813" s="123"/>
      <c r="D813" s="123"/>
      <c r="E813" s="121">
        <v>812</v>
      </c>
      <c r="F813" s="121"/>
      <c r="G813" s="121"/>
      <c r="H813" s="121"/>
      <c r="I813" s="121"/>
      <c r="J813" s="256"/>
    </row>
    <row r="814" spans="1:10" ht="27.95" customHeight="1">
      <c r="A814" s="122"/>
      <c r="B814" s="251"/>
      <c r="C814" s="123"/>
      <c r="D814" s="123"/>
      <c r="E814" s="121">
        <v>813</v>
      </c>
      <c r="F814" s="121"/>
      <c r="G814" s="121"/>
      <c r="H814" s="121"/>
      <c r="I814" s="121"/>
      <c r="J814" s="256"/>
    </row>
    <row r="815" spans="1:10" ht="27.95" customHeight="1">
      <c r="A815" s="122"/>
      <c r="B815" s="251"/>
      <c r="C815" s="123"/>
      <c r="D815" s="123"/>
      <c r="E815" s="121">
        <v>814</v>
      </c>
      <c r="F815" s="121"/>
      <c r="G815" s="121"/>
      <c r="H815" s="121"/>
      <c r="I815" s="121"/>
      <c r="J815" s="256"/>
    </row>
    <row r="816" spans="1:10" ht="27.95" customHeight="1">
      <c r="A816" s="122"/>
      <c r="B816" s="251"/>
      <c r="C816" s="123"/>
      <c r="D816" s="123"/>
      <c r="E816" s="121">
        <v>815</v>
      </c>
      <c r="F816" s="121"/>
      <c r="G816" s="121"/>
      <c r="H816" s="121"/>
      <c r="I816" s="121"/>
      <c r="J816" s="256"/>
    </row>
    <row r="817" spans="1:10" ht="27.95" customHeight="1">
      <c r="A817" s="122"/>
      <c r="B817" s="251"/>
      <c r="C817" s="123"/>
      <c r="D817" s="123"/>
      <c r="E817" s="121">
        <v>816</v>
      </c>
      <c r="F817" s="121"/>
      <c r="G817" s="121"/>
      <c r="H817" s="121"/>
      <c r="I817" s="121"/>
      <c r="J817" s="256"/>
    </row>
    <row r="818" spans="1:10" ht="27.95" customHeight="1">
      <c r="A818" s="122"/>
      <c r="B818" s="251"/>
      <c r="C818" s="123"/>
      <c r="D818" s="123"/>
      <c r="E818" s="121">
        <v>817</v>
      </c>
      <c r="F818" s="121"/>
      <c r="G818" s="121"/>
      <c r="H818" s="121"/>
      <c r="I818" s="121"/>
      <c r="J818" s="256"/>
    </row>
    <row r="819" spans="1:10" ht="27.95" customHeight="1">
      <c r="A819" s="122"/>
      <c r="B819" s="251"/>
      <c r="C819" s="123"/>
      <c r="D819" s="123"/>
      <c r="E819" s="121">
        <v>818</v>
      </c>
      <c r="F819" s="121"/>
      <c r="G819" s="121"/>
      <c r="H819" s="121"/>
      <c r="I819" s="121"/>
      <c r="J819" s="256"/>
    </row>
    <row r="820" spans="1:10" ht="27.95" customHeight="1">
      <c r="A820" s="122"/>
      <c r="B820" s="251"/>
      <c r="C820" s="123"/>
      <c r="D820" s="123"/>
      <c r="E820" s="121">
        <v>819</v>
      </c>
      <c r="F820" s="121"/>
      <c r="G820" s="121"/>
      <c r="H820" s="121"/>
      <c r="I820" s="121"/>
      <c r="J820" s="256"/>
    </row>
    <row r="821" spans="1:10" ht="27.95" customHeight="1">
      <c r="A821" s="122"/>
      <c r="B821" s="251"/>
      <c r="C821" s="123"/>
      <c r="D821" s="123"/>
      <c r="E821" s="121">
        <v>820</v>
      </c>
      <c r="F821" s="121"/>
      <c r="G821" s="121"/>
      <c r="H821" s="121"/>
      <c r="I821" s="121"/>
      <c r="J821" s="256"/>
    </row>
    <row r="822" spans="1:10" ht="27.95" customHeight="1">
      <c r="A822" s="122"/>
      <c r="B822" s="251"/>
      <c r="C822" s="123"/>
      <c r="D822" s="123"/>
      <c r="E822" s="121">
        <v>821</v>
      </c>
      <c r="F822" s="121"/>
      <c r="G822" s="121"/>
      <c r="H822" s="121"/>
      <c r="I822" s="121"/>
      <c r="J822" s="256"/>
    </row>
    <row r="823" spans="1:10" ht="27.95" customHeight="1">
      <c r="A823" s="122"/>
      <c r="B823" s="251"/>
      <c r="C823" s="123"/>
      <c r="D823" s="123"/>
      <c r="E823" s="121">
        <v>822</v>
      </c>
      <c r="F823" s="121"/>
      <c r="G823" s="121"/>
      <c r="H823" s="121"/>
      <c r="I823" s="121"/>
      <c r="J823" s="256"/>
    </row>
    <row r="824" spans="1:10" ht="27.95" customHeight="1">
      <c r="A824" s="122"/>
      <c r="B824" s="251"/>
      <c r="C824" s="123"/>
      <c r="D824" s="123"/>
      <c r="E824" s="121">
        <v>823</v>
      </c>
      <c r="F824" s="121"/>
      <c r="G824" s="121"/>
      <c r="H824" s="121"/>
      <c r="I824" s="121"/>
      <c r="J824" s="256"/>
    </row>
    <row r="825" spans="1:10" ht="27.95" customHeight="1">
      <c r="A825" s="122"/>
      <c r="B825" s="251"/>
      <c r="C825" s="123"/>
      <c r="D825" s="123"/>
      <c r="E825" s="121">
        <v>824</v>
      </c>
      <c r="F825" s="121"/>
      <c r="G825" s="121"/>
      <c r="H825" s="121"/>
      <c r="I825" s="121"/>
      <c r="J825" s="256"/>
    </row>
    <row r="826" spans="1:10" ht="27.95" customHeight="1">
      <c r="A826" s="122"/>
      <c r="B826" s="251"/>
      <c r="C826" s="123"/>
      <c r="D826" s="123"/>
      <c r="E826" s="121">
        <v>825</v>
      </c>
      <c r="F826" s="121"/>
      <c r="G826" s="121"/>
      <c r="H826" s="121"/>
      <c r="I826" s="121"/>
      <c r="J826" s="256"/>
    </row>
    <row r="827" spans="1:10" ht="27.95" customHeight="1">
      <c r="A827" s="122"/>
      <c r="B827" s="251"/>
      <c r="C827" s="123"/>
      <c r="D827" s="123"/>
      <c r="E827" s="121">
        <v>826</v>
      </c>
      <c r="F827" s="121"/>
      <c r="G827" s="121"/>
      <c r="H827" s="121"/>
      <c r="I827" s="121"/>
      <c r="J827" s="256"/>
    </row>
    <row r="828" spans="1:10" ht="27.95" customHeight="1">
      <c r="A828" s="122"/>
      <c r="B828" s="251"/>
      <c r="C828" s="123"/>
      <c r="D828" s="123"/>
      <c r="E828" s="121">
        <v>827</v>
      </c>
      <c r="F828" s="121"/>
      <c r="G828" s="121"/>
      <c r="H828" s="121"/>
      <c r="I828" s="121"/>
      <c r="J828" s="256"/>
    </row>
    <row r="829" spans="1:10" ht="27.95" customHeight="1">
      <c r="A829" s="125"/>
      <c r="B829" s="252"/>
      <c r="C829" s="123"/>
      <c r="D829" s="123"/>
      <c r="E829" s="121">
        <v>828</v>
      </c>
      <c r="F829" s="121"/>
      <c r="G829" s="121"/>
      <c r="H829" s="121"/>
      <c r="I829" s="121"/>
      <c r="J829" s="256"/>
    </row>
    <row r="830" spans="1:10" ht="27.95" customHeight="1" thickBot="1">
      <c r="A830" s="166"/>
      <c r="B830" s="253"/>
      <c r="C830" s="123"/>
      <c r="D830" s="163"/>
      <c r="E830" s="121">
        <v>829</v>
      </c>
      <c r="F830" s="121"/>
      <c r="G830" s="124"/>
      <c r="H830" s="124"/>
      <c r="I830" s="124"/>
      <c r="J830" s="256"/>
    </row>
    <row r="831" spans="1:10" ht="27.95" customHeight="1">
      <c r="A831" s="122"/>
      <c r="B831" s="251"/>
      <c r="C831" s="123"/>
      <c r="D831" s="123"/>
      <c r="E831" s="121">
        <v>830</v>
      </c>
      <c r="F831" s="121"/>
      <c r="G831" s="121"/>
      <c r="H831" s="121"/>
      <c r="I831" s="121"/>
      <c r="J831" s="256"/>
    </row>
    <row r="832" spans="1:10" ht="27.95" customHeight="1">
      <c r="A832" s="122"/>
      <c r="B832" s="251"/>
      <c r="C832" s="123"/>
      <c r="D832" s="123"/>
      <c r="E832" s="121">
        <v>831</v>
      </c>
      <c r="F832" s="121"/>
      <c r="G832" s="121"/>
      <c r="H832" s="121"/>
      <c r="I832" s="121"/>
      <c r="J832" s="256"/>
    </row>
    <row r="833" spans="1:10" ht="27.95" customHeight="1">
      <c r="A833" s="122"/>
      <c r="B833" s="251"/>
      <c r="C833" s="123"/>
      <c r="D833" s="123"/>
      <c r="E833" s="121">
        <v>832</v>
      </c>
      <c r="F833" s="121"/>
      <c r="G833" s="121"/>
      <c r="H833" s="121"/>
      <c r="I833" s="121"/>
      <c r="J833" s="256"/>
    </row>
    <row r="834" spans="1:10" ht="27.95" customHeight="1">
      <c r="A834" s="122"/>
      <c r="B834" s="251"/>
      <c r="C834" s="123"/>
      <c r="D834" s="123"/>
      <c r="E834" s="121">
        <v>833</v>
      </c>
      <c r="F834" s="121"/>
      <c r="G834" s="121"/>
      <c r="H834" s="121"/>
      <c r="I834" s="121"/>
      <c r="J834" s="256"/>
    </row>
    <row r="835" spans="1:10" ht="27.95" customHeight="1">
      <c r="A835" s="122"/>
      <c r="B835" s="251"/>
      <c r="C835" s="123"/>
      <c r="D835" s="123"/>
      <c r="E835" s="121">
        <v>834</v>
      </c>
      <c r="F835" s="121"/>
      <c r="G835" s="121"/>
      <c r="H835" s="121"/>
      <c r="I835" s="121"/>
      <c r="J835" s="256"/>
    </row>
    <row r="836" spans="1:10" ht="27.95" customHeight="1">
      <c r="A836" s="122"/>
      <c r="B836" s="251"/>
      <c r="C836" s="123"/>
      <c r="D836" s="123"/>
      <c r="E836" s="121">
        <v>835</v>
      </c>
      <c r="F836" s="121"/>
      <c r="G836" s="121"/>
      <c r="H836" s="121"/>
      <c r="I836" s="121"/>
      <c r="J836" s="256"/>
    </row>
    <row r="837" spans="1:10" ht="27.95" customHeight="1">
      <c r="A837" s="122"/>
      <c r="B837" s="251"/>
      <c r="C837" s="123"/>
      <c r="D837" s="123"/>
      <c r="E837" s="121">
        <v>836</v>
      </c>
      <c r="F837" s="121"/>
      <c r="G837" s="121"/>
      <c r="H837" s="121"/>
      <c r="I837" s="121"/>
      <c r="J837" s="256"/>
    </row>
    <row r="838" spans="1:10" ht="27.95" customHeight="1">
      <c r="A838" s="122"/>
      <c r="B838" s="251"/>
      <c r="C838" s="123"/>
      <c r="D838" s="123"/>
      <c r="E838" s="121">
        <v>837</v>
      </c>
      <c r="F838" s="121"/>
      <c r="G838" s="121"/>
      <c r="H838" s="121"/>
      <c r="I838" s="121"/>
      <c r="J838" s="256"/>
    </row>
    <row r="839" spans="1:10" ht="27.95" customHeight="1">
      <c r="A839" s="122"/>
      <c r="B839" s="251"/>
      <c r="C839" s="123"/>
      <c r="D839" s="123"/>
      <c r="E839" s="121">
        <v>838</v>
      </c>
      <c r="F839" s="121"/>
      <c r="G839" s="121"/>
      <c r="H839" s="121"/>
      <c r="I839" s="121"/>
      <c r="J839" s="256"/>
    </row>
    <row r="840" spans="1:10" ht="27.95" customHeight="1">
      <c r="A840" s="122"/>
      <c r="B840" s="251"/>
      <c r="C840" s="123"/>
      <c r="D840" s="123"/>
      <c r="E840" s="121">
        <v>839</v>
      </c>
      <c r="F840" s="121"/>
      <c r="G840" s="121"/>
      <c r="H840" s="121"/>
      <c r="I840" s="121"/>
      <c r="J840" s="256"/>
    </row>
    <row r="841" spans="1:10" ht="27.95" customHeight="1">
      <c r="A841" s="122"/>
      <c r="B841" s="251"/>
      <c r="C841" s="123"/>
      <c r="D841" s="123"/>
      <c r="E841" s="121">
        <v>840</v>
      </c>
      <c r="F841" s="121"/>
      <c r="G841" s="121"/>
      <c r="H841" s="121"/>
      <c r="I841" s="121"/>
      <c r="J841" s="256"/>
    </row>
    <row r="842" spans="1:10" ht="27.95" customHeight="1">
      <c r="A842" s="122"/>
      <c r="B842" s="251"/>
      <c r="C842" s="123"/>
      <c r="D842" s="123"/>
      <c r="E842" s="121">
        <v>841</v>
      </c>
      <c r="F842" s="121"/>
      <c r="G842" s="121"/>
      <c r="H842" s="121"/>
      <c r="I842" s="121"/>
      <c r="J842" s="256"/>
    </row>
    <row r="843" spans="1:10" ht="27.95" customHeight="1">
      <c r="A843" s="122"/>
      <c r="B843" s="251"/>
      <c r="C843" s="123"/>
      <c r="D843" s="123"/>
      <c r="E843" s="121">
        <v>842</v>
      </c>
      <c r="F843" s="121"/>
      <c r="G843" s="121"/>
      <c r="H843" s="121"/>
      <c r="I843" s="121"/>
      <c r="J843" s="256"/>
    </row>
    <row r="844" spans="1:10" ht="27.95" customHeight="1">
      <c r="A844" s="122"/>
      <c r="B844" s="251"/>
      <c r="C844" s="123"/>
      <c r="D844" s="123"/>
      <c r="E844" s="121">
        <v>843</v>
      </c>
      <c r="F844" s="121"/>
      <c r="G844" s="121"/>
      <c r="H844" s="121"/>
      <c r="I844" s="121"/>
      <c r="J844" s="256"/>
    </row>
    <row r="845" spans="1:10" ht="27.95" customHeight="1">
      <c r="A845" s="122"/>
      <c r="B845" s="251"/>
      <c r="C845" s="123"/>
      <c r="D845" s="123"/>
      <c r="E845" s="121">
        <v>844</v>
      </c>
      <c r="F845" s="121"/>
      <c r="G845" s="121"/>
      <c r="H845" s="121"/>
      <c r="I845" s="121"/>
      <c r="J845" s="256"/>
    </row>
    <row r="846" spans="1:10" ht="27.95" customHeight="1">
      <c r="A846" s="122"/>
      <c r="B846" s="251"/>
      <c r="C846" s="123"/>
      <c r="D846" s="123"/>
      <c r="E846" s="121">
        <v>845</v>
      </c>
      <c r="F846" s="121"/>
      <c r="G846" s="121"/>
      <c r="H846" s="121"/>
      <c r="I846" s="121"/>
      <c r="J846" s="256"/>
    </row>
    <row r="847" spans="1:10" ht="27.95" customHeight="1">
      <c r="A847" s="122"/>
      <c r="B847" s="251"/>
      <c r="C847" s="123"/>
      <c r="D847" s="123"/>
      <c r="E847" s="121">
        <v>846</v>
      </c>
      <c r="F847" s="121"/>
      <c r="G847" s="121"/>
      <c r="H847" s="121"/>
      <c r="I847" s="121"/>
      <c r="J847" s="256"/>
    </row>
    <row r="848" spans="1:10" ht="27.95" customHeight="1">
      <c r="A848" s="122"/>
      <c r="B848" s="251"/>
      <c r="C848" s="123"/>
      <c r="D848" s="123"/>
      <c r="E848" s="121">
        <v>847</v>
      </c>
      <c r="F848" s="121"/>
      <c r="G848" s="121"/>
      <c r="H848" s="121"/>
      <c r="I848" s="121"/>
      <c r="J848" s="256"/>
    </row>
    <row r="849" spans="1:10" ht="27.95" customHeight="1">
      <c r="A849" s="122"/>
      <c r="B849" s="251"/>
      <c r="C849" s="123"/>
      <c r="D849" s="123"/>
      <c r="E849" s="121">
        <v>848</v>
      </c>
      <c r="F849" s="121"/>
      <c r="G849" s="121"/>
      <c r="H849" s="121"/>
      <c r="I849" s="121"/>
      <c r="J849" s="256"/>
    </row>
    <row r="850" spans="1:10" ht="27.95" customHeight="1">
      <c r="A850" s="122"/>
      <c r="B850" s="251"/>
      <c r="C850" s="123"/>
      <c r="D850" s="123"/>
      <c r="E850" s="121">
        <v>849</v>
      </c>
      <c r="F850" s="121"/>
      <c r="G850" s="121"/>
      <c r="H850" s="121"/>
      <c r="I850" s="121"/>
      <c r="J850" s="256"/>
    </row>
    <row r="851" spans="1:10" ht="27.95" customHeight="1">
      <c r="A851" s="122"/>
      <c r="B851" s="251"/>
      <c r="C851" s="123"/>
      <c r="D851" s="123"/>
      <c r="E851" s="121">
        <v>850</v>
      </c>
      <c r="F851" s="121"/>
      <c r="G851" s="121"/>
      <c r="H851" s="121"/>
      <c r="I851" s="121"/>
      <c r="J851" s="256"/>
    </row>
    <row r="852" spans="1:10" ht="27.95" customHeight="1">
      <c r="A852" s="122"/>
      <c r="B852" s="251"/>
      <c r="C852" s="123"/>
      <c r="D852" s="123"/>
      <c r="E852" s="121">
        <v>851</v>
      </c>
      <c r="F852" s="121"/>
      <c r="G852" s="121"/>
      <c r="H852" s="121"/>
      <c r="I852" s="121"/>
      <c r="J852" s="256"/>
    </row>
    <row r="853" spans="1:10" ht="27.95" customHeight="1">
      <c r="A853" s="122"/>
      <c r="B853" s="251"/>
      <c r="C853" s="123"/>
      <c r="D853" s="123"/>
      <c r="E853" s="121">
        <v>852</v>
      </c>
      <c r="F853" s="121"/>
      <c r="G853" s="121"/>
      <c r="H853" s="121"/>
      <c r="I853" s="121"/>
      <c r="J853" s="256"/>
    </row>
    <row r="854" spans="1:10" ht="27.95" customHeight="1">
      <c r="A854" s="122"/>
      <c r="B854" s="251"/>
      <c r="C854" s="123"/>
      <c r="D854" s="123"/>
      <c r="E854" s="121">
        <v>853</v>
      </c>
      <c r="F854" s="121"/>
      <c r="G854" s="121"/>
      <c r="H854" s="121"/>
      <c r="I854" s="121"/>
      <c r="J854" s="256"/>
    </row>
    <row r="855" spans="1:10" ht="27.95" customHeight="1">
      <c r="A855" s="122"/>
      <c r="B855" s="251"/>
      <c r="C855" s="123"/>
      <c r="D855" s="123"/>
      <c r="E855" s="121">
        <v>854</v>
      </c>
      <c r="F855" s="121"/>
      <c r="G855" s="121"/>
      <c r="H855" s="121"/>
      <c r="I855" s="121"/>
      <c r="J855" s="256"/>
    </row>
    <row r="856" spans="1:10" ht="27.95" customHeight="1">
      <c r="A856" s="122"/>
      <c r="B856" s="251"/>
      <c r="C856" s="123"/>
      <c r="D856" s="123"/>
      <c r="E856" s="121">
        <v>855</v>
      </c>
      <c r="F856" s="121"/>
      <c r="G856" s="121"/>
      <c r="H856" s="121"/>
      <c r="I856" s="121"/>
      <c r="J856" s="256"/>
    </row>
    <row r="857" spans="1:10" ht="27.95" customHeight="1">
      <c r="A857" s="122"/>
      <c r="B857" s="251"/>
      <c r="C857" s="123"/>
      <c r="D857" s="123"/>
      <c r="E857" s="121">
        <v>856</v>
      </c>
      <c r="F857" s="121"/>
      <c r="G857" s="121"/>
      <c r="H857" s="121"/>
      <c r="I857" s="121"/>
      <c r="J857" s="256"/>
    </row>
    <row r="858" spans="1:10" ht="27.95" customHeight="1">
      <c r="A858" s="122"/>
      <c r="B858" s="251"/>
      <c r="C858" s="123"/>
      <c r="D858" s="123"/>
      <c r="E858" s="121">
        <v>857</v>
      </c>
      <c r="F858" s="121"/>
      <c r="G858" s="121"/>
      <c r="H858" s="121"/>
      <c r="I858" s="121"/>
      <c r="J858" s="256"/>
    </row>
    <row r="859" spans="1:10" ht="27.95" customHeight="1">
      <c r="A859" s="122"/>
      <c r="B859" s="251"/>
      <c r="C859" s="123"/>
      <c r="D859" s="123"/>
      <c r="E859" s="121">
        <v>858</v>
      </c>
      <c r="F859" s="121"/>
      <c r="G859" s="121"/>
      <c r="H859" s="121"/>
      <c r="I859" s="121"/>
      <c r="J859" s="256"/>
    </row>
    <row r="860" spans="1:10" ht="27.95" customHeight="1">
      <c r="A860" s="122"/>
      <c r="B860" s="251"/>
      <c r="C860" s="123"/>
      <c r="D860" s="123"/>
      <c r="E860" s="121">
        <v>859</v>
      </c>
      <c r="F860" s="121"/>
      <c r="G860" s="121"/>
      <c r="H860" s="121"/>
      <c r="I860" s="121"/>
      <c r="J860" s="256"/>
    </row>
    <row r="861" spans="1:10" ht="27.95" customHeight="1">
      <c r="A861" s="122"/>
      <c r="B861" s="251"/>
      <c r="C861" s="123"/>
      <c r="D861" s="123"/>
      <c r="E861" s="121">
        <v>860</v>
      </c>
      <c r="F861" s="121"/>
      <c r="G861" s="121"/>
      <c r="H861" s="121"/>
      <c r="I861" s="121"/>
      <c r="J861" s="256"/>
    </row>
    <row r="862" spans="1:10" ht="27.95" customHeight="1">
      <c r="A862" s="122"/>
      <c r="B862" s="251"/>
      <c r="C862" s="123"/>
      <c r="D862" s="123"/>
      <c r="E862" s="121">
        <v>861</v>
      </c>
      <c r="F862" s="121"/>
      <c r="G862" s="121"/>
      <c r="H862" s="121"/>
      <c r="I862" s="121"/>
      <c r="J862" s="256"/>
    </row>
    <row r="863" spans="1:10" ht="27.95" customHeight="1">
      <c r="A863" s="122"/>
      <c r="B863" s="251"/>
      <c r="C863" s="123"/>
      <c r="D863" s="123"/>
      <c r="E863" s="121">
        <v>862</v>
      </c>
      <c r="F863" s="121"/>
      <c r="G863" s="121"/>
      <c r="H863" s="121"/>
      <c r="I863" s="121"/>
      <c r="J863" s="256"/>
    </row>
    <row r="864" spans="1:10" ht="27.95" customHeight="1">
      <c r="A864" s="122"/>
      <c r="B864" s="251"/>
      <c r="C864" s="123"/>
      <c r="D864" s="123"/>
      <c r="E864" s="121">
        <v>863</v>
      </c>
      <c r="F864" s="121"/>
      <c r="G864" s="121"/>
      <c r="H864" s="121"/>
      <c r="I864" s="121"/>
      <c r="J864" s="256"/>
    </row>
    <row r="865" spans="1:10" ht="27.95" customHeight="1">
      <c r="A865" s="122"/>
      <c r="B865" s="251"/>
      <c r="C865" s="123"/>
      <c r="D865" s="123"/>
      <c r="E865" s="121">
        <v>864</v>
      </c>
      <c r="F865" s="121"/>
      <c r="G865" s="121"/>
      <c r="H865" s="121"/>
      <c r="I865" s="121"/>
      <c r="J865" s="256"/>
    </row>
    <row r="866" spans="1:10" ht="27.95" customHeight="1">
      <c r="A866" s="122"/>
      <c r="B866" s="251"/>
      <c r="C866" s="123"/>
      <c r="D866" s="123"/>
      <c r="E866" s="121">
        <v>865</v>
      </c>
      <c r="F866" s="121"/>
      <c r="G866" s="121"/>
      <c r="H866" s="121"/>
      <c r="I866" s="121"/>
      <c r="J866" s="256"/>
    </row>
    <row r="867" spans="1:10" ht="27.95" customHeight="1">
      <c r="A867" s="122"/>
      <c r="B867" s="251"/>
      <c r="C867" s="123"/>
      <c r="D867" s="123"/>
      <c r="E867" s="121">
        <v>866</v>
      </c>
      <c r="F867" s="121"/>
      <c r="G867" s="121"/>
      <c r="H867" s="121"/>
      <c r="I867" s="121"/>
      <c r="J867" s="256"/>
    </row>
    <row r="868" spans="1:10" ht="27.95" customHeight="1">
      <c r="A868" s="122"/>
      <c r="B868" s="251"/>
      <c r="C868" s="123"/>
      <c r="D868" s="123"/>
      <c r="E868" s="121">
        <v>867</v>
      </c>
      <c r="F868" s="121"/>
      <c r="G868" s="121"/>
      <c r="H868" s="121"/>
      <c r="I868" s="121"/>
      <c r="J868" s="256"/>
    </row>
    <row r="869" spans="1:10" ht="27.95" customHeight="1">
      <c r="A869" s="122"/>
      <c r="B869" s="251"/>
      <c r="C869" s="123"/>
      <c r="D869" s="123"/>
      <c r="E869" s="121">
        <v>868</v>
      </c>
      <c r="F869" s="121"/>
      <c r="G869" s="121"/>
      <c r="H869" s="121"/>
      <c r="I869" s="121"/>
      <c r="J869" s="256"/>
    </row>
    <row r="870" spans="1:10" ht="27.95" customHeight="1">
      <c r="A870" s="122"/>
      <c r="B870" s="251"/>
      <c r="C870" s="123"/>
      <c r="D870" s="123"/>
      <c r="E870" s="121">
        <v>869</v>
      </c>
      <c r="F870" s="121"/>
      <c r="G870" s="121"/>
      <c r="H870" s="121"/>
      <c r="I870" s="121"/>
      <c r="J870" s="256"/>
    </row>
    <row r="871" spans="1:10" ht="27.95" customHeight="1">
      <c r="A871" s="122"/>
      <c r="B871" s="251"/>
      <c r="C871" s="123"/>
      <c r="D871" s="123"/>
      <c r="E871" s="121">
        <v>870</v>
      </c>
      <c r="F871" s="121"/>
      <c r="G871" s="121"/>
      <c r="H871" s="121"/>
      <c r="I871" s="121"/>
      <c r="J871" s="256"/>
    </row>
    <row r="872" spans="1:10" ht="27.95" customHeight="1">
      <c r="A872" s="122"/>
      <c r="B872" s="251"/>
      <c r="C872" s="123"/>
      <c r="D872" s="123"/>
      <c r="E872" s="121">
        <v>871</v>
      </c>
      <c r="F872" s="121"/>
      <c r="G872" s="121"/>
      <c r="H872" s="121"/>
      <c r="I872" s="121"/>
      <c r="J872" s="256"/>
    </row>
    <row r="873" spans="1:10" ht="27.95" customHeight="1">
      <c r="A873" s="122"/>
      <c r="B873" s="251"/>
      <c r="C873" s="123"/>
      <c r="D873" s="123"/>
      <c r="E873" s="121">
        <v>872</v>
      </c>
      <c r="F873" s="121"/>
      <c r="G873" s="121"/>
      <c r="H873" s="121"/>
      <c r="I873" s="121"/>
      <c r="J873" s="256"/>
    </row>
    <row r="874" spans="1:10" ht="27.95" customHeight="1">
      <c r="A874" s="122"/>
      <c r="B874" s="251"/>
      <c r="C874" s="123"/>
      <c r="D874" s="123"/>
      <c r="E874" s="121">
        <v>873</v>
      </c>
      <c r="F874" s="121"/>
      <c r="G874" s="121"/>
      <c r="H874" s="121"/>
      <c r="I874" s="121"/>
      <c r="J874" s="256"/>
    </row>
    <row r="875" spans="1:10" ht="27.95" customHeight="1">
      <c r="A875" s="122"/>
      <c r="B875" s="251"/>
      <c r="C875" s="123"/>
      <c r="D875" s="123"/>
      <c r="E875" s="121">
        <v>874</v>
      </c>
      <c r="F875" s="121"/>
      <c r="G875" s="121"/>
      <c r="H875" s="121"/>
      <c r="I875" s="121"/>
      <c r="J875" s="256"/>
    </row>
    <row r="876" spans="1:10" ht="27.95" customHeight="1">
      <c r="A876" s="122"/>
      <c r="B876" s="251"/>
      <c r="C876" s="123"/>
      <c r="D876" s="123"/>
      <c r="E876" s="121">
        <v>875</v>
      </c>
      <c r="F876" s="121"/>
      <c r="G876" s="121"/>
      <c r="H876" s="121"/>
      <c r="I876" s="121"/>
      <c r="J876" s="256"/>
    </row>
    <row r="877" spans="1:10" ht="27.95" customHeight="1">
      <c r="A877" s="122"/>
      <c r="B877" s="251"/>
      <c r="C877" s="123"/>
      <c r="D877" s="123"/>
      <c r="E877" s="121">
        <v>876</v>
      </c>
      <c r="F877" s="121"/>
      <c r="G877" s="121"/>
      <c r="H877" s="121"/>
      <c r="I877" s="121"/>
      <c r="J877" s="256"/>
    </row>
    <row r="878" spans="1:10" ht="27.95" customHeight="1">
      <c r="A878" s="122"/>
      <c r="B878" s="251"/>
      <c r="C878" s="123"/>
      <c r="D878" s="123"/>
      <c r="E878" s="121">
        <v>877</v>
      </c>
      <c r="F878" s="121"/>
      <c r="G878" s="121"/>
      <c r="H878" s="121"/>
      <c r="I878" s="121"/>
      <c r="J878" s="256"/>
    </row>
    <row r="879" spans="1:10" ht="27.95" customHeight="1">
      <c r="A879" s="122"/>
      <c r="B879" s="251"/>
      <c r="C879" s="123"/>
      <c r="D879" s="123"/>
      <c r="E879" s="121">
        <v>878</v>
      </c>
      <c r="F879" s="121"/>
      <c r="G879" s="121"/>
      <c r="H879" s="121"/>
      <c r="I879" s="121"/>
      <c r="J879" s="256"/>
    </row>
    <row r="880" spans="1:10" ht="27.95" customHeight="1">
      <c r="A880" s="122"/>
      <c r="B880" s="251"/>
      <c r="C880" s="123"/>
      <c r="D880" s="123"/>
      <c r="E880" s="121">
        <v>879</v>
      </c>
      <c r="F880" s="121"/>
      <c r="G880" s="121"/>
      <c r="H880" s="121"/>
      <c r="I880" s="121"/>
      <c r="J880" s="256"/>
    </row>
    <row r="881" spans="1:10" ht="27.95" customHeight="1">
      <c r="A881" s="122"/>
      <c r="B881" s="251"/>
      <c r="C881" s="123"/>
      <c r="D881" s="123"/>
      <c r="E881" s="121">
        <v>880</v>
      </c>
      <c r="F881" s="121"/>
      <c r="G881" s="121"/>
      <c r="H881" s="121"/>
      <c r="I881" s="121"/>
      <c r="J881" s="256"/>
    </row>
    <row r="882" spans="1:10" ht="27.95" customHeight="1">
      <c r="A882" s="122"/>
      <c r="B882" s="251"/>
      <c r="C882" s="123"/>
      <c r="D882" s="123"/>
      <c r="E882" s="121">
        <v>881</v>
      </c>
      <c r="F882" s="121"/>
      <c r="G882" s="121"/>
      <c r="H882" s="121"/>
      <c r="I882" s="121"/>
      <c r="J882" s="256"/>
    </row>
    <row r="883" spans="1:10" ht="27.95" customHeight="1">
      <c r="A883" s="122"/>
      <c r="B883" s="251"/>
      <c r="C883" s="123"/>
      <c r="D883" s="123"/>
      <c r="E883" s="121">
        <v>882</v>
      </c>
      <c r="F883" s="121"/>
      <c r="G883" s="121"/>
      <c r="H883" s="121"/>
      <c r="I883" s="121"/>
      <c r="J883" s="256"/>
    </row>
    <row r="884" spans="1:10" ht="27.95" customHeight="1">
      <c r="A884" s="122"/>
      <c r="B884" s="251"/>
      <c r="C884" s="123"/>
      <c r="D884" s="123"/>
      <c r="E884" s="121">
        <v>883</v>
      </c>
      <c r="F884" s="121"/>
      <c r="G884" s="121"/>
      <c r="H884" s="121"/>
      <c r="I884" s="121"/>
      <c r="J884" s="256"/>
    </row>
    <row r="885" spans="1:10" ht="27.95" customHeight="1">
      <c r="A885" s="122"/>
      <c r="B885" s="251"/>
      <c r="C885" s="123"/>
      <c r="D885" s="123"/>
      <c r="E885" s="121">
        <v>884</v>
      </c>
      <c r="F885" s="121"/>
      <c r="G885" s="121"/>
      <c r="H885" s="121"/>
      <c r="I885" s="121"/>
      <c r="J885" s="256"/>
    </row>
    <row r="886" spans="1:10" ht="27.95" customHeight="1">
      <c r="A886" s="122"/>
      <c r="B886" s="251"/>
      <c r="C886" s="123"/>
      <c r="D886" s="123"/>
      <c r="E886" s="121">
        <v>885</v>
      </c>
      <c r="F886" s="121"/>
      <c r="G886" s="121"/>
      <c r="H886" s="121"/>
      <c r="I886" s="121"/>
      <c r="J886" s="256"/>
    </row>
    <row r="887" spans="1:10" ht="27.95" customHeight="1">
      <c r="A887" s="122"/>
      <c r="B887" s="251"/>
      <c r="C887" s="123"/>
      <c r="D887" s="123"/>
      <c r="E887" s="121">
        <v>886</v>
      </c>
      <c r="F887" s="121"/>
      <c r="G887" s="121"/>
      <c r="H887" s="121"/>
      <c r="I887" s="121"/>
      <c r="J887" s="256"/>
    </row>
    <row r="888" spans="1:10" ht="27.95" customHeight="1">
      <c r="A888" s="122"/>
      <c r="B888" s="251"/>
      <c r="C888" s="123"/>
      <c r="D888" s="123"/>
      <c r="E888" s="121">
        <v>887</v>
      </c>
      <c r="F888" s="121"/>
      <c r="G888" s="121"/>
      <c r="H888" s="121"/>
      <c r="I888" s="121"/>
      <c r="J888" s="256"/>
    </row>
    <row r="889" spans="1:10" ht="27.95" customHeight="1">
      <c r="A889" s="122"/>
      <c r="B889" s="251"/>
      <c r="C889" s="123"/>
      <c r="D889" s="123"/>
      <c r="E889" s="121">
        <v>888</v>
      </c>
      <c r="F889" s="121"/>
      <c r="G889" s="121"/>
      <c r="H889" s="121"/>
      <c r="I889" s="121"/>
      <c r="J889" s="256"/>
    </row>
    <row r="890" spans="1:10" ht="27.95" customHeight="1">
      <c r="A890" s="122"/>
      <c r="B890" s="251"/>
      <c r="C890" s="123"/>
      <c r="D890" s="123"/>
      <c r="E890" s="121">
        <v>889</v>
      </c>
      <c r="F890" s="121"/>
      <c r="G890" s="121"/>
      <c r="H890" s="121"/>
      <c r="I890" s="121"/>
      <c r="J890" s="256"/>
    </row>
    <row r="891" spans="1:10" ht="27.95" customHeight="1">
      <c r="A891" s="122"/>
      <c r="B891" s="251"/>
      <c r="C891" s="123"/>
      <c r="D891" s="123"/>
      <c r="E891" s="121">
        <v>890</v>
      </c>
      <c r="F891" s="121"/>
      <c r="G891" s="121"/>
      <c r="H891" s="121"/>
      <c r="I891" s="121"/>
      <c r="J891" s="256"/>
    </row>
    <row r="892" spans="1:10" ht="27.95" customHeight="1">
      <c r="A892" s="122"/>
      <c r="B892" s="251"/>
      <c r="C892" s="123"/>
      <c r="D892" s="123"/>
      <c r="E892" s="121">
        <v>891</v>
      </c>
      <c r="F892" s="121"/>
      <c r="G892" s="121"/>
      <c r="H892" s="121"/>
      <c r="I892" s="121"/>
      <c r="J892" s="256"/>
    </row>
    <row r="893" spans="1:10" ht="27.95" customHeight="1">
      <c r="A893" s="122"/>
      <c r="B893" s="251"/>
      <c r="C893" s="123"/>
      <c r="D893" s="123"/>
      <c r="E893" s="121">
        <v>892</v>
      </c>
      <c r="F893" s="121"/>
      <c r="G893" s="121"/>
      <c r="H893" s="121"/>
      <c r="I893" s="121"/>
      <c r="J893" s="256"/>
    </row>
    <row r="894" spans="1:10" ht="27.95" customHeight="1">
      <c r="A894" s="122"/>
      <c r="B894" s="251"/>
      <c r="C894" s="123"/>
      <c r="D894" s="123"/>
      <c r="E894" s="121">
        <v>893</v>
      </c>
      <c r="F894" s="121"/>
      <c r="G894" s="121"/>
      <c r="H894" s="121"/>
      <c r="I894" s="121"/>
      <c r="J894" s="256"/>
    </row>
    <row r="895" spans="1:10" ht="27.95" customHeight="1">
      <c r="A895" s="122"/>
      <c r="B895" s="251"/>
      <c r="C895" s="123"/>
      <c r="D895" s="123"/>
      <c r="E895" s="121">
        <v>894</v>
      </c>
      <c r="F895" s="121"/>
      <c r="G895" s="121"/>
      <c r="H895" s="121"/>
      <c r="I895" s="121"/>
      <c r="J895" s="256"/>
    </row>
    <row r="896" spans="1:10" ht="27.95" customHeight="1">
      <c r="A896" s="122"/>
      <c r="B896" s="251"/>
      <c r="C896" s="123"/>
      <c r="D896" s="123"/>
      <c r="E896" s="121">
        <v>895</v>
      </c>
      <c r="F896" s="121"/>
      <c r="G896" s="121"/>
      <c r="H896" s="121"/>
      <c r="I896" s="121"/>
      <c r="J896" s="256"/>
    </row>
    <row r="897" spans="1:10" ht="27.95" customHeight="1">
      <c r="A897" s="122"/>
      <c r="B897" s="251"/>
      <c r="C897" s="123"/>
      <c r="D897" s="123"/>
      <c r="E897" s="121">
        <v>896</v>
      </c>
      <c r="F897" s="121"/>
      <c r="G897" s="121"/>
      <c r="H897" s="121"/>
      <c r="I897" s="121"/>
      <c r="J897" s="256"/>
    </row>
    <row r="898" spans="1:10" ht="27.95" customHeight="1">
      <c r="A898" s="122"/>
      <c r="B898" s="251"/>
      <c r="C898" s="123"/>
      <c r="D898" s="123"/>
      <c r="E898" s="121">
        <v>897</v>
      </c>
      <c r="F898" s="121"/>
      <c r="G898" s="121"/>
      <c r="H898" s="121"/>
      <c r="I898" s="121"/>
      <c r="J898" s="256"/>
    </row>
    <row r="899" spans="1:10" ht="27.95" customHeight="1">
      <c r="A899" s="122"/>
      <c r="B899" s="251"/>
      <c r="C899" s="123"/>
      <c r="D899" s="123"/>
      <c r="E899" s="121">
        <v>898</v>
      </c>
      <c r="F899" s="121"/>
      <c r="G899" s="121"/>
      <c r="H899" s="121"/>
      <c r="I899" s="121"/>
      <c r="J899" s="256"/>
    </row>
    <row r="900" spans="1:10" ht="27.95" customHeight="1">
      <c r="A900" s="122"/>
      <c r="B900" s="251"/>
      <c r="C900" s="123"/>
      <c r="D900" s="123"/>
      <c r="E900" s="121">
        <v>899</v>
      </c>
      <c r="F900" s="121"/>
      <c r="G900" s="121"/>
      <c r="H900" s="121"/>
      <c r="I900" s="121"/>
      <c r="J900" s="256"/>
    </row>
    <row r="901" spans="1:10" ht="27.95" customHeight="1">
      <c r="A901" s="122"/>
      <c r="B901" s="251"/>
      <c r="C901" s="123"/>
      <c r="D901" s="123"/>
      <c r="E901" s="121">
        <v>900</v>
      </c>
      <c r="F901" s="121"/>
      <c r="G901" s="121"/>
      <c r="H901" s="121"/>
      <c r="I901" s="121"/>
      <c r="J901" s="256"/>
    </row>
    <row r="902" spans="1:10" ht="27.95" customHeight="1">
      <c r="A902" s="122"/>
      <c r="B902" s="251"/>
      <c r="C902" s="123"/>
      <c r="D902" s="123"/>
      <c r="E902" s="121">
        <v>901</v>
      </c>
      <c r="F902" s="121"/>
      <c r="G902" s="121"/>
      <c r="H902" s="121"/>
      <c r="I902" s="121"/>
      <c r="J902" s="256"/>
    </row>
    <row r="903" spans="1:10" ht="27.95" customHeight="1">
      <c r="A903" s="122"/>
      <c r="B903" s="251"/>
      <c r="C903" s="123"/>
      <c r="D903" s="123"/>
      <c r="E903" s="121">
        <v>902</v>
      </c>
      <c r="F903" s="121"/>
      <c r="G903" s="121"/>
      <c r="H903" s="121"/>
      <c r="I903" s="121"/>
      <c r="J903" s="256"/>
    </row>
    <row r="904" spans="1:10" ht="27.95" customHeight="1">
      <c r="A904" s="122"/>
      <c r="B904" s="251"/>
      <c r="C904" s="123"/>
      <c r="D904" s="123"/>
      <c r="E904" s="121">
        <v>903</v>
      </c>
      <c r="F904" s="121"/>
      <c r="G904" s="121"/>
      <c r="H904" s="121"/>
      <c r="I904" s="121"/>
      <c r="J904" s="256"/>
    </row>
    <row r="905" spans="1:10" ht="27.95" customHeight="1">
      <c r="A905" s="122"/>
      <c r="B905" s="251"/>
      <c r="C905" s="123"/>
      <c r="D905" s="123"/>
      <c r="E905" s="121">
        <v>904</v>
      </c>
      <c r="F905" s="121"/>
      <c r="G905" s="121"/>
      <c r="H905" s="121"/>
      <c r="I905" s="121"/>
      <c r="J905" s="256"/>
    </row>
    <row r="906" spans="1:10" ht="27.95" customHeight="1">
      <c r="A906" s="122"/>
      <c r="B906" s="251"/>
      <c r="C906" s="123"/>
      <c r="D906" s="123"/>
      <c r="E906" s="121">
        <v>905</v>
      </c>
      <c r="F906" s="121"/>
      <c r="G906" s="121"/>
      <c r="H906" s="121"/>
      <c r="I906" s="121"/>
      <c r="J906" s="256"/>
    </row>
    <row r="907" spans="1:10" ht="27.95" customHeight="1">
      <c r="A907" s="122"/>
      <c r="B907" s="251"/>
      <c r="C907" s="123"/>
      <c r="D907" s="123"/>
      <c r="E907" s="121">
        <v>906</v>
      </c>
      <c r="F907" s="121"/>
      <c r="G907" s="121"/>
      <c r="H907" s="121"/>
      <c r="I907" s="121"/>
      <c r="J907" s="256"/>
    </row>
    <row r="908" spans="1:10" ht="27.95" customHeight="1">
      <c r="A908" s="122"/>
      <c r="B908" s="251"/>
      <c r="C908" s="123"/>
      <c r="D908" s="123"/>
      <c r="E908" s="121">
        <v>907</v>
      </c>
      <c r="F908" s="121"/>
      <c r="G908" s="121"/>
      <c r="H908" s="121"/>
      <c r="I908" s="121"/>
      <c r="J908" s="256"/>
    </row>
    <row r="909" spans="1:10" ht="27.95" customHeight="1">
      <c r="A909" s="122"/>
      <c r="B909" s="251"/>
      <c r="C909" s="123"/>
      <c r="D909" s="123"/>
      <c r="E909" s="121">
        <v>908</v>
      </c>
      <c r="F909" s="121"/>
      <c r="G909" s="121"/>
      <c r="H909" s="121"/>
      <c r="I909" s="121"/>
      <c r="J909" s="256"/>
    </row>
    <row r="910" spans="1:10" ht="27.95" customHeight="1">
      <c r="A910" s="122"/>
      <c r="B910" s="251"/>
      <c r="C910" s="123"/>
      <c r="D910" s="123"/>
      <c r="E910" s="121">
        <v>909</v>
      </c>
      <c r="F910" s="121"/>
      <c r="G910" s="121"/>
      <c r="H910" s="121"/>
      <c r="I910" s="121"/>
      <c r="J910" s="256"/>
    </row>
    <row r="911" spans="1:10" ht="27.95" customHeight="1">
      <c r="A911" s="122"/>
      <c r="B911" s="251"/>
      <c r="C911" s="123"/>
      <c r="D911" s="123"/>
      <c r="E911" s="121">
        <v>910</v>
      </c>
      <c r="F911" s="121"/>
      <c r="G911" s="121"/>
      <c r="H911" s="121"/>
      <c r="I911" s="121"/>
      <c r="J911" s="256"/>
    </row>
    <row r="912" spans="1:10" ht="27.95" customHeight="1">
      <c r="A912" s="125"/>
      <c r="B912" s="252"/>
      <c r="C912" s="123"/>
      <c r="D912" s="123"/>
      <c r="E912" s="121">
        <v>911</v>
      </c>
      <c r="F912" s="121"/>
      <c r="G912" s="121"/>
      <c r="H912" s="121"/>
      <c r="I912" s="121"/>
      <c r="J912" s="256"/>
    </row>
    <row r="913" spans="1:10" ht="27.95" customHeight="1" thickBot="1">
      <c r="A913" s="166"/>
      <c r="B913" s="253"/>
      <c r="C913" s="123"/>
      <c r="D913" s="163"/>
      <c r="E913" s="121">
        <v>912</v>
      </c>
      <c r="F913" s="121"/>
      <c r="G913" s="124"/>
      <c r="H913" s="124"/>
      <c r="I913" s="124"/>
      <c r="J913" s="256"/>
    </row>
    <row r="914" spans="1:10" ht="27.95" customHeight="1">
      <c r="A914" s="122"/>
      <c r="B914" s="251"/>
      <c r="C914" s="123"/>
      <c r="D914" s="123"/>
      <c r="E914" s="121">
        <v>913</v>
      </c>
      <c r="F914" s="121"/>
      <c r="G914" s="121"/>
      <c r="H914" s="121"/>
      <c r="I914" s="121"/>
      <c r="J914" s="256"/>
    </row>
    <row r="915" spans="1:10" ht="27.95" customHeight="1">
      <c r="A915" s="122"/>
      <c r="B915" s="251"/>
      <c r="C915" s="123"/>
      <c r="D915" s="123"/>
      <c r="E915" s="121">
        <v>914</v>
      </c>
      <c r="F915" s="121"/>
      <c r="G915" s="121"/>
      <c r="H915" s="121"/>
      <c r="I915" s="121"/>
      <c r="J915" s="256"/>
    </row>
    <row r="916" spans="1:10" ht="27.95" customHeight="1">
      <c r="A916" s="122"/>
      <c r="B916" s="251"/>
      <c r="C916" s="123"/>
      <c r="D916" s="123"/>
      <c r="E916" s="121">
        <v>915</v>
      </c>
      <c r="F916" s="121"/>
      <c r="G916" s="121"/>
      <c r="H916" s="121"/>
      <c r="I916" s="121"/>
      <c r="J916" s="256"/>
    </row>
    <row r="917" spans="1:10" ht="27.95" customHeight="1">
      <c r="A917" s="122"/>
      <c r="B917" s="251"/>
      <c r="C917" s="123"/>
      <c r="D917" s="123"/>
      <c r="E917" s="121">
        <v>916</v>
      </c>
      <c r="F917" s="121"/>
      <c r="G917" s="121"/>
      <c r="H917" s="121"/>
      <c r="I917" s="121"/>
      <c r="J917" s="256"/>
    </row>
    <row r="918" spans="1:10" ht="27.95" customHeight="1">
      <c r="A918" s="122"/>
      <c r="B918" s="251"/>
      <c r="C918" s="123"/>
      <c r="D918" s="123"/>
      <c r="E918" s="121">
        <v>917</v>
      </c>
      <c r="F918" s="121"/>
      <c r="G918" s="121"/>
      <c r="H918" s="121"/>
      <c r="I918" s="121"/>
      <c r="J918" s="256"/>
    </row>
    <row r="919" spans="1:10" ht="27.95" customHeight="1">
      <c r="A919" s="122"/>
      <c r="B919" s="251"/>
      <c r="C919" s="123"/>
      <c r="D919" s="123"/>
      <c r="E919" s="121">
        <v>918</v>
      </c>
      <c r="F919" s="121"/>
      <c r="G919" s="121"/>
      <c r="H919" s="121"/>
      <c r="I919" s="121"/>
      <c r="J919" s="256"/>
    </row>
    <row r="920" spans="1:10" ht="27.95" customHeight="1">
      <c r="A920" s="122"/>
      <c r="B920" s="251"/>
      <c r="C920" s="123"/>
      <c r="D920" s="123"/>
      <c r="E920" s="121">
        <v>919</v>
      </c>
      <c r="F920" s="121"/>
      <c r="G920" s="121"/>
      <c r="H920" s="121"/>
      <c r="I920" s="121"/>
      <c r="J920" s="256"/>
    </row>
    <row r="921" spans="1:10" ht="27.95" customHeight="1">
      <c r="A921" s="122"/>
      <c r="B921" s="251"/>
      <c r="C921" s="123"/>
      <c r="D921" s="123"/>
      <c r="E921" s="121">
        <v>920</v>
      </c>
      <c r="F921" s="121"/>
      <c r="G921" s="121"/>
      <c r="H921" s="121"/>
      <c r="I921" s="121"/>
      <c r="J921" s="256"/>
    </row>
    <row r="922" spans="1:10" ht="27.95" customHeight="1">
      <c r="A922" s="122"/>
      <c r="B922" s="251"/>
      <c r="C922" s="123"/>
      <c r="D922" s="123"/>
      <c r="E922" s="121">
        <v>921</v>
      </c>
      <c r="F922" s="121"/>
      <c r="G922" s="121"/>
      <c r="H922" s="121"/>
      <c r="I922" s="121"/>
      <c r="J922" s="256"/>
    </row>
    <row r="923" spans="1:10" ht="27.95" customHeight="1">
      <c r="A923" s="122"/>
      <c r="B923" s="251"/>
      <c r="C923" s="123"/>
      <c r="D923" s="123"/>
      <c r="E923" s="121">
        <v>922</v>
      </c>
      <c r="F923" s="121"/>
      <c r="G923" s="121"/>
      <c r="H923" s="121"/>
      <c r="I923" s="121"/>
      <c r="J923" s="256"/>
    </row>
    <row r="924" spans="1:10" ht="27.95" customHeight="1">
      <c r="A924" s="122"/>
      <c r="B924" s="251"/>
      <c r="C924" s="123"/>
      <c r="D924" s="123"/>
      <c r="E924" s="121">
        <v>923</v>
      </c>
      <c r="F924" s="121"/>
      <c r="G924" s="121"/>
      <c r="H924" s="121"/>
      <c r="I924" s="121"/>
      <c r="J924" s="256"/>
    </row>
    <row r="925" spans="1:10" ht="27.95" customHeight="1">
      <c r="A925" s="122"/>
      <c r="B925" s="251"/>
      <c r="C925" s="123"/>
      <c r="D925" s="123"/>
      <c r="E925" s="121">
        <v>924</v>
      </c>
      <c r="F925" s="121"/>
      <c r="G925" s="121"/>
      <c r="H925" s="121"/>
      <c r="I925" s="121"/>
      <c r="J925" s="256"/>
    </row>
    <row r="926" spans="1:10" ht="27.95" customHeight="1">
      <c r="A926" s="122"/>
      <c r="B926" s="251"/>
      <c r="C926" s="123"/>
      <c r="D926" s="123"/>
      <c r="E926" s="121">
        <v>925</v>
      </c>
      <c r="F926" s="121"/>
      <c r="G926" s="121"/>
      <c r="H926" s="121"/>
      <c r="I926" s="121"/>
      <c r="J926" s="256"/>
    </row>
    <row r="927" spans="1:10" ht="27.95" customHeight="1">
      <c r="A927" s="122"/>
      <c r="B927" s="251"/>
      <c r="C927" s="123"/>
      <c r="D927" s="123"/>
      <c r="E927" s="121">
        <v>926</v>
      </c>
      <c r="F927" s="121"/>
      <c r="G927" s="121"/>
      <c r="H927" s="121"/>
      <c r="I927" s="121"/>
      <c r="J927" s="256"/>
    </row>
    <row r="928" spans="1:10" ht="27.95" customHeight="1">
      <c r="A928" s="122"/>
      <c r="B928" s="251"/>
      <c r="C928" s="123"/>
      <c r="D928" s="123"/>
      <c r="E928" s="121">
        <v>927</v>
      </c>
      <c r="F928" s="121"/>
      <c r="G928" s="121"/>
      <c r="H928" s="121"/>
      <c r="I928" s="121"/>
      <c r="J928" s="256"/>
    </row>
    <row r="929" spans="1:10" ht="27.95" customHeight="1">
      <c r="A929" s="122"/>
      <c r="B929" s="251"/>
      <c r="C929" s="123"/>
      <c r="D929" s="123"/>
      <c r="E929" s="121">
        <v>928</v>
      </c>
      <c r="F929" s="121"/>
      <c r="G929" s="121"/>
      <c r="H929" s="121"/>
      <c r="I929" s="121"/>
      <c r="J929" s="256"/>
    </row>
    <row r="930" spans="1:10" ht="27.95" customHeight="1">
      <c r="A930" s="122"/>
      <c r="B930" s="251"/>
      <c r="C930" s="123"/>
      <c r="D930" s="123"/>
      <c r="E930" s="121">
        <v>929</v>
      </c>
      <c r="F930" s="121"/>
      <c r="G930" s="121"/>
      <c r="H930" s="121"/>
      <c r="I930" s="121"/>
      <c r="J930" s="256"/>
    </row>
    <row r="931" spans="1:10" ht="27.95" customHeight="1">
      <c r="A931" s="122"/>
      <c r="B931" s="251"/>
      <c r="C931" s="123"/>
      <c r="D931" s="123"/>
      <c r="E931" s="121">
        <v>930</v>
      </c>
      <c r="F931" s="121"/>
      <c r="G931" s="121"/>
      <c r="H931" s="121"/>
      <c r="I931" s="121"/>
      <c r="J931" s="256"/>
    </row>
    <row r="932" spans="1:10" ht="27.95" customHeight="1">
      <c r="A932" s="122"/>
      <c r="B932" s="251"/>
      <c r="C932" s="123"/>
      <c r="D932" s="123"/>
      <c r="E932" s="121">
        <v>931</v>
      </c>
      <c r="F932" s="121"/>
      <c r="G932" s="121"/>
      <c r="H932" s="121"/>
      <c r="I932" s="121"/>
      <c r="J932" s="256"/>
    </row>
    <row r="933" spans="1:10" ht="27.95" customHeight="1">
      <c r="A933" s="122"/>
      <c r="B933" s="251"/>
      <c r="C933" s="123"/>
      <c r="D933" s="123"/>
      <c r="E933" s="121">
        <v>932</v>
      </c>
      <c r="F933" s="121"/>
      <c r="G933" s="121"/>
      <c r="H933" s="121"/>
      <c r="I933" s="121"/>
      <c r="J933" s="256"/>
    </row>
    <row r="934" spans="1:10" ht="27.95" customHeight="1">
      <c r="A934" s="122"/>
      <c r="B934" s="251"/>
      <c r="C934" s="123"/>
      <c r="D934" s="123"/>
      <c r="E934" s="121">
        <v>933</v>
      </c>
      <c r="F934" s="121"/>
      <c r="G934" s="121"/>
      <c r="H934" s="121"/>
      <c r="I934" s="121"/>
      <c r="J934" s="256"/>
    </row>
    <row r="935" spans="1:10" ht="27.95" customHeight="1">
      <c r="A935" s="122"/>
      <c r="B935" s="251"/>
      <c r="C935" s="123"/>
      <c r="D935" s="123"/>
      <c r="E935" s="121">
        <v>934</v>
      </c>
      <c r="F935" s="121"/>
      <c r="G935" s="121"/>
      <c r="H935" s="121"/>
      <c r="I935" s="121"/>
      <c r="J935" s="256"/>
    </row>
    <row r="936" spans="1:10" ht="27.95" customHeight="1">
      <c r="A936" s="122"/>
      <c r="B936" s="251"/>
      <c r="C936" s="123"/>
      <c r="D936" s="123"/>
      <c r="E936" s="121">
        <v>935</v>
      </c>
      <c r="F936" s="121"/>
      <c r="G936" s="121"/>
      <c r="H936" s="121"/>
      <c r="I936" s="121"/>
      <c r="J936" s="256"/>
    </row>
    <row r="937" spans="1:10" ht="27.95" customHeight="1">
      <c r="A937" s="122"/>
      <c r="B937" s="251"/>
      <c r="C937" s="123"/>
      <c r="D937" s="123"/>
      <c r="E937" s="121">
        <v>936</v>
      </c>
      <c r="F937" s="121"/>
      <c r="G937" s="121"/>
      <c r="H937" s="121"/>
      <c r="I937" s="121"/>
      <c r="J937" s="256"/>
    </row>
    <row r="938" spans="1:10" ht="27.95" customHeight="1">
      <c r="A938" s="125"/>
      <c r="B938" s="252"/>
      <c r="C938" s="123"/>
      <c r="D938" s="123"/>
      <c r="E938" s="121">
        <v>937</v>
      </c>
      <c r="F938" s="121"/>
      <c r="G938" s="121"/>
      <c r="H938" s="121"/>
      <c r="I938" s="121"/>
      <c r="J938" s="256"/>
    </row>
    <row r="939" spans="1:10" ht="27.95" customHeight="1">
      <c r="A939" s="122"/>
      <c r="B939" s="251"/>
      <c r="C939" s="123"/>
      <c r="D939" s="123"/>
      <c r="E939" s="121">
        <v>938</v>
      </c>
      <c r="F939" s="121"/>
      <c r="G939" s="121"/>
      <c r="H939" s="121"/>
      <c r="I939" s="121"/>
      <c r="J939" s="256"/>
    </row>
    <row r="940" spans="1:10" ht="27.95" customHeight="1">
      <c r="A940" s="122"/>
      <c r="B940" s="251"/>
      <c r="C940" s="123"/>
      <c r="D940" s="123"/>
      <c r="E940" s="121">
        <v>939</v>
      </c>
      <c r="F940" s="121"/>
      <c r="G940" s="121"/>
      <c r="H940" s="121"/>
      <c r="I940" s="121"/>
      <c r="J940" s="256"/>
    </row>
    <row r="941" spans="1:10" ht="27.95" customHeight="1">
      <c r="A941" s="122"/>
      <c r="B941" s="251"/>
      <c r="C941" s="123"/>
      <c r="D941" s="123"/>
      <c r="E941" s="121">
        <v>940</v>
      </c>
      <c r="F941" s="121"/>
      <c r="G941" s="121"/>
      <c r="H941" s="121"/>
      <c r="I941" s="121"/>
      <c r="J941" s="256"/>
    </row>
    <row r="942" spans="1:10" ht="27.95" customHeight="1">
      <c r="A942" s="122"/>
      <c r="B942" s="251"/>
      <c r="C942" s="123"/>
      <c r="D942" s="123"/>
      <c r="E942" s="121">
        <v>941</v>
      </c>
      <c r="F942" s="121"/>
      <c r="G942" s="121"/>
      <c r="H942" s="121"/>
      <c r="I942" s="121"/>
      <c r="J942" s="256"/>
    </row>
    <row r="943" spans="1:10" ht="27.95" customHeight="1">
      <c r="A943" s="122"/>
      <c r="B943" s="251"/>
      <c r="C943" s="123"/>
      <c r="D943" s="123"/>
      <c r="E943" s="121">
        <v>942</v>
      </c>
      <c r="F943" s="121"/>
      <c r="G943" s="121"/>
      <c r="H943" s="121"/>
      <c r="I943" s="121"/>
      <c r="J943" s="256"/>
    </row>
    <row r="944" spans="1:10" ht="27.95" customHeight="1">
      <c r="A944" s="122"/>
      <c r="B944" s="251"/>
      <c r="C944" s="123"/>
      <c r="D944" s="123"/>
      <c r="E944" s="121">
        <v>943</v>
      </c>
      <c r="F944" s="121"/>
      <c r="G944" s="121"/>
      <c r="H944" s="121"/>
      <c r="I944" s="121"/>
      <c r="J944" s="256"/>
    </row>
    <row r="945" spans="1:10" ht="27.95" customHeight="1">
      <c r="A945" s="122"/>
      <c r="B945" s="251"/>
      <c r="C945" s="123"/>
      <c r="D945" s="123"/>
      <c r="E945" s="121">
        <v>944</v>
      </c>
      <c r="F945" s="121"/>
      <c r="G945" s="121"/>
      <c r="H945" s="121"/>
      <c r="I945" s="121"/>
      <c r="J945" s="256"/>
    </row>
    <row r="946" spans="1:10" ht="27.95" customHeight="1">
      <c r="A946" s="122"/>
      <c r="B946" s="251"/>
      <c r="C946" s="123"/>
      <c r="D946" s="123"/>
      <c r="E946" s="121">
        <v>945</v>
      </c>
      <c r="F946" s="121"/>
      <c r="G946" s="121"/>
      <c r="H946" s="121"/>
      <c r="I946" s="121"/>
      <c r="J946" s="256"/>
    </row>
    <row r="947" spans="1:10" ht="27.95" customHeight="1">
      <c r="A947" s="122"/>
      <c r="B947" s="251"/>
      <c r="C947" s="123"/>
      <c r="D947" s="123"/>
      <c r="E947" s="121">
        <v>946</v>
      </c>
      <c r="F947" s="121"/>
      <c r="G947" s="121"/>
      <c r="H947" s="121"/>
      <c r="I947" s="121"/>
      <c r="J947" s="256"/>
    </row>
    <row r="948" spans="1:10" ht="27.95" customHeight="1">
      <c r="A948" s="122"/>
      <c r="B948" s="251"/>
      <c r="C948" s="123"/>
      <c r="D948" s="123"/>
      <c r="E948" s="121">
        <v>947</v>
      </c>
      <c r="F948" s="121"/>
      <c r="G948" s="121"/>
      <c r="H948" s="121"/>
      <c r="I948" s="121"/>
      <c r="J948" s="256"/>
    </row>
    <row r="949" spans="1:10" ht="27.95" customHeight="1">
      <c r="A949" s="122"/>
      <c r="B949" s="251"/>
      <c r="C949" s="123"/>
      <c r="D949" s="123"/>
      <c r="E949" s="121">
        <v>948</v>
      </c>
      <c r="F949" s="121"/>
      <c r="G949" s="121"/>
      <c r="H949" s="121"/>
      <c r="I949" s="121"/>
      <c r="J949" s="256"/>
    </row>
    <row r="950" spans="1:10" ht="27.95" customHeight="1">
      <c r="A950" s="122"/>
      <c r="B950" s="251"/>
      <c r="C950" s="123"/>
      <c r="D950" s="123"/>
      <c r="E950" s="121">
        <v>949</v>
      </c>
      <c r="F950" s="121"/>
      <c r="G950" s="121"/>
      <c r="H950" s="121"/>
      <c r="I950" s="121"/>
      <c r="J950" s="256"/>
    </row>
    <row r="951" spans="1:10" ht="27.95" customHeight="1">
      <c r="A951" s="122"/>
      <c r="B951" s="251"/>
      <c r="C951" s="123"/>
      <c r="D951" s="123"/>
      <c r="E951" s="121">
        <v>950</v>
      </c>
      <c r="F951" s="121"/>
      <c r="G951" s="121"/>
      <c r="H951" s="121"/>
      <c r="I951" s="121"/>
      <c r="J951" s="256"/>
    </row>
    <row r="952" spans="1:10" ht="27.95" customHeight="1">
      <c r="A952" s="122"/>
      <c r="B952" s="251"/>
      <c r="C952" s="123"/>
      <c r="D952" s="123"/>
      <c r="E952" s="121">
        <v>951</v>
      </c>
      <c r="F952" s="121"/>
      <c r="G952" s="121"/>
      <c r="H952" s="121"/>
      <c r="I952" s="121"/>
      <c r="J952" s="256"/>
    </row>
    <row r="953" spans="1:10" ht="27.95" customHeight="1">
      <c r="A953" s="122"/>
      <c r="B953" s="251"/>
      <c r="C953" s="123"/>
      <c r="D953" s="123"/>
      <c r="E953" s="121">
        <v>952</v>
      </c>
      <c r="F953" s="121"/>
      <c r="G953" s="121"/>
      <c r="H953" s="121"/>
      <c r="I953" s="121"/>
      <c r="J953" s="256"/>
    </row>
    <row r="954" spans="1:10" ht="27.95" customHeight="1">
      <c r="A954" s="122"/>
      <c r="B954" s="251"/>
      <c r="C954" s="123"/>
      <c r="D954" s="123"/>
      <c r="E954" s="121">
        <v>953</v>
      </c>
      <c r="F954" s="121"/>
      <c r="G954" s="121"/>
      <c r="H954" s="121"/>
      <c r="I954" s="121"/>
      <c r="J954" s="256"/>
    </row>
    <row r="955" spans="1:10" ht="27.95" customHeight="1">
      <c r="A955" s="122"/>
      <c r="B955" s="251"/>
      <c r="C955" s="123"/>
      <c r="D955" s="123"/>
      <c r="E955" s="121">
        <v>954</v>
      </c>
      <c r="F955" s="121"/>
      <c r="G955" s="121"/>
      <c r="H955" s="121"/>
      <c r="I955" s="121"/>
      <c r="J955" s="256"/>
    </row>
    <row r="956" spans="1:10" ht="27.95" customHeight="1">
      <c r="A956" s="122"/>
      <c r="B956" s="251"/>
      <c r="C956" s="123"/>
      <c r="D956" s="123"/>
      <c r="E956" s="121">
        <v>955</v>
      </c>
      <c r="F956" s="121"/>
      <c r="G956" s="121"/>
      <c r="H956" s="121"/>
      <c r="I956" s="121"/>
      <c r="J956" s="256"/>
    </row>
    <row r="957" spans="1:10" ht="27.95" customHeight="1">
      <c r="A957" s="122"/>
      <c r="B957" s="251"/>
      <c r="C957" s="123"/>
      <c r="D957" s="123"/>
      <c r="E957" s="121">
        <v>956</v>
      </c>
      <c r="F957" s="121"/>
      <c r="G957" s="121"/>
      <c r="H957" s="121"/>
      <c r="I957" s="121"/>
      <c r="J957" s="256"/>
    </row>
    <row r="958" spans="1:10" ht="27.95" customHeight="1">
      <c r="A958" s="122"/>
      <c r="B958" s="251"/>
      <c r="C958" s="123"/>
      <c r="D958" s="123"/>
      <c r="E958" s="121">
        <v>957</v>
      </c>
      <c r="F958" s="121"/>
      <c r="G958" s="121"/>
      <c r="H958" s="121"/>
      <c r="I958" s="121"/>
      <c r="J958" s="256"/>
    </row>
    <row r="959" spans="1:10" ht="27.95" customHeight="1">
      <c r="A959" s="122"/>
      <c r="B959" s="251"/>
      <c r="C959" s="123"/>
      <c r="D959" s="123"/>
      <c r="E959" s="121">
        <v>958</v>
      </c>
      <c r="F959" s="121"/>
      <c r="G959" s="121"/>
      <c r="H959" s="121"/>
      <c r="I959" s="121"/>
      <c r="J959" s="256"/>
    </row>
    <row r="960" spans="1:10" ht="27.95" customHeight="1">
      <c r="A960" s="122"/>
      <c r="B960" s="251"/>
      <c r="C960" s="123"/>
      <c r="D960" s="123"/>
      <c r="E960" s="121">
        <v>959</v>
      </c>
      <c r="F960" s="121"/>
      <c r="G960" s="121"/>
      <c r="H960" s="121"/>
      <c r="I960" s="121"/>
      <c r="J960" s="256"/>
    </row>
    <row r="961" spans="1:10" ht="27.95" customHeight="1">
      <c r="A961" s="122"/>
      <c r="B961" s="251"/>
      <c r="C961" s="123"/>
      <c r="D961" s="123"/>
      <c r="E961" s="121">
        <v>960</v>
      </c>
      <c r="F961" s="121"/>
      <c r="G961" s="121"/>
      <c r="H961" s="121"/>
      <c r="I961" s="121"/>
      <c r="J961" s="256"/>
    </row>
    <row r="962" spans="1:10" ht="27.95" customHeight="1">
      <c r="A962" s="122"/>
      <c r="B962" s="251"/>
      <c r="C962" s="123"/>
      <c r="D962" s="123"/>
      <c r="E962" s="121">
        <v>961</v>
      </c>
      <c r="F962" s="121"/>
      <c r="G962" s="121"/>
      <c r="H962" s="121"/>
      <c r="I962" s="121"/>
      <c r="J962" s="256"/>
    </row>
    <row r="963" spans="1:10" ht="27.95" customHeight="1">
      <c r="A963" s="122"/>
      <c r="B963" s="251"/>
      <c r="C963" s="123"/>
      <c r="D963" s="123"/>
      <c r="E963" s="121">
        <v>962</v>
      </c>
      <c r="F963" s="121"/>
      <c r="G963" s="121"/>
      <c r="H963" s="121"/>
      <c r="I963" s="121"/>
      <c r="J963" s="256"/>
    </row>
    <row r="964" spans="1:10" ht="27.95" customHeight="1">
      <c r="A964" s="122"/>
      <c r="B964" s="251"/>
      <c r="C964" s="123"/>
      <c r="D964" s="123"/>
      <c r="E964" s="121">
        <v>963</v>
      </c>
      <c r="F964" s="121"/>
      <c r="G964" s="121"/>
      <c r="H964" s="121"/>
      <c r="I964" s="121"/>
      <c r="J964" s="256"/>
    </row>
    <row r="965" spans="1:10" ht="27.95" customHeight="1">
      <c r="A965" s="122"/>
      <c r="B965" s="251"/>
      <c r="C965" s="123"/>
      <c r="D965" s="123"/>
      <c r="E965" s="121">
        <v>964</v>
      </c>
      <c r="F965" s="121"/>
      <c r="G965" s="121"/>
      <c r="H965" s="121"/>
      <c r="I965" s="121"/>
      <c r="J965" s="256"/>
    </row>
    <row r="966" spans="1:10" ht="27.95" customHeight="1">
      <c r="A966" s="122"/>
      <c r="B966" s="251"/>
      <c r="C966" s="123"/>
      <c r="D966" s="123"/>
      <c r="E966" s="121">
        <v>965</v>
      </c>
      <c r="F966" s="121"/>
      <c r="G966" s="121"/>
      <c r="H966" s="121"/>
      <c r="I966" s="121"/>
      <c r="J966" s="256"/>
    </row>
    <row r="967" spans="1:10" ht="27.95" customHeight="1">
      <c r="A967" s="122"/>
      <c r="B967" s="251"/>
      <c r="C967" s="123"/>
      <c r="D967" s="123"/>
      <c r="E967" s="121">
        <v>966</v>
      </c>
      <c r="F967" s="121"/>
      <c r="G967" s="121"/>
      <c r="H967" s="121"/>
      <c r="I967" s="121"/>
      <c r="J967" s="256"/>
    </row>
    <row r="968" spans="1:10" ht="27.95" customHeight="1">
      <c r="A968" s="122"/>
      <c r="B968" s="251"/>
      <c r="C968" s="123"/>
      <c r="D968" s="123"/>
      <c r="E968" s="121">
        <v>967</v>
      </c>
      <c r="F968" s="121"/>
      <c r="G968" s="121"/>
      <c r="H968" s="121"/>
      <c r="I968" s="121"/>
      <c r="J968" s="256"/>
    </row>
    <row r="969" spans="1:10" ht="27.95" customHeight="1">
      <c r="A969" s="122"/>
      <c r="B969" s="251"/>
      <c r="C969" s="123"/>
      <c r="D969" s="123"/>
      <c r="E969" s="121">
        <v>968</v>
      </c>
      <c r="F969" s="121"/>
      <c r="G969" s="121"/>
      <c r="H969" s="121"/>
      <c r="I969" s="121"/>
      <c r="J969" s="256"/>
    </row>
    <row r="970" spans="1:10" ht="27.95" customHeight="1">
      <c r="A970" s="122"/>
      <c r="B970" s="251"/>
      <c r="C970" s="123"/>
      <c r="D970" s="123"/>
      <c r="E970" s="121">
        <v>969</v>
      </c>
      <c r="F970" s="121"/>
      <c r="G970" s="121"/>
      <c r="H970" s="121"/>
      <c r="I970" s="121"/>
      <c r="J970" s="256"/>
    </row>
    <row r="971" spans="1:10" ht="27.95" customHeight="1">
      <c r="A971" s="122"/>
      <c r="B971" s="251"/>
      <c r="C971" s="123"/>
      <c r="D971" s="123"/>
      <c r="E971" s="121">
        <v>970</v>
      </c>
      <c r="F971" s="121"/>
      <c r="G971" s="121"/>
      <c r="H971" s="121"/>
      <c r="I971" s="121"/>
      <c r="J971" s="256"/>
    </row>
    <row r="972" spans="1:10" ht="27.95" customHeight="1">
      <c r="A972" s="122"/>
      <c r="B972" s="251"/>
      <c r="C972" s="123"/>
      <c r="D972" s="123"/>
      <c r="E972" s="121">
        <v>971</v>
      </c>
      <c r="F972" s="121"/>
      <c r="G972" s="121"/>
      <c r="H972" s="121"/>
      <c r="I972" s="121"/>
      <c r="J972" s="256"/>
    </row>
    <row r="973" spans="1:10" ht="27.95" customHeight="1">
      <c r="A973" s="122"/>
      <c r="B973" s="251"/>
      <c r="C973" s="123"/>
      <c r="D973" s="123"/>
      <c r="E973" s="121">
        <v>972</v>
      </c>
      <c r="F973" s="121"/>
      <c r="G973" s="121"/>
      <c r="H973" s="121"/>
      <c r="I973" s="121"/>
      <c r="J973" s="256"/>
    </row>
    <row r="974" spans="1:10" ht="27.95" customHeight="1">
      <c r="A974" s="122"/>
      <c r="B974" s="251"/>
      <c r="C974" s="123"/>
      <c r="D974" s="123"/>
      <c r="E974" s="121">
        <v>973</v>
      </c>
      <c r="F974" s="121"/>
      <c r="G974" s="121"/>
      <c r="H974" s="121"/>
      <c r="I974" s="121"/>
      <c r="J974" s="256"/>
    </row>
    <row r="975" spans="1:10" ht="27.95" customHeight="1">
      <c r="A975" s="122"/>
      <c r="B975" s="251"/>
      <c r="C975" s="123"/>
      <c r="D975" s="123"/>
      <c r="E975" s="121">
        <v>974</v>
      </c>
      <c r="F975" s="121"/>
      <c r="G975" s="121"/>
      <c r="H975" s="121"/>
      <c r="I975" s="121"/>
      <c r="J975" s="256"/>
    </row>
    <row r="976" spans="1:10" ht="27.95" customHeight="1">
      <c r="A976" s="122"/>
      <c r="B976" s="251"/>
      <c r="C976" s="123"/>
      <c r="D976" s="123"/>
      <c r="E976" s="121">
        <v>975</v>
      </c>
      <c r="F976" s="121"/>
      <c r="G976" s="121"/>
      <c r="H976" s="121"/>
      <c r="I976" s="121"/>
      <c r="J976" s="256"/>
    </row>
    <row r="977" spans="1:10" ht="27.95" customHeight="1">
      <c r="A977" s="122"/>
      <c r="B977" s="251"/>
      <c r="C977" s="123"/>
      <c r="D977" s="123"/>
      <c r="E977" s="121">
        <v>976</v>
      </c>
      <c r="F977" s="121"/>
      <c r="G977" s="121"/>
      <c r="H977" s="121"/>
      <c r="I977" s="121"/>
      <c r="J977" s="256"/>
    </row>
    <row r="978" spans="1:10" ht="27.95" customHeight="1">
      <c r="A978" s="122"/>
      <c r="B978" s="251"/>
      <c r="C978" s="123"/>
      <c r="D978" s="123"/>
      <c r="E978" s="121">
        <v>977</v>
      </c>
      <c r="F978" s="121"/>
      <c r="G978" s="121"/>
      <c r="H978" s="121"/>
      <c r="I978" s="121"/>
      <c r="J978" s="256"/>
    </row>
    <row r="979" spans="1:10" ht="27.95" customHeight="1">
      <c r="A979" s="122"/>
      <c r="B979" s="251"/>
      <c r="C979" s="123"/>
      <c r="D979" s="123"/>
      <c r="E979" s="121">
        <v>978</v>
      </c>
      <c r="F979" s="121"/>
      <c r="G979" s="121"/>
      <c r="H979" s="121"/>
      <c r="I979" s="121"/>
      <c r="J979" s="256"/>
    </row>
    <row r="980" spans="1:10" ht="27.95" customHeight="1">
      <c r="A980" s="122"/>
      <c r="B980" s="251"/>
      <c r="C980" s="123"/>
      <c r="D980" s="123"/>
      <c r="E980" s="121">
        <v>979</v>
      </c>
      <c r="F980" s="121"/>
      <c r="G980" s="121"/>
      <c r="H980" s="121"/>
      <c r="I980" s="121"/>
      <c r="J980" s="256"/>
    </row>
    <row r="981" spans="1:10" ht="27.95" customHeight="1">
      <c r="A981" s="122"/>
      <c r="B981" s="251"/>
      <c r="C981" s="123"/>
      <c r="D981" s="123"/>
      <c r="E981" s="121">
        <v>980</v>
      </c>
      <c r="F981" s="121"/>
      <c r="G981" s="121"/>
      <c r="H981" s="121"/>
      <c r="I981" s="121"/>
      <c r="J981" s="256"/>
    </row>
    <row r="982" spans="1:10" ht="27.95" customHeight="1">
      <c r="A982" s="122"/>
      <c r="B982" s="251"/>
      <c r="C982" s="123"/>
      <c r="D982" s="123"/>
      <c r="E982" s="121">
        <v>981</v>
      </c>
      <c r="F982" s="121"/>
      <c r="G982" s="121"/>
      <c r="H982" s="121"/>
      <c r="I982" s="121"/>
      <c r="J982" s="256"/>
    </row>
    <row r="983" spans="1:10" ht="27.95" customHeight="1">
      <c r="A983" s="122"/>
      <c r="B983" s="251"/>
      <c r="C983" s="123"/>
      <c r="D983" s="123"/>
      <c r="E983" s="121">
        <v>982</v>
      </c>
      <c r="F983" s="121"/>
      <c r="G983" s="121"/>
      <c r="H983" s="121"/>
      <c r="I983" s="121"/>
      <c r="J983" s="256"/>
    </row>
    <row r="984" spans="1:10" ht="27.95" customHeight="1">
      <c r="A984" s="122"/>
      <c r="B984" s="251"/>
      <c r="C984" s="123"/>
      <c r="D984" s="123"/>
      <c r="E984" s="121">
        <v>983</v>
      </c>
      <c r="F984" s="121"/>
      <c r="G984" s="121"/>
      <c r="H984" s="121"/>
      <c r="I984" s="121"/>
      <c r="J984" s="256"/>
    </row>
    <row r="985" spans="1:10" ht="27.95" customHeight="1">
      <c r="A985" s="122"/>
      <c r="B985" s="251"/>
      <c r="C985" s="123"/>
      <c r="D985" s="123"/>
      <c r="E985" s="121">
        <v>984</v>
      </c>
      <c r="F985" s="121"/>
      <c r="G985" s="121"/>
      <c r="H985" s="121"/>
      <c r="I985" s="121"/>
      <c r="J985" s="256"/>
    </row>
    <row r="986" spans="1:10" ht="27.95" customHeight="1">
      <c r="A986" s="122"/>
      <c r="B986" s="251"/>
      <c r="C986" s="123"/>
      <c r="D986" s="123"/>
      <c r="E986" s="121">
        <v>985</v>
      </c>
      <c r="F986" s="121"/>
      <c r="G986" s="121"/>
      <c r="H986" s="121"/>
      <c r="I986" s="121"/>
      <c r="J986" s="256"/>
    </row>
    <row r="987" spans="1:10" ht="27.95" customHeight="1">
      <c r="A987" s="122"/>
      <c r="B987" s="251"/>
      <c r="C987" s="123"/>
      <c r="D987" s="123"/>
      <c r="E987" s="121">
        <v>986</v>
      </c>
      <c r="F987" s="121"/>
      <c r="G987" s="121"/>
      <c r="H987" s="121"/>
      <c r="I987" s="121"/>
      <c r="J987" s="256"/>
    </row>
    <row r="988" spans="1:10" ht="27.95" customHeight="1">
      <c r="A988" s="122"/>
      <c r="B988" s="251"/>
      <c r="C988" s="123"/>
      <c r="D988" s="123"/>
      <c r="E988" s="121">
        <v>987</v>
      </c>
      <c r="F988" s="121"/>
      <c r="G988" s="121"/>
      <c r="H988" s="121"/>
      <c r="I988" s="121"/>
      <c r="J988" s="256"/>
    </row>
    <row r="989" spans="1:10" ht="27.95" customHeight="1">
      <c r="A989" s="122"/>
      <c r="B989" s="251"/>
      <c r="C989" s="123"/>
      <c r="D989" s="123"/>
      <c r="E989" s="121">
        <v>988</v>
      </c>
      <c r="F989" s="121"/>
      <c r="G989" s="121"/>
      <c r="H989" s="121"/>
      <c r="I989" s="121"/>
      <c r="J989" s="256"/>
    </row>
    <row r="990" spans="1:10" ht="27.95" customHeight="1">
      <c r="A990" s="122"/>
      <c r="B990" s="251"/>
      <c r="C990" s="123"/>
      <c r="D990" s="123"/>
      <c r="E990" s="121">
        <v>989</v>
      </c>
      <c r="F990" s="121"/>
      <c r="G990" s="121"/>
      <c r="H990" s="121"/>
      <c r="I990" s="121"/>
      <c r="J990" s="256"/>
    </row>
    <row r="991" spans="1:10" ht="27.95" customHeight="1">
      <c r="A991" s="122"/>
      <c r="B991" s="251"/>
      <c r="C991" s="123"/>
      <c r="D991" s="123"/>
      <c r="E991" s="121">
        <v>990</v>
      </c>
      <c r="F991" s="121"/>
      <c r="G991" s="121"/>
      <c r="H991" s="121"/>
      <c r="I991" s="121"/>
      <c r="J991" s="256"/>
    </row>
    <row r="992" spans="1:10" ht="27.95" customHeight="1">
      <c r="A992" s="122"/>
      <c r="B992" s="251"/>
      <c r="C992" s="123"/>
      <c r="D992" s="123"/>
      <c r="E992" s="121">
        <v>991</v>
      </c>
      <c r="F992" s="121"/>
      <c r="G992" s="121"/>
      <c r="H992" s="121"/>
      <c r="I992" s="121"/>
      <c r="J992" s="256"/>
    </row>
    <row r="993" spans="1:10" ht="27.95" customHeight="1">
      <c r="A993" s="122"/>
      <c r="B993" s="251"/>
      <c r="C993" s="123"/>
      <c r="D993" s="123"/>
      <c r="E993" s="121">
        <v>992</v>
      </c>
      <c r="F993" s="121"/>
      <c r="G993" s="121"/>
      <c r="H993" s="121"/>
      <c r="I993" s="121"/>
      <c r="J993" s="256"/>
    </row>
    <row r="994" spans="1:10" ht="27.95" customHeight="1">
      <c r="A994" s="122"/>
      <c r="B994" s="251"/>
      <c r="C994" s="123"/>
      <c r="D994" s="123"/>
      <c r="E994" s="121">
        <v>993</v>
      </c>
      <c r="F994" s="121"/>
      <c r="G994" s="121"/>
      <c r="H994" s="121"/>
      <c r="I994" s="121"/>
      <c r="J994" s="256"/>
    </row>
    <row r="995" spans="1:10" ht="27.95" customHeight="1">
      <c r="A995" s="122"/>
      <c r="B995" s="251"/>
      <c r="C995" s="123"/>
      <c r="D995" s="123"/>
      <c r="E995" s="121">
        <v>994</v>
      </c>
      <c r="F995" s="121"/>
      <c r="G995" s="121"/>
      <c r="H995" s="121"/>
      <c r="I995" s="121"/>
      <c r="J995" s="256"/>
    </row>
    <row r="996" spans="1:10" ht="27.95" customHeight="1">
      <c r="A996" s="122"/>
      <c r="B996" s="251"/>
      <c r="C996" s="123"/>
      <c r="D996" s="123"/>
      <c r="E996" s="121">
        <v>995</v>
      </c>
      <c r="F996" s="121"/>
      <c r="G996" s="121"/>
      <c r="H996" s="121"/>
      <c r="I996" s="121"/>
      <c r="J996" s="256"/>
    </row>
    <row r="997" spans="1:10" ht="27.95" customHeight="1">
      <c r="A997" s="122"/>
      <c r="B997" s="251"/>
      <c r="C997" s="123"/>
      <c r="D997" s="123"/>
      <c r="E997" s="121">
        <v>996</v>
      </c>
      <c r="F997" s="121"/>
      <c r="G997" s="121"/>
      <c r="H997" s="121"/>
      <c r="I997" s="121"/>
      <c r="J997" s="256"/>
    </row>
    <row r="998" spans="1:10" ht="27.95" customHeight="1">
      <c r="A998" s="122"/>
      <c r="B998" s="251"/>
      <c r="C998" s="123"/>
      <c r="D998" s="123"/>
      <c r="E998" s="121">
        <v>997</v>
      </c>
      <c r="F998" s="121"/>
      <c r="G998" s="121"/>
      <c r="H998" s="121"/>
      <c r="I998" s="121"/>
      <c r="J998" s="256"/>
    </row>
    <row r="999" spans="1:10" ht="27.95" customHeight="1">
      <c r="A999" s="122"/>
      <c r="B999" s="251"/>
      <c r="C999" s="123"/>
      <c r="D999" s="123"/>
      <c r="E999" s="121">
        <v>998</v>
      </c>
      <c r="F999" s="121"/>
      <c r="G999" s="121"/>
      <c r="H999" s="121"/>
      <c r="I999" s="121"/>
      <c r="J999" s="256"/>
    </row>
    <row r="1000" spans="1:10" ht="27.95" customHeight="1">
      <c r="A1000" s="122"/>
      <c r="B1000" s="251"/>
      <c r="C1000" s="123"/>
      <c r="D1000" s="123"/>
      <c r="E1000" s="121">
        <v>999</v>
      </c>
      <c r="F1000" s="121"/>
      <c r="G1000" s="121"/>
      <c r="H1000" s="121"/>
      <c r="I1000" s="121"/>
      <c r="J1000" s="256"/>
    </row>
    <row r="1001" spans="1:10" ht="27.95" customHeight="1">
      <c r="A1001" s="122"/>
      <c r="B1001" s="251"/>
      <c r="C1001" s="123"/>
      <c r="D1001" s="123"/>
      <c r="E1001" s="121">
        <v>1000</v>
      </c>
      <c r="F1001" s="121"/>
      <c r="G1001" s="121"/>
      <c r="H1001" s="121"/>
      <c r="I1001" s="121"/>
      <c r="J1001" s="256"/>
    </row>
    <row r="1002" spans="1:10" ht="27.95" customHeight="1">
      <c r="A1002" s="122"/>
      <c r="B1002" s="251"/>
      <c r="C1002" s="123"/>
      <c r="D1002" s="123"/>
      <c r="E1002" s="121">
        <v>1001</v>
      </c>
      <c r="F1002" s="121"/>
      <c r="G1002" s="121"/>
      <c r="H1002" s="121"/>
      <c r="I1002" s="121"/>
      <c r="J1002" s="256"/>
    </row>
    <row r="1003" spans="1:10" ht="27.95" customHeight="1">
      <c r="A1003" s="122"/>
      <c r="B1003" s="251"/>
      <c r="C1003" s="123"/>
      <c r="D1003" s="123"/>
      <c r="E1003" s="121">
        <v>1002</v>
      </c>
      <c r="F1003" s="121"/>
      <c r="G1003" s="121"/>
      <c r="H1003" s="121"/>
      <c r="I1003" s="121"/>
      <c r="J1003" s="256"/>
    </row>
    <row r="1004" spans="1:10" ht="27.95" customHeight="1">
      <c r="A1004" s="122"/>
      <c r="B1004" s="251"/>
      <c r="C1004" s="123"/>
      <c r="D1004" s="123"/>
      <c r="E1004" s="121">
        <v>1003</v>
      </c>
      <c r="F1004" s="121"/>
      <c r="G1004" s="121"/>
      <c r="H1004" s="121"/>
      <c r="I1004" s="121"/>
      <c r="J1004" s="256"/>
    </row>
    <row r="1005" spans="1:10" ht="27.95" customHeight="1">
      <c r="A1005" s="122"/>
      <c r="B1005" s="251"/>
      <c r="C1005" s="123"/>
      <c r="D1005" s="123"/>
      <c r="E1005" s="121">
        <v>1004</v>
      </c>
      <c r="F1005" s="121"/>
      <c r="G1005" s="121"/>
      <c r="H1005" s="121"/>
      <c r="I1005" s="121"/>
      <c r="J1005" s="256"/>
    </row>
    <row r="1006" spans="1:10" ht="27.95" customHeight="1">
      <c r="A1006" s="122"/>
      <c r="B1006" s="251"/>
      <c r="C1006" s="123"/>
      <c r="D1006" s="123"/>
      <c r="E1006" s="121">
        <v>1005</v>
      </c>
      <c r="F1006" s="121"/>
      <c r="G1006" s="121"/>
      <c r="H1006" s="121"/>
      <c r="I1006" s="121"/>
      <c r="J1006" s="256"/>
    </row>
    <row r="1007" spans="1:10" ht="27.95" customHeight="1">
      <c r="A1007" s="122"/>
      <c r="B1007" s="251"/>
      <c r="C1007" s="123"/>
      <c r="D1007" s="123"/>
      <c r="E1007" s="121">
        <v>1006</v>
      </c>
      <c r="F1007" s="121"/>
      <c r="G1007" s="121"/>
      <c r="H1007" s="121"/>
      <c r="I1007" s="121"/>
      <c r="J1007" s="256"/>
    </row>
    <row r="1008" spans="1:10" ht="27.95" customHeight="1">
      <c r="A1008" s="122"/>
      <c r="B1008" s="251"/>
      <c r="C1008" s="123"/>
      <c r="D1008" s="123"/>
      <c r="E1008" s="121">
        <v>1007</v>
      </c>
      <c r="F1008" s="121"/>
      <c r="G1008" s="121"/>
      <c r="H1008" s="121"/>
      <c r="I1008" s="121"/>
      <c r="J1008" s="256"/>
    </row>
    <row r="1009" spans="1:10" ht="27.95" customHeight="1">
      <c r="A1009" s="122"/>
      <c r="B1009" s="251"/>
      <c r="C1009" s="123"/>
      <c r="D1009" s="123"/>
      <c r="E1009" s="121">
        <v>1008</v>
      </c>
      <c r="F1009" s="121"/>
      <c r="G1009" s="121"/>
      <c r="H1009" s="121"/>
      <c r="I1009" s="121"/>
      <c r="J1009" s="256"/>
    </row>
    <row r="1010" spans="1:10" ht="27.95" customHeight="1">
      <c r="A1010" s="122"/>
      <c r="B1010" s="251"/>
      <c r="C1010" s="123"/>
      <c r="D1010" s="123"/>
      <c r="E1010" s="121">
        <v>1009</v>
      </c>
      <c r="F1010" s="121"/>
      <c r="G1010" s="121"/>
      <c r="H1010" s="121"/>
      <c r="I1010" s="121"/>
      <c r="J1010" s="256"/>
    </row>
    <row r="1011" spans="1:10" ht="27.95" customHeight="1">
      <c r="A1011" s="122"/>
      <c r="B1011" s="251"/>
      <c r="C1011" s="123"/>
      <c r="D1011" s="123"/>
      <c r="E1011" s="121">
        <v>1010</v>
      </c>
      <c r="F1011" s="121"/>
      <c r="G1011" s="121"/>
      <c r="H1011" s="121"/>
      <c r="I1011" s="121"/>
      <c r="J1011" s="256"/>
    </row>
    <row r="1012" spans="1:10" ht="27.95" customHeight="1">
      <c r="A1012" s="122"/>
      <c r="B1012" s="251"/>
      <c r="C1012" s="123"/>
      <c r="D1012" s="123"/>
      <c r="E1012" s="121">
        <v>1011</v>
      </c>
      <c r="F1012" s="121"/>
      <c r="G1012" s="121"/>
      <c r="H1012" s="121"/>
      <c r="I1012" s="121"/>
      <c r="J1012" s="256"/>
    </row>
    <row r="1013" spans="1:10" ht="27.95" customHeight="1">
      <c r="A1013" s="122"/>
      <c r="B1013" s="251"/>
      <c r="C1013" s="123"/>
      <c r="D1013" s="123"/>
      <c r="E1013" s="121">
        <v>1012</v>
      </c>
      <c r="F1013" s="121"/>
      <c r="G1013" s="121"/>
      <c r="H1013" s="121"/>
      <c r="I1013" s="121"/>
      <c r="J1013" s="256"/>
    </row>
    <row r="1014" spans="1:10" ht="27.95" customHeight="1">
      <c r="A1014" s="122"/>
      <c r="B1014" s="251"/>
      <c r="C1014" s="123"/>
      <c r="D1014" s="123"/>
      <c r="E1014" s="121">
        <v>1013</v>
      </c>
      <c r="F1014" s="121"/>
      <c r="G1014" s="121"/>
      <c r="H1014" s="121"/>
      <c r="I1014" s="121"/>
      <c r="J1014" s="256"/>
    </row>
    <row r="1015" spans="1:10" ht="27.95" customHeight="1">
      <c r="A1015" s="122"/>
      <c r="B1015" s="251"/>
      <c r="C1015" s="123"/>
      <c r="D1015" s="123"/>
      <c r="E1015" s="121">
        <v>1014</v>
      </c>
      <c r="F1015" s="121"/>
      <c r="G1015" s="121"/>
      <c r="H1015" s="121"/>
      <c r="I1015" s="121"/>
      <c r="J1015" s="256"/>
    </row>
    <row r="1016" spans="1:10" ht="27.95" customHeight="1">
      <c r="A1016" s="122"/>
      <c r="B1016" s="251"/>
      <c r="C1016" s="123"/>
      <c r="D1016" s="123"/>
      <c r="E1016" s="121">
        <v>1015</v>
      </c>
      <c r="F1016" s="121"/>
      <c r="G1016" s="121"/>
      <c r="H1016" s="121"/>
      <c r="I1016" s="121"/>
      <c r="J1016" s="256"/>
    </row>
    <row r="1017" spans="1:10" ht="27.95" customHeight="1">
      <c r="A1017" s="122"/>
      <c r="B1017" s="251"/>
      <c r="C1017" s="123"/>
      <c r="D1017" s="123"/>
      <c r="E1017" s="121">
        <v>1016</v>
      </c>
      <c r="F1017" s="121"/>
      <c r="G1017" s="121"/>
      <c r="H1017" s="121"/>
      <c r="I1017" s="121"/>
      <c r="J1017" s="256"/>
    </row>
    <row r="1018" spans="1:10" ht="27.95" customHeight="1">
      <c r="A1018" s="122"/>
      <c r="B1018" s="251"/>
      <c r="C1018" s="123"/>
      <c r="D1018" s="123"/>
      <c r="E1018" s="121">
        <v>1017</v>
      </c>
      <c r="F1018" s="121"/>
      <c r="G1018" s="121"/>
      <c r="H1018" s="121"/>
      <c r="I1018" s="121"/>
      <c r="J1018" s="256"/>
    </row>
    <row r="1019" spans="1:10" ht="27.95" customHeight="1">
      <c r="A1019" s="122"/>
      <c r="B1019" s="251"/>
      <c r="C1019" s="123"/>
      <c r="D1019" s="123"/>
      <c r="E1019" s="121">
        <v>1018</v>
      </c>
      <c r="F1019" s="121"/>
      <c r="G1019" s="121"/>
      <c r="H1019" s="121"/>
      <c r="I1019" s="121"/>
      <c r="J1019" s="256"/>
    </row>
    <row r="1020" spans="1:10" ht="27.95" customHeight="1">
      <c r="A1020" s="125"/>
      <c r="B1020" s="252"/>
      <c r="C1020" s="123"/>
      <c r="D1020" s="123"/>
      <c r="E1020" s="121">
        <v>1019</v>
      </c>
      <c r="F1020" s="121"/>
      <c r="G1020" s="121"/>
      <c r="H1020" s="121"/>
      <c r="I1020" s="121"/>
      <c r="J1020" s="256"/>
    </row>
    <row r="1021" spans="1:10" ht="27.95" customHeight="1" thickBot="1">
      <c r="A1021" s="166"/>
      <c r="B1021" s="253"/>
      <c r="C1021" s="123"/>
      <c r="D1021" s="163"/>
      <c r="E1021" s="121">
        <v>1020</v>
      </c>
      <c r="F1021" s="121"/>
      <c r="G1021" s="124"/>
      <c r="H1021" s="124"/>
      <c r="I1021" s="124"/>
      <c r="J1021" s="256"/>
    </row>
    <row r="1022" spans="1:10" ht="27.95" customHeight="1">
      <c r="A1022" s="122"/>
      <c r="B1022" s="251"/>
      <c r="C1022" s="123"/>
      <c r="D1022" s="123"/>
      <c r="E1022" s="121">
        <v>1021</v>
      </c>
      <c r="F1022" s="121"/>
      <c r="G1022" s="121"/>
      <c r="H1022" s="121"/>
      <c r="I1022" s="121"/>
      <c r="J1022" s="256"/>
    </row>
    <row r="1023" spans="1:10" ht="27.95" customHeight="1">
      <c r="A1023" s="122"/>
      <c r="B1023" s="251"/>
      <c r="C1023" s="123"/>
      <c r="D1023" s="123"/>
      <c r="E1023" s="121">
        <v>1022</v>
      </c>
      <c r="F1023" s="121"/>
      <c r="G1023" s="121"/>
      <c r="H1023" s="121"/>
      <c r="I1023" s="121"/>
      <c r="J1023" s="256"/>
    </row>
    <row r="1024" spans="1:10" ht="27.95" customHeight="1">
      <c r="A1024" s="122"/>
      <c r="B1024" s="251"/>
      <c r="C1024" s="123"/>
      <c r="D1024" s="123"/>
      <c r="E1024" s="121">
        <v>1023</v>
      </c>
      <c r="F1024" s="121"/>
      <c r="G1024" s="121"/>
      <c r="H1024" s="121"/>
      <c r="I1024" s="121"/>
      <c r="J1024" s="256"/>
    </row>
    <row r="1025" spans="1:10" ht="27.95" customHeight="1">
      <c r="A1025" s="122"/>
      <c r="B1025" s="251"/>
      <c r="C1025" s="123"/>
      <c r="D1025" s="123"/>
      <c r="E1025" s="121">
        <v>1024</v>
      </c>
      <c r="F1025" s="121"/>
      <c r="G1025" s="121"/>
      <c r="H1025" s="121"/>
      <c r="I1025" s="121"/>
      <c r="J1025" s="256"/>
    </row>
    <row r="1026" spans="1:10" ht="27.95" customHeight="1">
      <c r="A1026" s="122"/>
      <c r="B1026" s="251"/>
      <c r="C1026" s="123"/>
      <c r="D1026" s="123"/>
      <c r="E1026" s="121">
        <v>1025</v>
      </c>
      <c r="F1026" s="121"/>
      <c r="G1026" s="121"/>
      <c r="H1026" s="121"/>
      <c r="I1026" s="121"/>
      <c r="J1026" s="256"/>
    </row>
    <row r="1027" spans="1:10" ht="27.95" customHeight="1">
      <c r="A1027" s="122"/>
      <c r="B1027" s="251"/>
      <c r="C1027" s="123"/>
      <c r="D1027" s="123"/>
      <c r="E1027" s="121">
        <v>1026</v>
      </c>
      <c r="F1027" s="121"/>
      <c r="G1027" s="121"/>
      <c r="H1027" s="121"/>
      <c r="I1027" s="121"/>
      <c r="J1027" s="256"/>
    </row>
    <row r="1028" spans="1:10" ht="27.95" customHeight="1">
      <c r="A1028" s="122"/>
      <c r="B1028" s="251"/>
      <c r="C1028" s="123"/>
      <c r="D1028" s="123"/>
      <c r="E1028" s="121">
        <v>1027</v>
      </c>
      <c r="F1028" s="121"/>
      <c r="G1028" s="121"/>
      <c r="H1028" s="121"/>
      <c r="I1028" s="121"/>
      <c r="J1028" s="256"/>
    </row>
    <row r="1029" spans="1:10" ht="27.95" customHeight="1">
      <c r="A1029" s="122"/>
      <c r="B1029" s="251"/>
      <c r="C1029" s="123"/>
      <c r="D1029" s="123"/>
      <c r="E1029" s="121">
        <v>1028</v>
      </c>
      <c r="F1029" s="121"/>
      <c r="G1029" s="121"/>
      <c r="H1029" s="121"/>
      <c r="I1029" s="121"/>
      <c r="J1029" s="256"/>
    </row>
    <row r="1030" spans="1:10" ht="27.95" customHeight="1">
      <c r="A1030" s="122"/>
      <c r="B1030" s="251"/>
      <c r="C1030" s="123"/>
      <c r="D1030" s="123"/>
      <c r="E1030" s="121">
        <v>1029</v>
      </c>
      <c r="F1030" s="121"/>
      <c r="G1030" s="121"/>
      <c r="H1030" s="121"/>
      <c r="I1030" s="121"/>
      <c r="J1030" s="256"/>
    </row>
    <row r="1031" spans="1:10" ht="27.95" customHeight="1">
      <c r="A1031" s="122"/>
      <c r="B1031" s="251"/>
      <c r="C1031" s="123"/>
      <c r="D1031" s="123"/>
      <c r="E1031" s="121">
        <v>1030</v>
      </c>
      <c r="F1031" s="121"/>
      <c r="G1031" s="121"/>
      <c r="H1031" s="121"/>
      <c r="I1031" s="121"/>
      <c r="J1031" s="256"/>
    </row>
    <row r="1032" spans="1:10" ht="27.95" customHeight="1">
      <c r="A1032" s="122"/>
      <c r="B1032" s="251"/>
      <c r="C1032" s="123"/>
      <c r="D1032" s="123"/>
      <c r="E1032" s="121">
        <v>1031</v>
      </c>
      <c r="F1032" s="121"/>
      <c r="G1032" s="121"/>
      <c r="H1032" s="121"/>
      <c r="I1032" s="121"/>
      <c r="J1032" s="256"/>
    </row>
    <row r="1033" spans="1:10" ht="27.95" customHeight="1">
      <c r="A1033" s="122"/>
      <c r="B1033" s="251"/>
      <c r="C1033" s="123"/>
      <c r="D1033" s="123"/>
      <c r="E1033" s="121">
        <v>1032</v>
      </c>
      <c r="F1033" s="121"/>
      <c r="G1033" s="121"/>
      <c r="H1033" s="121"/>
      <c r="I1033" s="121"/>
      <c r="J1033" s="256"/>
    </row>
    <row r="1034" spans="1:10" ht="27.95" customHeight="1">
      <c r="A1034" s="122"/>
      <c r="B1034" s="251"/>
      <c r="C1034" s="123"/>
      <c r="D1034" s="123"/>
      <c r="E1034" s="121">
        <v>1033</v>
      </c>
      <c r="F1034" s="121"/>
      <c r="G1034" s="121"/>
      <c r="H1034" s="121"/>
      <c r="I1034" s="121"/>
      <c r="J1034" s="256"/>
    </row>
    <row r="1035" spans="1:10" ht="27.95" customHeight="1">
      <c r="A1035" s="122"/>
      <c r="B1035" s="251"/>
      <c r="C1035" s="123"/>
      <c r="D1035" s="123"/>
      <c r="E1035" s="121">
        <v>1034</v>
      </c>
      <c r="F1035" s="121"/>
      <c r="G1035" s="121"/>
      <c r="H1035" s="121"/>
      <c r="I1035" s="121"/>
      <c r="J1035" s="256"/>
    </row>
    <row r="1036" spans="1:10" ht="27.95" customHeight="1">
      <c r="A1036" s="122"/>
      <c r="B1036" s="251"/>
      <c r="C1036" s="123"/>
      <c r="D1036" s="123"/>
      <c r="E1036" s="121">
        <v>1035</v>
      </c>
      <c r="F1036" s="121"/>
      <c r="G1036" s="121"/>
      <c r="H1036" s="121"/>
      <c r="I1036" s="121"/>
      <c r="J1036" s="256"/>
    </row>
    <row r="1037" spans="1:10" ht="27.95" customHeight="1">
      <c r="A1037" s="122"/>
      <c r="B1037" s="251"/>
      <c r="C1037" s="123"/>
      <c r="D1037" s="123"/>
      <c r="E1037" s="121">
        <v>1036</v>
      </c>
      <c r="F1037" s="121"/>
      <c r="G1037" s="121"/>
      <c r="H1037" s="121"/>
      <c r="I1037" s="121"/>
      <c r="J1037" s="256"/>
    </row>
    <row r="1038" spans="1:10" ht="27.95" customHeight="1">
      <c r="A1038" s="122"/>
      <c r="B1038" s="251"/>
      <c r="C1038" s="123"/>
      <c r="D1038" s="123"/>
      <c r="E1038" s="121">
        <v>1037</v>
      </c>
      <c r="F1038" s="121"/>
      <c r="G1038" s="121"/>
      <c r="H1038" s="121"/>
      <c r="I1038" s="121"/>
      <c r="J1038" s="256"/>
    </row>
    <row r="1039" spans="1:10" ht="27.95" customHeight="1">
      <c r="A1039" s="122"/>
      <c r="B1039" s="251"/>
      <c r="C1039" s="123"/>
      <c r="D1039" s="123"/>
      <c r="E1039" s="121">
        <v>1038</v>
      </c>
      <c r="F1039" s="121"/>
      <c r="G1039" s="121"/>
      <c r="H1039" s="121"/>
      <c r="I1039" s="121"/>
      <c r="J1039" s="256"/>
    </row>
    <row r="1040" spans="1:10" ht="27.95" customHeight="1">
      <c r="A1040" s="122"/>
      <c r="B1040" s="251"/>
      <c r="C1040" s="123"/>
      <c r="D1040" s="123"/>
      <c r="E1040" s="121">
        <v>1039</v>
      </c>
      <c r="F1040" s="121"/>
      <c r="G1040" s="121"/>
      <c r="H1040" s="121"/>
      <c r="I1040" s="121"/>
      <c r="J1040" s="256"/>
    </row>
    <row r="1041" spans="1:10" ht="27.95" customHeight="1">
      <c r="A1041" s="122"/>
      <c r="B1041" s="251"/>
      <c r="C1041" s="123"/>
      <c r="D1041" s="123"/>
      <c r="E1041" s="121">
        <v>1040</v>
      </c>
      <c r="F1041" s="121"/>
      <c r="G1041" s="121"/>
      <c r="H1041" s="121"/>
      <c r="I1041" s="121"/>
      <c r="J1041" s="256"/>
    </row>
    <row r="1042" spans="1:10" ht="27.95" customHeight="1">
      <c r="A1042" s="122"/>
      <c r="B1042" s="251"/>
      <c r="C1042" s="123"/>
      <c r="D1042" s="123"/>
      <c r="E1042" s="121">
        <v>1041</v>
      </c>
      <c r="F1042" s="121"/>
      <c r="G1042" s="121"/>
      <c r="H1042" s="121"/>
      <c r="I1042" s="121"/>
      <c r="J1042" s="256"/>
    </row>
    <row r="1043" spans="1:10" ht="27.95" customHeight="1">
      <c r="A1043" s="122"/>
      <c r="B1043" s="251"/>
      <c r="C1043" s="123"/>
      <c r="D1043" s="123"/>
      <c r="E1043" s="121">
        <v>1042</v>
      </c>
      <c r="F1043" s="121"/>
      <c r="G1043" s="121"/>
      <c r="H1043" s="121"/>
      <c r="I1043" s="121"/>
      <c r="J1043" s="256"/>
    </row>
    <row r="1044" spans="1:10" ht="27.95" customHeight="1">
      <c r="A1044" s="122"/>
      <c r="B1044" s="251"/>
      <c r="C1044" s="123"/>
      <c r="D1044" s="123"/>
      <c r="E1044" s="121">
        <v>1043</v>
      </c>
      <c r="F1044" s="121"/>
      <c r="G1044" s="121"/>
      <c r="H1044" s="121"/>
      <c r="I1044" s="121"/>
      <c r="J1044" s="256"/>
    </row>
    <row r="1045" spans="1:10" ht="27.95" customHeight="1">
      <c r="A1045" s="122"/>
      <c r="B1045" s="251"/>
      <c r="C1045" s="123"/>
      <c r="D1045" s="123"/>
      <c r="E1045" s="121">
        <v>1044</v>
      </c>
      <c r="F1045" s="121"/>
      <c r="G1045" s="121"/>
      <c r="H1045" s="121"/>
      <c r="I1045" s="121"/>
      <c r="J1045" s="256"/>
    </row>
    <row r="1046" spans="1:10" ht="27.95" customHeight="1">
      <c r="A1046" s="122"/>
      <c r="B1046" s="251"/>
      <c r="C1046" s="123"/>
      <c r="D1046" s="123"/>
      <c r="E1046" s="121">
        <v>1045</v>
      </c>
      <c r="F1046" s="121"/>
      <c r="G1046" s="121"/>
      <c r="H1046" s="121"/>
      <c r="I1046" s="121"/>
      <c r="J1046" s="256"/>
    </row>
    <row r="1047" spans="1:10" ht="27.95" customHeight="1">
      <c r="A1047" s="122"/>
      <c r="B1047" s="251"/>
      <c r="C1047" s="123"/>
      <c r="D1047" s="123"/>
      <c r="E1047" s="121">
        <v>1046</v>
      </c>
      <c r="F1047" s="121"/>
      <c r="G1047" s="121"/>
      <c r="H1047" s="121"/>
      <c r="I1047" s="121"/>
      <c r="J1047" s="256"/>
    </row>
    <row r="1048" spans="1:10" ht="27.95" customHeight="1">
      <c r="A1048" s="122"/>
      <c r="B1048" s="251"/>
      <c r="C1048" s="123"/>
      <c r="D1048" s="123"/>
      <c r="E1048" s="121">
        <v>1047</v>
      </c>
      <c r="F1048" s="121"/>
      <c r="G1048" s="121"/>
      <c r="H1048" s="121"/>
      <c r="I1048" s="121"/>
      <c r="J1048" s="256"/>
    </row>
    <row r="1049" spans="1:10" ht="27.95" customHeight="1">
      <c r="A1049" s="122"/>
      <c r="B1049" s="251"/>
      <c r="C1049" s="123"/>
      <c r="D1049" s="123"/>
      <c r="E1049" s="121">
        <v>1048</v>
      </c>
      <c r="F1049" s="121"/>
      <c r="G1049" s="121"/>
      <c r="H1049" s="121"/>
      <c r="I1049" s="121"/>
      <c r="J1049" s="256"/>
    </row>
    <row r="1050" spans="1:10" ht="27.95" customHeight="1">
      <c r="A1050" s="122"/>
      <c r="B1050" s="251"/>
      <c r="C1050" s="123"/>
      <c r="D1050" s="123"/>
      <c r="E1050" s="121">
        <v>1049</v>
      </c>
      <c r="F1050" s="121"/>
      <c r="G1050" s="121"/>
      <c r="H1050" s="121"/>
      <c r="I1050" s="121"/>
      <c r="J1050" s="256"/>
    </row>
    <row r="1051" spans="1:10" ht="27.95" customHeight="1">
      <c r="A1051" s="122"/>
      <c r="B1051" s="251"/>
      <c r="C1051" s="123"/>
      <c r="D1051" s="123"/>
      <c r="E1051" s="121">
        <v>1050</v>
      </c>
      <c r="F1051" s="121"/>
      <c r="G1051" s="121"/>
      <c r="H1051" s="121"/>
      <c r="I1051" s="121"/>
      <c r="J1051" s="256"/>
    </row>
    <row r="1052" spans="1:10" ht="27.95" customHeight="1">
      <c r="A1052" s="122"/>
      <c r="B1052" s="251"/>
      <c r="C1052" s="123"/>
      <c r="D1052" s="123"/>
      <c r="E1052" s="121">
        <v>1051</v>
      </c>
      <c r="F1052" s="121"/>
      <c r="G1052" s="121"/>
      <c r="H1052" s="121"/>
      <c r="I1052" s="121"/>
      <c r="J1052" s="256"/>
    </row>
    <row r="1053" spans="1:10" ht="27.95" customHeight="1">
      <c r="A1053" s="122"/>
      <c r="B1053" s="251"/>
      <c r="C1053" s="123"/>
      <c r="D1053" s="123"/>
      <c r="E1053" s="121">
        <v>1052</v>
      </c>
      <c r="F1053" s="121"/>
      <c r="G1053" s="121"/>
      <c r="H1053" s="121"/>
      <c r="I1053" s="121"/>
      <c r="J1053" s="256"/>
    </row>
    <row r="1054" spans="1:10" ht="27.95" customHeight="1">
      <c r="A1054" s="122"/>
      <c r="B1054" s="251"/>
      <c r="C1054" s="123"/>
      <c r="D1054" s="123"/>
      <c r="E1054" s="121">
        <v>1053</v>
      </c>
      <c r="F1054" s="121"/>
      <c r="G1054" s="121"/>
      <c r="H1054" s="121"/>
      <c r="I1054" s="121"/>
      <c r="J1054" s="256"/>
    </row>
    <row r="1055" spans="1:10" ht="27.95" customHeight="1">
      <c r="A1055" s="122"/>
      <c r="B1055" s="251"/>
      <c r="C1055" s="123"/>
      <c r="D1055" s="123"/>
      <c r="E1055" s="121">
        <v>1054</v>
      </c>
      <c r="F1055" s="121"/>
      <c r="G1055" s="121"/>
      <c r="H1055" s="121"/>
      <c r="I1055" s="121"/>
      <c r="J1055" s="256"/>
    </row>
    <row r="1056" spans="1:10" ht="27.95" customHeight="1">
      <c r="A1056" s="122"/>
      <c r="B1056" s="251"/>
      <c r="C1056" s="123"/>
      <c r="D1056" s="123"/>
      <c r="E1056" s="121">
        <v>1055</v>
      </c>
      <c r="F1056" s="121"/>
      <c r="G1056" s="121"/>
      <c r="H1056" s="121"/>
      <c r="I1056" s="121"/>
      <c r="J1056" s="256"/>
    </row>
    <row r="1057" spans="1:10" ht="27.95" customHeight="1">
      <c r="A1057" s="122"/>
      <c r="B1057" s="251"/>
      <c r="C1057" s="123"/>
      <c r="D1057" s="123"/>
      <c r="E1057" s="121">
        <v>1056</v>
      </c>
      <c r="F1057" s="121"/>
      <c r="G1057" s="121"/>
      <c r="H1057" s="121"/>
      <c r="I1057" s="121"/>
      <c r="J1057" s="256"/>
    </row>
    <row r="1058" spans="1:10" ht="27.95" customHeight="1">
      <c r="A1058" s="122"/>
      <c r="B1058" s="251"/>
      <c r="C1058" s="123"/>
      <c r="D1058" s="123"/>
      <c r="E1058" s="121">
        <v>1057</v>
      </c>
      <c r="F1058" s="121"/>
      <c r="G1058" s="121"/>
      <c r="H1058" s="121"/>
      <c r="I1058" s="121"/>
      <c r="J1058" s="256"/>
    </row>
    <row r="1059" spans="1:10" ht="27.95" customHeight="1">
      <c r="A1059" s="122"/>
      <c r="B1059" s="251"/>
      <c r="C1059" s="123"/>
      <c r="D1059" s="123"/>
      <c r="E1059" s="121">
        <v>1058</v>
      </c>
      <c r="F1059" s="121"/>
      <c r="G1059" s="121"/>
      <c r="H1059" s="121"/>
      <c r="I1059" s="121"/>
      <c r="J1059" s="256"/>
    </row>
    <row r="1060" spans="1:10" ht="27.95" customHeight="1">
      <c r="A1060" s="122"/>
      <c r="B1060" s="251"/>
      <c r="C1060" s="123"/>
      <c r="D1060" s="123"/>
      <c r="E1060" s="121">
        <v>1059</v>
      </c>
      <c r="F1060" s="121"/>
      <c r="G1060" s="121"/>
      <c r="H1060" s="121"/>
      <c r="I1060" s="121"/>
      <c r="J1060" s="256"/>
    </row>
    <row r="1061" spans="1:10" ht="27.95" customHeight="1">
      <c r="A1061" s="122"/>
      <c r="B1061" s="251"/>
      <c r="C1061" s="123"/>
      <c r="D1061" s="123"/>
      <c r="E1061" s="121">
        <v>1060</v>
      </c>
      <c r="F1061" s="121"/>
      <c r="G1061" s="121"/>
      <c r="H1061" s="121"/>
      <c r="I1061" s="121"/>
      <c r="J1061" s="256"/>
    </row>
    <row r="1062" spans="1:10" ht="27.95" customHeight="1">
      <c r="A1062" s="122"/>
      <c r="B1062" s="251"/>
      <c r="C1062" s="123"/>
      <c r="D1062" s="123"/>
      <c r="E1062" s="121">
        <v>1061</v>
      </c>
      <c r="F1062" s="121"/>
      <c r="G1062" s="121"/>
      <c r="H1062" s="121"/>
      <c r="I1062" s="121"/>
      <c r="J1062" s="256"/>
    </row>
    <row r="1063" spans="1:10" ht="27.95" customHeight="1">
      <c r="A1063" s="122"/>
      <c r="B1063" s="251"/>
      <c r="C1063" s="123"/>
      <c r="D1063" s="123"/>
      <c r="E1063" s="121">
        <v>1062</v>
      </c>
      <c r="F1063" s="121"/>
      <c r="G1063" s="121"/>
      <c r="H1063" s="121"/>
      <c r="I1063" s="121"/>
      <c r="J1063" s="256"/>
    </row>
    <row r="1064" spans="1:10" ht="27.95" customHeight="1">
      <c r="A1064" s="122"/>
      <c r="B1064" s="251"/>
      <c r="C1064" s="123"/>
      <c r="D1064" s="123"/>
      <c r="E1064" s="121">
        <v>1063</v>
      </c>
      <c r="F1064" s="121"/>
      <c r="G1064" s="121"/>
      <c r="H1064" s="121"/>
      <c r="I1064" s="121"/>
      <c r="J1064" s="256"/>
    </row>
    <row r="1065" spans="1:10" ht="27.95" customHeight="1">
      <c r="A1065" s="122"/>
      <c r="B1065" s="251"/>
      <c r="C1065" s="123"/>
      <c r="D1065" s="123"/>
      <c r="E1065" s="121">
        <v>1064</v>
      </c>
      <c r="F1065" s="121"/>
      <c r="G1065" s="121"/>
      <c r="H1065" s="121"/>
      <c r="I1065" s="121"/>
      <c r="J1065" s="256"/>
    </row>
    <row r="1066" spans="1:10" ht="27.95" customHeight="1">
      <c r="A1066" s="122"/>
      <c r="B1066" s="251"/>
      <c r="C1066" s="123"/>
      <c r="D1066" s="123"/>
      <c r="E1066" s="121">
        <v>1065</v>
      </c>
      <c r="F1066" s="121"/>
      <c r="G1066" s="121"/>
      <c r="H1066" s="121"/>
      <c r="I1066" s="121"/>
      <c r="J1066" s="256"/>
    </row>
    <row r="1067" spans="1:10" ht="27.95" customHeight="1">
      <c r="A1067" s="122"/>
      <c r="B1067" s="251"/>
      <c r="C1067" s="123"/>
      <c r="D1067" s="123"/>
      <c r="E1067" s="121">
        <v>1066</v>
      </c>
      <c r="F1067" s="121"/>
      <c r="G1067" s="121"/>
      <c r="H1067" s="121"/>
      <c r="I1067" s="121"/>
      <c r="J1067" s="256"/>
    </row>
    <row r="1068" spans="1:10" ht="27.95" customHeight="1">
      <c r="A1068" s="122"/>
      <c r="B1068" s="251"/>
      <c r="C1068" s="123"/>
      <c r="D1068" s="123"/>
      <c r="E1068" s="121">
        <v>1067</v>
      </c>
      <c r="F1068" s="121"/>
      <c r="G1068" s="121"/>
      <c r="H1068" s="121"/>
      <c r="I1068" s="121"/>
      <c r="J1068" s="256"/>
    </row>
    <row r="1069" spans="1:10" ht="27.95" customHeight="1">
      <c r="A1069" s="122"/>
      <c r="B1069" s="251"/>
      <c r="C1069" s="123"/>
      <c r="D1069" s="123"/>
      <c r="E1069" s="121">
        <v>1068</v>
      </c>
      <c r="F1069" s="121"/>
      <c r="G1069" s="121"/>
      <c r="H1069" s="121"/>
      <c r="I1069" s="121"/>
      <c r="J1069" s="256"/>
    </row>
    <row r="1070" spans="1:10" ht="27.95" customHeight="1">
      <c r="A1070" s="122"/>
      <c r="B1070" s="251"/>
      <c r="C1070" s="123"/>
      <c r="D1070" s="123"/>
      <c r="E1070" s="121">
        <v>1069</v>
      </c>
      <c r="F1070" s="121"/>
      <c r="G1070" s="121"/>
      <c r="H1070" s="121"/>
      <c r="I1070" s="121"/>
      <c r="J1070" s="256"/>
    </row>
    <row r="1071" spans="1:10" ht="27.95" customHeight="1">
      <c r="A1071" s="122"/>
      <c r="B1071" s="251"/>
      <c r="C1071" s="123"/>
      <c r="D1071" s="123"/>
      <c r="E1071" s="121">
        <v>1070</v>
      </c>
      <c r="F1071" s="121"/>
      <c r="G1071" s="121"/>
      <c r="H1071" s="121"/>
      <c r="I1071" s="121"/>
      <c r="J1071" s="256"/>
    </row>
    <row r="1072" spans="1:10" ht="27.95" customHeight="1">
      <c r="A1072" s="122"/>
      <c r="B1072" s="251"/>
      <c r="C1072" s="123"/>
      <c r="D1072" s="123"/>
      <c r="E1072" s="121">
        <v>1071</v>
      </c>
      <c r="F1072" s="121"/>
      <c r="G1072" s="121"/>
      <c r="H1072" s="121"/>
      <c r="I1072" s="121"/>
      <c r="J1072" s="256"/>
    </row>
    <row r="1073" spans="1:10" ht="27.95" customHeight="1">
      <c r="A1073" s="122"/>
      <c r="B1073" s="251"/>
      <c r="C1073" s="123"/>
      <c r="D1073" s="123"/>
      <c r="E1073" s="121">
        <v>1072</v>
      </c>
      <c r="F1073" s="121"/>
      <c r="G1073" s="121"/>
      <c r="H1073" s="121"/>
      <c r="I1073" s="121"/>
      <c r="J1073" s="256"/>
    </row>
    <row r="1074" spans="1:10" ht="27.95" customHeight="1">
      <c r="A1074" s="122"/>
      <c r="B1074" s="251"/>
      <c r="C1074" s="123"/>
      <c r="D1074" s="123"/>
      <c r="E1074" s="121">
        <v>1073</v>
      </c>
      <c r="F1074" s="121"/>
      <c r="G1074" s="121"/>
      <c r="H1074" s="121"/>
      <c r="I1074" s="121"/>
      <c r="J1074" s="256"/>
    </row>
    <row r="1075" spans="1:10" ht="27.95" customHeight="1">
      <c r="A1075" s="122"/>
      <c r="B1075" s="251"/>
      <c r="C1075" s="123"/>
      <c r="D1075" s="123"/>
      <c r="E1075" s="121">
        <v>1074</v>
      </c>
      <c r="F1075" s="121"/>
      <c r="G1075" s="121"/>
      <c r="H1075" s="121"/>
      <c r="I1075" s="121"/>
      <c r="J1075" s="256"/>
    </row>
    <row r="1076" spans="1:10" ht="27.95" customHeight="1">
      <c r="A1076" s="122"/>
      <c r="B1076" s="251"/>
      <c r="C1076" s="123"/>
      <c r="D1076" s="123"/>
      <c r="E1076" s="121">
        <v>1075</v>
      </c>
      <c r="F1076" s="121"/>
      <c r="G1076" s="121"/>
      <c r="H1076" s="121"/>
      <c r="I1076" s="121"/>
      <c r="J1076" s="256"/>
    </row>
    <row r="1077" spans="1:10" ht="27.95" customHeight="1">
      <c r="A1077" s="122"/>
      <c r="B1077" s="251"/>
      <c r="C1077" s="123"/>
      <c r="D1077" s="123"/>
      <c r="E1077" s="121">
        <v>1076</v>
      </c>
      <c r="F1077" s="121"/>
      <c r="G1077" s="121"/>
      <c r="H1077" s="121"/>
      <c r="I1077" s="121"/>
      <c r="J1077" s="256"/>
    </row>
    <row r="1078" spans="1:10" ht="27.95" customHeight="1">
      <c r="A1078" s="122"/>
      <c r="B1078" s="251"/>
      <c r="C1078" s="123"/>
      <c r="D1078" s="123"/>
      <c r="E1078" s="121">
        <v>1077</v>
      </c>
      <c r="F1078" s="121"/>
      <c r="G1078" s="121"/>
      <c r="H1078" s="121"/>
      <c r="I1078" s="121"/>
      <c r="J1078" s="256"/>
    </row>
    <row r="1079" spans="1:10" ht="27.95" customHeight="1">
      <c r="A1079" s="122"/>
      <c r="B1079" s="251"/>
      <c r="C1079" s="123"/>
      <c r="D1079" s="123"/>
      <c r="E1079" s="121">
        <v>1078</v>
      </c>
      <c r="F1079" s="121"/>
      <c r="G1079" s="121"/>
      <c r="H1079" s="121"/>
      <c r="I1079" s="121"/>
      <c r="J1079" s="256"/>
    </row>
    <row r="1080" spans="1:10" ht="27.95" customHeight="1">
      <c r="A1080" s="122"/>
      <c r="B1080" s="251"/>
      <c r="C1080" s="123"/>
      <c r="D1080" s="123"/>
      <c r="E1080" s="121">
        <v>1079</v>
      </c>
      <c r="F1080" s="121"/>
      <c r="G1080" s="121"/>
      <c r="H1080" s="121"/>
      <c r="I1080" s="121"/>
      <c r="J1080" s="256"/>
    </row>
    <row r="1081" spans="1:10" ht="27.95" customHeight="1">
      <c r="A1081" s="122"/>
      <c r="B1081" s="251"/>
      <c r="C1081" s="123"/>
      <c r="D1081" s="123"/>
      <c r="E1081" s="121">
        <v>1080</v>
      </c>
      <c r="F1081" s="121"/>
      <c r="G1081" s="121"/>
      <c r="H1081" s="121"/>
      <c r="I1081" s="121"/>
      <c r="J1081" s="256"/>
    </row>
    <row r="1082" spans="1:10" ht="27.95" customHeight="1">
      <c r="A1082" s="122"/>
      <c r="B1082" s="251"/>
      <c r="C1082" s="123"/>
      <c r="D1082" s="123"/>
      <c r="E1082" s="121">
        <v>1081</v>
      </c>
      <c r="F1082" s="121"/>
      <c r="G1082" s="121"/>
      <c r="H1082" s="121"/>
      <c r="I1082" s="121"/>
      <c r="J1082" s="256"/>
    </row>
    <row r="1083" spans="1:10" ht="27.95" customHeight="1">
      <c r="A1083" s="122"/>
      <c r="B1083" s="251"/>
      <c r="C1083" s="123"/>
      <c r="D1083" s="123"/>
      <c r="E1083" s="121">
        <v>1082</v>
      </c>
      <c r="F1083" s="121"/>
      <c r="G1083" s="121"/>
      <c r="H1083" s="121"/>
      <c r="I1083" s="121"/>
      <c r="J1083" s="256"/>
    </row>
    <row r="1084" spans="1:10" ht="27.95" customHeight="1">
      <c r="A1084" s="122"/>
      <c r="B1084" s="251"/>
      <c r="C1084" s="123"/>
      <c r="D1084" s="123"/>
      <c r="E1084" s="121">
        <v>1083</v>
      </c>
      <c r="F1084" s="121"/>
      <c r="G1084" s="121"/>
      <c r="H1084" s="121"/>
      <c r="I1084" s="121"/>
      <c r="J1084" s="256"/>
    </row>
    <row r="1085" spans="1:10" ht="27.95" customHeight="1">
      <c r="A1085" s="122"/>
      <c r="B1085" s="251"/>
      <c r="C1085" s="123"/>
      <c r="D1085" s="123"/>
      <c r="E1085" s="121">
        <v>1084</v>
      </c>
      <c r="F1085" s="121"/>
      <c r="G1085" s="121"/>
      <c r="H1085" s="121"/>
      <c r="I1085" s="121"/>
      <c r="J1085" s="256"/>
    </row>
    <row r="1086" spans="1:10" ht="27.95" customHeight="1">
      <c r="A1086" s="122"/>
      <c r="B1086" s="251"/>
      <c r="C1086" s="123"/>
      <c r="D1086" s="123"/>
      <c r="E1086" s="121">
        <v>1085</v>
      </c>
      <c r="F1086" s="121"/>
      <c r="G1086" s="121"/>
      <c r="H1086" s="121"/>
      <c r="I1086" s="121"/>
      <c r="J1086" s="256"/>
    </row>
    <row r="1087" spans="1:10" ht="27.95" customHeight="1">
      <c r="A1087" s="122"/>
      <c r="B1087" s="251"/>
      <c r="C1087" s="123"/>
      <c r="D1087" s="123"/>
      <c r="E1087" s="121">
        <v>1086</v>
      </c>
      <c r="F1087" s="121"/>
      <c r="G1087" s="121"/>
      <c r="H1087" s="121"/>
      <c r="I1087" s="121"/>
      <c r="J1087" s="256"/>
    </row>
    <row r="1088" spans="1:10" ht="27.95" customHeight="1">
      <c r="A1088" s="122"/>
      <c r="B1088" s="251"/>
      <c r="C1088" s="123"/>
      <c r="D1088" s="123"/>
      <c r="E1088" s="121">
        <v>1087</v>
      </c>
      <c r="F1088" s="121"/>
      <c r="G1088" s="121"/>
      <c r="H1088" s="121"/>
      <c r="I1088" s="121"/>
      <c r="J1088" s="256"/>
    </row>
    <row r="1089" spans="1:10" ht="27.95" customHeight="1">
      <c r="A1089" s="122"/>
      <c r="B1089" s="251"/>
      <c r="C1089" s="123"/>
      <c r="D1089" s="123"/>
      <c r="E1089" s="121">
        <v>1088</v>
      </c>
      <c r="F1089" s="121"/>
      <c r="G1089" s="121"/>
      <c r="H1089" s="121"/>
      <c r="I1089" s="121"/>
      <c r="J1089" s="256"/>
    </row>
    <row r="1090" spans="1:10" ht="27.95" customHeight="1">
      <c r="A1090" s="122"/>
      <c r="B1090" s="251"/>
      <c r="C1090" s="123"/>
      <c r="D1090" s="123"/>
      <c r="E1090" s="121">
        <v>1089</v>
      </c>
      <c r="F1090" s="121"/>
      <c r="G1090" s="121"/>
      <c r="H1090" s="121"/>
      <c r="I1090" s="121"/>
      <c r="J1090" s="256"/>
    </row>
    <row r="1091" spans="1:10" ht="27.95" customHeight="1">
      <c r="A1091" s="122"/>
      <c r="B1091" s="251"/>
      <c r="C1091" s="123"/>
      <c r="D1091" s="123"/>
      <c r="E1091" s="121">
        <v>1090</v>
      </c>
      <c r="F1091" s="121"/>
      <c r="G1091" s="121"/>
      <c r="H1091" s="121"/>
      <c r="I1091" s="121"/>
      <c r="J1091" s="256"/>
    </row>
    <row r="1092" spans="1:10" ht="27.95" customHeight="1">
      <c r="A1092" s="122"/>
      <c r="B1092" s="251"/>
      <c r="C1092" s="123"/>
      <c r="D1092" s="123"/>
      <c r="E1092" s="121">
        <v>1091</v>
      </c>
      <c r="F1092" s="121"/>
      <c r="G1092" s="121"/>
      <c r="H1092" s="121"/>
      <c r="I1092" s="121"/>
      <c r="J1092" s="256"/>
    </row>
    <row r="1093" spans="1:10" ht="27.95" customHeight="1">
      <c r="A1093" s="122"/>
      <c r="B1093" s="251"/>
      <c r="C1093" s="123"/>
      <c r="D1093" s="123"/>
      <c r="E1093" s="121">
        <v>1092</v>
      </c>
      <c r="F1093" s="121"/>
      <c r="G1093" s="121"/>
      <c r="H1093" s="121"/>
      <c r="I1093" s="121"/>
      <c r="J1093" s="256"/>
    </row>
    <row r="1094" spans="1:10" ht="27.95" customHeight="1">
      <c r="A1094" s="122"/>
      <c r="B1094" s="251"/>
      <c r="C1094" s="123"/>
      <c r="D1094" s="123"/>
      <c r="E1094" s="121">
        <v>1093</v>
      </c>
      <c r="F1094" s="121"/>
      <c r="G1094" s="121"/>
      <c r="H1094" s="121"/>
      <c r="I1094" s="121"/>
      <c r="J1094" s="256"/>
    </row>
    <row r="1095" spans="1:10" ht="27.95" customHeight="1">
      <c r="A1095" s="122"/>
      <c r="B1095" s="251"/>
      <c r="C1095" s="123"/>
      <c r="D1095" s="123"/>
      <c r="E1095" s="121">
        <v>1094</v>
      </c>
      <c r="F1095" s="121"/>
      <c r="G1095" s="121"/>
      <c r="H1095" s="121"/>
      <c r="I1095" s="121"/>
      <c r="J1095" s="256"/>
    </row>
    <row r="1096" spans="1:10" ht="27.95" customHeight="1">
      <c r="A1096" s="122"/>
      <c r="B1096" s="251"/>
      <c r="C1096" s="123"/>
      <c r="D1096" s="123"/>
      <c r="E1096" s="121">
        <v>1095</v>
      </c>
      <c r="F1096" s="121"/>
      <c r="G1096" s="121"/>
      <c r="H1096" s="121"/>
      <c r="I1096" s="121"/>
      <c r="J1096" s="256"/>
    </row>
    <row r="1097" spans="1:10" ht="27.95" customHeight="1">
      <c r="A1097" s="122"/>
      <c r="B1097" s="251"/>
      <c r="C1097" s="123"/>
      <c r="D1097" s="123"/>
      <c r="E1097" s="121">
        <v>1096</v>
      </c>
      <c r="F1097" s="121"/>
      <c r="G1097" s="121"/>
      <c r="H1097" s="121"/>
      <c r="I1097" s="121"/>
      <c r="J1097" s="256"/>
    </row>
    <row r="1098" spans="1:10" ht="27.95" customHeight="1">
      <c r="A1098" s="122"/>
      <c r="B1098" s="251"/>
      <c r="C1098" s="123"/>
      <c r="D1098" s="123"/>
      <c r="E1098" s="121">
        <v>1097</v>
      </c>
      <c r="F1098" s="121"/>
      <c r="G1098" s="121"/>
      <c r="H1098" s="121"/>
      <c r="I1098" s="121"/>
      <c r="J1098" s="256"/>
    </row>
    <row r="1099" spans="1:10" ht="27.95" customHeight="1">
      <c r="A1099" s="122"/>
      <c r="B1099" s="251"/>
      <c r="C1099" s="123"/>
      <c r="D1099" s="123"/>
      <c r="E1099" s="121">
        <v>1098</v>
      </c>
      <c r="F1099" s="121"/>
      <c r="G1099" s="121"/>
      <c r="H1099" s="121"/>
      <c r="I1099" s="121"/>
      <c r="J1099" s="256"/>
    </row>
    <row r="1100" spans="1:10" ht="27.95" customHeight="1">
      <c r="A1100" s="122"/>
      <c r="B1100" s="251"/>
      <c r="C1100" s="123"/>
      <c r="D1100" s="123"/>
      <c r="E1100" s="121">
        <v>1099</v>
      </c>
      <c r="F1100" s="121"/>
      <c r="G1100" s="121"/>
      <c r="H1100" s="121"/>
      <c r="I1100" s="121"/>
      <c r="J1100" s="256"/>
    </row>
    <row r="1101" spans="1:10" ht="27.95" customHeight="1">
      <c r="A1101" s="122"/>
      <c r="B1101" s="251"/>
      <c r="C1101" s="123"/>
      <c r="D1101" s="123"/>
      <c r="E1101" s="121">
        <v>1100</v>
      </c>
      <c r="F1101" s="121"/>
      <c r="G1101" s="121"/>
      <c r="H1101" s="121"/>
      <c r="I1101" s="121"/>
      <c r="J1101" s="256"/>
    </row>
    <row r="1102" spans="1:10" ht="27.95" customHeight="1">
      <c r="A1102" s="122"/>
      <c r="B1102" s="251"/>
      <c r="C1102" s="123"/>
      <c r="D1102" s="123"/>
      <c r="E1102" s="121">
        <v>1101</v>
      </c>
      <c r="F1102" s="121"/>
      <c r="G1102" s="121"/>
      <c r="H1102" s="121"/>
      <c r="I1102" s="121"/>
      <c r="J1102" s="256"/>
    </row>
    <row r="1103" spans="1:10" ht="27.95" customHeight="1">
      <c r="A1103" s="125"/>
      <c r="B1103" s="252"/>
      <c r="C1103" s="123"/>
      <c r="D1103" s="123"/>
      <c r="E1103" s="121">
        <v>1102</v>
      </c>
      <c r="F1103" s="121"/>
      <c r="G1103" s="121"/>
      <c r="H1103" s="121"/>
      <c r="I1103" s="121"/>
      <c r="J1103" s="256"/>
    </row>
    <row r="1104" spans="1:10" ht="27.95" customHeight="1" thickBot="1">
      <c r="A1104" s="166"/>
      <c r="B1104" s="253"/>
      <c r="C1104" s="123"/>
      <c r="D1104" s="163"/>
      <c r="E1104" s="121">
        <v>1103</v>
      </c>
      <c r="F1104" s="121"/>
      <c r="G1104" s="124"/>
      <c r="H1104" s="124"/>
      <c r="I1104" s="124"/>
      <c r="J1104" s="256"/>
    </row>
    <row r="1105" spans="1:10" ht="27.95" customHeight="1">
      <c r="A1105" s="122"/>
      <c r="B1105" s="251"/>
      <c r="C1105" s="123"/>
      <c r="D1105" s="123"/>
      <c r="E1105" s="121">
        <v>1104</v>
      </c>
      <c r="F1105" s="121"/>
      <c r="G1105" s="121"/>
      <c r="H1105" s="121"/>
      <c r="I1105" s="121"/>
      <c r="J1105" s="256"/>
    </row>
    <row r="1106" spans="1:10" ht="27.95" customHeight="1">
      <c r="A1106" s="122"/>
      <c r="B1106" s="251"/>
      <c r="C1106" s="123"/>
      <c r="D1106" s="123"/>
      <c r="E1106" s="121">
        <v>1105</v>
      </c>
      <c r="F1106" s="121"/>
      <c r="G1106" s="121"/>
      <c r="H1106" s="121"/>
      <c r="I1106" s="121"/>
      <c r="J1106" s="256"/>
    </row>
    <row r="1107" spans="1:10" ht="27.95" customHeight="1">
      <c r="A1107" s="122"/>
      <c r="B1107" s="251"/>
      <c r="C1107" s="123"/>
      <c r="D1107" s="123"/>
      <c r="E1107" s="121">
        <v>1106</v>
      </c>
      <c r="F1107" s="121"/>
      <c r="G1107" s="121"/>
      <c r="H1107" s="121"/>
      <c r="I1107" s="121"/>
      <c r="J1107" s="256"/>
    </row>
    <row r="1108" spans="1:10" ht="27.95" customHeight="1">
      <c r="A1108" s="122"/>
      <c r="B1108" s="251"/>
      <c r="C1108" s="123"/>
      <c r="D1108" s="123"/>
      <c r="E1108" s="121">
        <v>1107</v>
      </c>
      <c r="F1108" s="121"/>
      <c r="G1108" s="121"/>
      <c r="H1108" s="121"/>
      <c r="I1108" s="121"/>
      <c r="J1108" s="256"/>
    </row>
    <row r="1109" spans="1:10" ht="27.95" customHeight="1">
      <c r="A1109" s="122"/>
      <c r="B1109" s="251"/>
      <c r="C1109" s="123"/>
      <c r="D1109" s="123"/>
      <c r="E1109" s="121">
        <v>1108</v>
      </c>
      <c r="F1109" s="121"/>
      <c r="G1109" s="121"/>
      <c r="H1109" s="121"/>
      <c r="I1109" s="121"/>
      <c r="J1109" s="256"/>
    </row>
    <row r="1110" spans="1:10" ht="27.95" customHeight="1">
      <c r="A1110" s="122"/>
      <c r="B1110" s="251"/>
      <c r="C1110" s="123"/>
      <c r="D1110" s="123"/>
      <c r="E1110" s="121">
        <v>1109</v>
      </c>
      <c r="F1110" s="121"/>
      <c r="G1110" s="121"/>
      <c r="H1110" s="121"/>
      <c r="I1110" s="121"/>
      <c r="J1110" s="256"/>
    </row>
    <row r="1111" spans="1:10" ht="27.95" customHeight="1">
      <c r="A1111" s="122"/>
      <c r="B1111" s="251"/>
      <c r="C1111" s="123"/>
      <c r="D1111" s="123"/>
      <c r="E1111" s="121">
        <v>1110</v>
      </c>
      <c r="F1111" s="121"/>
      <c r="G1111" s="121"/>
      <c r="H1111" s="121"/>
      <c r="I1111" s="121"/>
      <c r="J1111" s="256"/>
    </row>
    <row r="1112" spans="1:10" ht="27.95" customHeight="1">
      <c r="A1112" s="122"/>
      <c r="B1112" s="251"/>
      <c r="C1112" s="123"/>
      <c r="D1112" s="123"/>
      <c r="E1112" s="121">
        <v>1111</v>
      </c>
      <c r="F1112" s="121"/>
      <c r="G1112" s="121"/>
      <c r="H1112" s="121"/>
      <c r="I1112" s="121"/>
      <c r="J1112" s="256"/>
    </row>
    <row r="1113" spans="1:10" ht="27.95" customHeight="1">
      <c r="A1113" s="122"/>
      <c r="B1113" s="251"/>
      <c r="C1113" s="123"/>
      <c r="D1113" s="123"/>
      <c r="E1113" s="121">
        <v>1112</v>
      </c>
      <c r="F1113" s="121"/>
      <c r="G1113" s="121"/>
      <c r="H1113" s="121"/>
      <c r="I1113" s="121"/>
      <c r="J1113" s="256"/>
    </row>
    <row r="1114" spans="1:10" ht="27.95" customHeight="1">
      <c r="A1114" s="122"/>
      <c r="B1114" s="251"/>
      <c r="C1114" s="123"/>
      <c r="D1114" s="123"/>
      <c r="E1114" s="121">
        <v>1113</v>
      </c>
      <c r="F1114" s="121"/>
      <c r="G1114" s="121"/>
      <c r="H1114" s="121"/>
      <c r="I1114" s="121"/>
      <c r="J1114" s="256"/>
    </row>
    <row r="1115" spans="1:10" ht="27.95" customHeight="1">
      <c r="A1115" s="122"/>
      <c r="B1115" s="251"/>
      <c r="C1115" s="123"/>
      <c r="D1115" s="123"/>
      <c r="E1115" s="121">
        <v>1114</v>
      </c>
      <c r="F1115" s="121"/>
      <c r="G1115" s="121"/>
      <c r="H1115" s="121"/>
      <c r="I1115" s="121"/>
      <c r="J1115" s="256"/>
    </row>
    <row r="1116" spans="1:10" ht="27.95" customHeight="1">
      <c r="A1116" s="122"/>
      <c r="B1116" s="251"/>
      <c r="C1116" s="123"/>
      <c r="D1116" s="123"/>
      <c r="E1116" s="121">
        <v>1115</v>
      </c>
      <c r="F1116" s="121"/>
      <c r="G1116" s="121"/>
      <c r="H1116" s="121"/>
      <c r="I1116" s="121"/>
      <c r="J1116" s="256"/>
    </row>
    <row r="1117" spans="1:10" ht="27.95" customHeight="1">
      <c r="A1117" s="122"/>
      <c r="B1117" s="251"/>
      <c r="C1117" s="123"/>
      <c r="D1117" s="123"/>
      <c r="E1117" s="121">
        <v>1116</v>
      </c>
      <c r="F1117" s="121"/>
      <c r="G1117" s="121"/>
      <c r="H1117" s="121"/>
      <c r="I1117" s="121"/>
      <c r="J1117" s="256"/>
    </row>
    <row r="1118" spans="1:10" ht="27.95" customHeight="1">
      <c r="A1118" s="122"/>
      <c r="B1118" s="251"/>
      <c r="C1118" s="123"/>
      <c r="D1118" s="123"/>
      <c r="E1118" s="121">
        <v>1117</v>
      </c>
      <c r="F1118" s="121"/>
      <c r="G1118" s="121"/>
      <c r="H1118" s="121"/>
      <c r="I1118" s="121"/>
      <c r="J1118" s="256"/>
    </row>
    <row r="1119" spans="1:10" ht="27.95" customHeight="1">
      <c r="A1119" s="122"/>
      <c r="B1119" s="251"/>
      <c r="C1119" s="123"/>
      <c r="D1119" s="123"/>
      <c r="E1119" s="121">
        <v>1118</v>
      </c>
      <c r="F1119" s="121"/>
      <c r="G1119" s="121"/>
      <c r="H1119" s="121"/>
      <c r="I1119" s="121"/>
      <c r="J1119" s="256"/>
    </row>
    <row r="1120" spans="1:10" ht="27.95" customHeight="1">
      <c r="A1120" s="122"/>
      <c r="B1120" s="251"/>
      <c r="C1120" s="123"/>
      <c r="D1120" s="123"/>
      <c r="E1120" s="121">
        <v>1119</v>
      </c>
      <c r="F1120" s="121"/>
      <c r="G1120" s="121"/>
      <c r="H1120" s="121"/>
      <c r="I1120" s="121"/>
      <c r="J1120" s="256"/>
    </row>
    <row r="1121" spans="1:10" ht="27.95" customHeight="1">
      <c r="A1121" s="122"/>
      <c r="B1121" s="251"/>
      <c r="C1121" s="123"/>
      <c r="D1121" s="123"/>
      <c r="E1121" s="121">
        <v>1120</v>
      </c>
      <c r="F1121" s="121"/>
      <c r="G1121" s="121"/>
      <c r="H1121" s="121"/>
      <c r="I1121" s="121"/>
      <c r="J1121" s="256"/>
    </row>
    <row r="1122" spans="1:10" ht="27.95" customHeight="1">
      <c r="A1122" s="122"/>
      <c r="B1122" s="251"/>
      <c r="C1122" s="123"/>
      <c r="D1122" s="123"/>
      <c r="E1122" s="121">
        <v>1121</v>
      </c>
      <c r="F1122" s="121"/>
      <c r="G1122" s="121"/>
      <c r="H1122" s="121"/>
      <c r="I1122" s="121"/>
      <c r="J1122" s="256"/>
    </row>
    <row r="1123" spans="1:10" ht="27.95" customHeight="1">
      <c r="A1123" s="122"/>
      <c r="B1123" s="251"/>
      <c r="C1123" s="123"/>
      <c r="D1123" s="123"/>
      <c r="E1123" s="121">
        <v>1122</v>
      </c>
      <c r="F1123" s="121"/>
      <c r="G1123" s="121"/>
      <c r="H1123" s="121"/>
      <c r="I1123" s="121"/>
      <c r="J1123" s="256"/>
    </row>
    <row r="1124" spans="1:10" ht="27.95" customHeight="1">
      <c r="A1124" s="122"/>
      <c r="B1124" s="251"/>
      <c r="C1124" s="123"/>
      <c r="D1124" s="123"/>
      <c r="E1124" s="121">
        <v>1123</v>
      </c>
      <c r="F1124" s="121"/>
      <c r="G1124" s="121"/>
      <c r="H1124" s="121"/>
      <c r="I1124" s="121"/>
      <c r="J1124" s="256"/>
    </row>
    <row r="1125" spans="1:10" ht="27.95" customHeight="1">
      <c r="A1125" s="122"/>
      <c r="B1125" s="251"/>
      <c r="C1125" s="123"/>
      <c r="D1125" s="123"/>
      <c r="E1125" s="121">
        <v>1124</v>
      </c>
      <c r="F1125" s="121"/>
      <c r="G1125" s="121"/>
      <c r="H1125" s="121"/>
      <c r="I1125" s="121"/>
      <c r="J1125" s="256"/>
    </row>
    <row r="1126" spans="1:10" ht="27.95" customHeight="1">
      <c r="A1126" s="122"/>
      <c r="B1126" s="251"/>
      <c r="C1126" s="123"/>
      <c r="D1126" s="123"/>
      <c r="E1126" s="121">
        <v>1125</v>
      </c>
      <c r="F1126" s="121"/>
      <c r="G1126" s="121"/>
      <c r="H1126" s="121"/>
      <c r="I1126" s="121"/>
      <c r="J1126" s="256"/>
    </row>
    <row r="1127" spans="1:10" ht="27.95" customHeight="1">
      <c r="A1127" s="122"/>
      <c r="B1127" s="251"/>
      <c r="C1127" s="123"/>
      <c r="D1127" s="123"/>
      <c r="E1127" s="121">
        <v>1126</v>
      </c>
      <c r="F1127" s="121"/>
      <c r="G1127" s="121"/>
      <c r="H1127" s="121"/>
      <c r="I1127" s="121"/>
      <c r="J1127" s="256"/>
    </row>
    <row r="1128" spans="1:10" ht="27.95" customHeight="1">
      <c r="A1128" s="122"/>
      <c r="B1128" s="251"/>
      <c r="C1128" s="123"/>
      <c r="D1128" s="123"/>
      <c r="E1128" s="121">
        <v>1127</v>
      </c>
      <c r="F1128" s="121"/>
      <c r="G1128" s="121"/>
      <c r="H1128" s="121"/>
      <c r="I1128" s="121"/>
      <c r="J1128" s="256"/>
    </row>
    <row r="1129" spans="1:10" ht="27.95" customHeight="1">
      <c r="A1129" s="122"/>
      <c r="B1129" s="251"/>
      <c r="C1129" s="123"/>
      <c r="D1129" s="123"/>
      <c r="E1129" s="121">
        <v>1128</v>
      </c>
      <c r="F1129" s="121"/>
      <c r="G1129" s="121"/>
      <c r="H1129" s="121"/>
      <c r="I1129" s="121"/>
      <c r="J1129" s="256"/>
    </row>
    <row r="1130" spans="1:10" ht="27.95" customHeight="1">
      <c r="A1130" s="122"/>
      <c r="B1130" s="251"/>
      <c r="C1130" s="123"/>
      <c r="D1130" s="123"/>
      <c r="E1130" s="121">
        <v>1129</v>
      </c>
      <c r="F1130" s="121"/>
      <c r="G1130" s="121"/>
      <c r="H1130" s="121"/>
      <c r="I1130" s="121"/>
      <c r="J1130" s="256"/>
    </row>
    <row r="1131" spans="1:10" ht="27.95" customHeight="1">
      <c r="A1131" s="122"/>
      <c r="B1131" s="251"/>
      <c r="C1131" s="123"/>
      <c r="D1131" s="123"/>
      <c r="E1131" s="121">
        <v>1130</v>
      </c>
      <c r="F1131" s="121"/>
      <c r="G1131" s="121"/>
      <c r="H1131" s="121"/>
      <c r="I1131" s="121"/>
      <c r="J1131" s="256"/>
    </row>
    <row r="1132" spans="1:10" ht="27.95" customHeight="1">
      <c r="A1132" s="122"/>
      <c r="B1132" s="251"/>
      <c r="C1132" s="123"/>
      <c r="D1132" s="123"/>
      <c r="E1132" s="121">
        <v>1131</v>
      </c>
      <c r="F1132" s="121"/>
      <c r="G1132" s="121"/>
      <c r="H1132" s="121"/>
      <c r="I1132" s="121"/>
      <c r="J1132" s="256"/>
    </row>
    <row r="1133" spans="1:10" ht="27.95" customHeight="1">
      <c r="A1133" s="122"/>
      <c r="B1133" s="251"/>
      <c r="C1133" s="123"/>
      <c r="D1133" s="123"/>
      <c r="E1133" s="121">
        <v>1132</v>
      </c>
      <c r="F1133" s="121"/>
      <c r="G1133" s="121"/>
      <c r="H1133" s="121"/>
      <c r="I1133" s="121"/>
      <c r="J1133" s="256"/>
    </row>
    <row r="1134" spans="1:10" ht="27.95" customHeight="1">
      <c r="A1134" s="122"/>
      <c r="B1134" s="251"/>
      <c r="C1134" s="123"/>
      <c r="D1134" s="123"/>
      <c r="E1134" s="121">
        <v>1133</v>
      </c>
      <c r="F1134" s="121"/>
      <c r="G1134" s="121"/>
      <c r="H1134" s="121"/>
      <c r="I1134" s="121"/>
      <c r="J1134" s="256"/>
    </row>
    <row r="1135" spans="1:10" ht="27.95" customHeight="1">
      <c r="A1135" s="122"/>
      <c r="B1135" s="251"/>
      <c r="C1135" s="123"/>
      <c r="D1135" s="123"/>
      <c r="E1135" s="121">
        <v>1134</v>
      </c>
      <c r="F1135" s="121"/>
      <c r="G1135" s="121"/>
      <c r="H1135" s="121"/>
      <c r="I1135" s="121"/>
      <c r="J1135" s="256"/>
    </row>
    <row r="1136" spans="1:10" ht="27.95" customHeight="1">
      <c r="A1136" s="122"/>
      <c r="B1136" s="251"/>
      <c r="C1136" s="123"/>
      <c r="D1136" s="123"/>
      <c r="E1136" s="121">
        <v>1135</v>
      </c>
      <c r="F1136" s="121"/>
      <c r="G1136" s="121"/>
      <c r="H1136" s="121"/>
      <c r="I1136" s="121"/>
      <c r="J1136" s="256"/>
    </row>
    <row r="1137" spans="1:10" ht="27.95" customHeight="1">
      <c r="A1137" s="122"/>
      <c r="B1137" s="251"/>
      <c r="C1137" s="123"/>
      <c r="D1137" s="123"/>
      <c r="E1137" s="121">
        <v>1136</v>
      </c>
      <c r="F1137" s="121"/>
      <c r="G1137" s="121"/>
      <c r="H1137" s="121"/>
      <c r="I1137" s="121"/>
      <c r="J1137" s="256"/>
    </row>
    <row r="1138" spans="1:10" ht="27.95" customHeight="1">
      <c r="A1138" s="122"/>
      <c r="B1138" s="251"/>
      <c r="C1138" s="123"/>
      <c r="D1138" s="123"/>
      <c r="E1138" s="121">
        <v>1137</v>
      </c>
      <c r="F1138" s="121"/>
      <c r="G1138" s="121"/>
      <c r="H1138" s="121"/>
      <c r="I1138" s="121"/>
      <c r="J1138" s="256"/>
    </row>
    <row r="1139" spans="1:10" ht="27.95" customHeight="1">
      <c r="A1139" s="122"/>
      <c r="B1139" s="251"/>
      <c r="C1139" s="123"/>
      <c r="D1139" s="123"/>
      <c r="E1139" s="121">
        <v>1138</v>
      </c>
      <c r="F1139" s="121"/>
      <c r="G1139" s="121"/>
      <c r="H1139" s="121"/>
      <c r="I1139" s="121"/>
      <c r="J1139" s="256"/>
    </row>
    <row r="1140" spans="1:10" ht="27.95" customHeight="1">
      <c r="A1140" s="122"/>
      <c r="B1140" s="251"/>
      <c r="C1140" s="123"/>
      <c r="D1140" s="123"/>
      <c r="E1140" s="121">
        <v>1139</v>
      </c>
      <c r="F1140" s="121"/>
      <c r="G1140" s="121"/>
      <c r="H1140" s="121"/>
      <c r="I1140" s="121"/>
      <c r="J1140" s="256"/>
    </row>
    <row r="1141" spans="1:10" ht="27.95" customHeight="1">
      <c r="A1141" s="122"/>
      <c r="B1141" s="251"/>
      <c r="C1141" s="123"/>
      <c r="D1141" s="123"/>
      <c r="E1141" s="121">
        <v>1140</v>
      </c>
      <c r="F1141" s="121"/>
      <c r="G1141" s="121"/>
      <c r="H1141" s="121"/>
      <c r="I1141" s="121"/>
      <c r="J1141" s="256"/>
    </row>
    <row r="1142" spans="1:10" ht="27.95" customHeight="1">
      <c r="A1142" s="122"/>
      <c r="B1142" s="251"/>
      <c r="C1142" s="123"/>
      <c r="D1142" s="123"/>
      <c r="E1142" s="121">
        <v>1141</v>
      </c>
      <c r="F1142" s="121"/>
      <c r="G1142" s="121"/>
      <c r="H1142" s="121"/>
      <c r="I1142" s="121"/>
      <c r="J1142" s="256"/>
    </row>
    <row r="1143" spans="1:10" ht="27.95" customHeight="1">
      <c r="A1143" s="122"/>
      <c r="B1143" s="251"/>
      <c r="C1143" s="123"/>
      <c r="D1143" s="123"/>
      <c r="E1143" s="121">
        <v>1142</v>
      </c>
      <c r="F1143" s="121"/>
      <c r="G1143" s="121"/>
      <c r="H1143" s="121"/>
      <c r="I1143" s="121"/>
      <c r="J1143" s="256"/>
    </row>
    <row r="1144" spans="1:10" ht="27.95" customHeight="1">
      <c r="A1144" s="122"/>
      <c r="B1144" s="251"/>
      <c r="C1144" s="123"/>
      <c r="D1144" s="123"/>
      <c r="E1144" s="121">
        <v>1143</v>
      </c>
      <c r="F1144" s="121"/>
      <c r="G1144" s="121"/>
      <c r="H1144" s="121"/>
      <c r="I1144" s="121"/>
      <c r="J1144" s="256"/>
    </row>
    <row r="1145" spans="1:10" ht="27.95" customHeight="1">
      <c r="A1145" s="122"/>
      <c r="B1145" s="251"/>
      <c r="C1145" s="123"/>
      <c r="D1145" s="123"/>
      <c r="E1145" s="121">
        <v>1144</v>
      </c>
      <c r="F1145" s="121"/>
      <c r="G1145" s="121"/>
      <c r="H1145" s="121"/>
      <c r="I1145" s="121"/>
      <c r="J1145" s="256"/>
    </row>
    <row r="1146" spans="1:10" ht="27.95" customHeight="1">
      <c r="A1146" s="122"/>
      <c r="B1146" s="251"/>
      <c r="C1146" s="123"/>
      <c r="D1146" s="123"/>
      <c r="E1146" s="121">
        <v>1145</v>
      </c>
      <c r="F1146" s="121"/>
      <c r="G1146" s="121"/>
      <c r="H1146" s="121"/>
      <c r="I1146" s="121"/>
      <c r="J1146" s="256"/>
    </row>
    <row r="1147" spans="1:10" ht="27.95" customHeight="1">
      <c r="A1147" s="122"/>
      <c r="B1147" s="251"/>
      <c r="C1147" s="123"/>
      <c r="D1147" s="123"/>
      <c r="E1147" s="121">
        <v>1146</v>
      </c>
      <c r="F1147" s="121"/>
      <c r="G1147" s="121"/>
      <c r="H1147" s="121"/>
      <c r="I1147" s="121"/>
      <c r="J1147" s="256"/>
    </row>
    <row r="1148" spans="1:10" ht="27.95" customHeight="1">
      <c r="A1148" s="122"/>
      <c r="B1148" s="251"/>
      <c r="C1148" s="123"/>
      <c r="D1148" s="123"/>
      <c r="E1148" s="121">
        <v>1147</v>
      </c>
      <c r="F1148" s="121"/>
      <c r="G1148" s="121"/>
      <c r="H1148" s="121"/>
      <c r="I1148" s="121"/>
      <c r="J1148" s="256"/>
    </row>
    <row r="1149" spans="1:10" ht="27.95" customHeight="1">
      <c r="A1149" s="122"/>
      <c r="B1149" s="251"/>
      <c r="C1149" s="123"/>
      <c r="D1149" s="123"/>
      <c r="E1149" s="121">
        <v>1148</v>
      </c>
      <c r="F1149" s="121"/>
      <c r="G1149" s="121"/>
      <c r="H1149" s="121"/>
      <c r="I1149" s="121"/>
      <c r="J1149" s="256"/>
    </row>
    <row r="1150" spans="1:10" ht="27.95" customHeight="1">
      <c r="A1150" s="122"/>
      <c r="B1150" s="251"/>
      <c r="C1150" s="123"/>
      <c r="D1150" s="123"/>
      <c r="E1150" s="121">
        <v>1149</v>
      </c>
      <c r="F1150" s="121"/>
      <c r="G1150" s="121"/>
      <c r="H1150" s="121"/>
      <c r="I1150" s="121"/>
      <c r="J1150" s="256"/>
    </row>
    <row r="1151" spans="1:10" ht="27.95" customHeight="1">
      <c r="A1151" s="122"/>
      <c r="B1151" s="251"/>
      <c r="C1151" s="123"/>
      <c r="D1151" s="123"/>
      <c r="E1151" s="121">
        <v>1150</v>
      </c>
      <c r="F1151" s="121"/>
      <c r="G1151" s="121"/>
      <c r="H1151" s="121"/>
      <c r="I1151" s="121"/>
      <c r="J1151" s="256"/>
    </row>
    <row r="1152" spans="1:10" ht="27.95" customHeight="1">
      <c r="A1152" s="122"/>
      <c r="B1152" s="251"/>
      <c r="C1152" s="123"/>
      <c r="D1152" s="123"/>
      <c r="E1152" s="121">
        <v>1151</v>
      </c>
      <c r="F1152" s="121"/>
      <c r="G1152" s="121"/>
      <c r="H1152" s="121"/>
      <c r="I1152" s="121"/>
      <c r="J1152" s="256"/>
    </row>
    <row r="1153" spans="1:10" ht="27.95" customHeight="1">
      <c r="A1153" s="122"/>
      <c r="B1153" s="251"/>
      <c r="C1153" s="123"/>
      <c r="D1153" s="123"/>
      <c r="E1153" s="121">
        <v>1152</v>
      </c>
      <c r="F1153" s="121"/>
      <c r="G1153" s="121"/>
      <c r="H1153" s="121"/>
      <c r="I1153" s="121"/>
      <c r="J1153" s="256"/>
    </row>
    <row r="1154" spans="1:10" ht="27.95" customHeight="1">
      <c r="A1154" s="122"/>
      <c r="B1154" s="251"/>
      <c r="C1154" s="123"/>
      <c r="D1154" s="123"/>
      <c r="E1154" s="121">
        <v>1153</v>
      </c>
      <c r="F1154" s="121"/>
      <c r="G1154" s="121"/>
      <c r="H1154" s="121"/>
      <c r="I1154" s="121"/>
      <c r="J1154" s="256"/>
    </row>
    <row r="1155" spans="1:10" ht="27.95" customHeight="1">
      <c r="A1155" s="122"/>
      <c r="B1155" s="251"/>
      <c r="C1155" s="123"/>
      <c r="D1155" s="123"/>
      <c r="E1155" s="121">
        <v>1154</v>
      </c>
      <c r="F1155" s="121"/>
      <c r="G1155" s="121"/>
      <c r="H1155" s="121"/>
      <c r="I1155" s="121"/>
      <c r="J1155" s="256"/>
    </row>
    <row r="1156" spans="1:10" ht="27.95" customHeight="1">
      <c r="A1156" s="122"/>
      <c r="B1156" s="251"/>
      <c r="C1156" s="123"/>
      <c r="D1156" s="123"/>
      <c r="E1156" s="121">
        <v>1155</v>
      </c>
      <c r="F1156" s="121"/>
      <c r="G1156" s="121"/>
      <c r="H1156" s="121"/>
      <c r="I1156" s="121"/>
      <c r="J1156" s="256"/>
    </row>
    <row r="1157" spans="1:10" ht="27.95" customHeight="1">
      <c r="A1157" s="122"/>
      <c r="B1157" s="251"/>
      <c r="C1157" s="123"/>
      <c r="D1157" s="123"/>
      <c r="E1157" s="121">
        <v>1156</v>
      </c>
      <c r="F1157" s="121"/>
      <c r="G1157" s="121"/>
      <c r="H1157" s="121"/>
      <c r="I1157" s="121"/>
      <c r="J1157" s="256"/>
    </row>
    <row r="1158" spans="1:10" ht="27.95" customHeight="1">
      <c r="A1158" s="122"/>
      <c r="B1158" s="251"/>
      <c r="C1158" s="123"/>
      <c r="D1158" s="123"/>
      <c r="E1158" s="121">
        <v>1157</v>
      </c>
      <c r="F1158" s="121"/>
      <c r="G1158" s="121"/>
      <c r="H1158" s="121"/>
      <c r="I1158" s="121"/>
      <c r="J1158" s="256"/>
    </row>
    <row r="1159" spans="1:10" ht="27.95" customHeight="1">
      <c r="A1159" s="122"/>
      <c r="B1159" s="251"/>
      <c r="C1159" s="123"/>
      <c r="D1159" s="123"/>
      <c r="E1159" s="121">
        <v>1158</v>
      </c>
      <c r="F1159" s="121"/>
      <c r="G1159" s="121"/>
      <c r="H1159" s="121"/>
      <c r="I1159" s="121"/>
      <c r="J1159" s="256"/>
    </row>
    <row r="1160" spans="1:10" ht="27.95" customHeight="1">
      <c r="A1160" s="122"/>
      <c r="B1160" s="251"/>
      <c r="C1160" s="123"/>
      <c r="D1160" s="123"/>
      <c r="E1160" s="121">
        <v>1159</v>
      </c>
      <c r="F1160" s="121"/>
      <c r="G1160" s="121"/>
      <c r="H1160" s="121"/>
      <c r="I1160" s="121"/>
      <c r="J1160" s="256"/>
    </row>
    <row r="1161" spans="1:10" ht="27.95" customHeight="1">
      <c r="A1161" s="122"/>
      <c r="B1161" s="251"/>
      <c r="C1161" s="123"/>
      <c r="D1161" s="123"/>
      <c r="E1161" s="121">
        <v>1160</v>
      </c>
      <c r="F1161" s="121"/>
      <c r="G1161" s="121"/>
      <c r="H1161" s="121"/>
      <c r="I1161" s="121"/>
      <c r="J1161" s="256"/>
    </row>
    <row r="1162" spans="1:10" ht="27.95" customHeight="1">
      <c r="A1162" s="122"/>
      <c r="B1162" s="251"/>
      <c r="C1162" s="123"/>
      <c r="D1162" s="123"/>
      <c r="E1162" s="121">
        <v>1161</v>
      </c>
      <c r="F1162" s="121"/>
      <c r="G1162" s="121"/>
      <c r="H1162" s="121"/>
      <c r="I1162" s="121"/>
      <c r="J1162" s="256"/>
    </row>
    <row r="1163" spans="1:10" ht="27.95" customHeight="1">
      <c r="A1163" s="122"/>
      <c r="B1163" s="251"/>
      <c r="C1163" s="123"/>
      <c r="D1163" s="123"/>
      <c r="E1163" s="121">
        <v>1162</v>
      </c>
      <c r="F1163" s="121"/>
      <c r="G1163" s="121"/>
      <c r="H1163" s="121"/>
      <c r="I1163" s="121"/>
      <c r="J1163" s="256"/>
    </row>
    <row r="1164" spans="1:10" ht="27.95" customHeight="1">
      <c r="A1164" s="122"/>
      <c r="B1164" s="251"/>
      <c r="C1164" s="123"/>
      <c r="D1164" s="123"/>
      <c r="E1164" s="121">
        <v>1163</v>
      </c>
      <c r="F1164" s="121"/>
      <c r="G1164" s="121"/>
      <c r="H1164" s="121"/>
      <c r="I1164" s="121"/>
      <c r="J1164" s="256"/>
    </row>
    <row r="1165" spans="1:10" ht="27.95" customHeight="1">
      <c r="A1165" s="122"/>
      <c r="B1165" s="251"/>
      <c r="C1165" s="123"/>
      <c r="D1165" s="123"/>
      <c r="E1165" s="121">
        <v>1164</v>
      </c>
      <c r="F1165" s="121"/>
      <c r="G1165" s="121"/>
      <c r="H1165" s="121"/>
      <c r="I1165" s="121"/>
      <c r="J1165" s="256"/>
    </row>
    <row r="1166" spans="1:10" ht="27.95" customHeight="1">
      <c r="A1166" s="122"/>
      <c r="B1166" s="251"/>
      <c r="C1166" s="123"/>
      <c r="D1166" s="123"/>
      <c r="E1166" s="121">
        <v>1165</v>
      </c>
      <c r="F1166" s="121"/>
      <c r="G1166" s="121"/>
      <c r="H1166" s="121"/>
      <c r="I1166" s="121"/>
      <c r="J1166" s="256"/>
    </row>
    <row r="1167" spans="1:10" ht="27.95" customHeight="1">
      <c r="A1167" s="122"/>
      <c r="B1167" s="251"/>
      <c r="C1167" s="123"/>
      <c r="D1167" s="123"/>
      <c r="E1167" s="121">
        <v>1166</v>
      </c>
      <c r="F1167" s="121"/>
      <c r="G1167" s="121"/>
      <c r="H1167" s="121"/>
      <c r="I1167" s="121"/>
      <c r="J1167" s="256"/>
    </row>
    <row r="1168" spans="1:10" ht="27.95" customHeight="1">
      <c r="A1168" s="122"/>
      <c r="B1168" s="251"/>
      <c r="C1168" s="123"/>
      <c r="D1168" s="123"/>
      <c r="E1168" s="121">
        <v>1167</v>
      </c>
      <c r="F1168" s="121"/>
      <c r="G1168" s="121"/>
      <c r="H1168" s="121"/>
      <c r="I1168" s="121"/>
      <c r="J1168" s="256"/>
    </row>
    <row r="1169" spans="1:10" ht="27.95" customHeight="1">
      <c r="A1169" s="122"/>
      <c r="B1169" s="251"/>
      <c r="C1169" s="123"/>
      <c r="D1169" s="123"/>
      <c r="E1169" s="121">
        <v>1168</v>
      </c>
      <c r="F1169" s="121"/>
      <c r="G1169" s="121"/>
      <c r="H1169" s="121"/>
      <c r="I1169" s="121"/>
      <c r="J1169" s="256"/>
    </row>
    <row r="1170" spans="1:10" ht="27.95" customHeight="1">
      <c r="A1170" s="122"/>
      <c r="B1170" s="251"/>
      <c r="C1170" s="123"/>
      <c r="D1170" s="123"/>
      <c r="E1170" s="121">
        <v>1169</v>
      </c>
      <c r="F1170" s="121"/>
      <c r="G1170" s="121"/>
      <c r="H1170" s="121"/>
      <c r="I1170" s="121"/>
      <c r="J1170" s="256"/>
    </row>
    <row r="1171" spans="1:10" ht="27.95" customHeight="1">
      <c r="A1171" s="122"/>
      <c r="B1171" s="251"/>
      <c r="C1171" s="123"/>
      <c r="D1171" s="123"/>
      <c r="E1171" s="121">
        <v>1170</v>
      </c>
      <c r="F1171" s="121"/>
      <c r="G1171" s="121"/>
      <c r="H1171" s="121"/>
      <c r="I1171" s="121"/>
      <c r="J1171" s="256"/>
    </row>
    <row r="1172" spans="1:10" ht="27.95" customHeight="1">
      <c r="A1172" s="122"/>
      <c r="B1172" s="251"/>
      <c r="C1172" s="123"/>
      <c r="D1172" s="123"/>
      <c r="E1172" s="121">
        <v>1171</v>
      </c>
      <c r="F1172" s="121"/>
      <c r="G1172" s="121"/>
      <c r="H1172" s="121"/>
      <c r="I1172" s="121"/>
      <c r="J1172" s="256"/>
    </row>
    <row r="1173" spans="1:10" ht="27.95" customHeight="1">
      <c r="A1173" s="122"/>
      <c r="B1173" s="251"/>
      <c r="C1173" s="123"/>
      <c r="D1173" s="123"/>
      <c r="E1173" s="121">
        <v>1172</v>
      </c>
      <c r="F1173" s="121"/>
      <c r="G1173" s="121"/>
      <c r="H1173" s="121"/>
      <c r="I1173" s="121"/>
      <c r="J1173" s="256"/>
    </row>
    <row r="1174" spans="1:10" ht="27.95" customHeight="1">
      <c r="A1174" s="122"/>
      <c r="B1174" s="251"/>
      <c r="C1174" s="123"/>
      <c r="D1174" s="123"/>
      <c r="E1174" s="121">
        <v>1173</v>
      </c>
      <c r="F1174" s="121"/>
      <c r="G1174" s="121"/>
      <c r="H1174" s="121"/>
      <c r="I1174" s="121"/>
      <c r="J1174" s="256"/>
    </row>
    <row r="1175" spans="1:10" ht="27.95" customHeight="1">
      <c r="A1175" s="122"/>
      <c r="B1175" s="251"/>
      <c r="C1175" s="123"/>
      <c r="D1175" s="123"/>
      <c r="E1175" s="121">
        <v>1174</v>
      </c>
      <c r="F1175" s="121"/>
      <c r="G1175" s="121"/>
      <c r="H1175" s="121"/>
      <c r="I1175" s="121"/>
      <c r="J1175" s="256"/>
    </row>
    <row r="1176" spans="1:10" ht="27.95" customHeight="1">
      <c r="A1176" s="122"/>
      <c r="B1176" s="251"/>
      <c r="C1176" s="123"/>
      <c r="D1176" s="123"/>
      <c r="E1176" s="121">
        <v>1175</v>
      </c>
      <c r="F1176" s="121"/>
      <c r="G1176" s="121"/>
      <c r="H1176" s="121"/>
      <c r="I1176" s="121"/>
      <c r="J1176" s="256"/>
    </row>
    <row r="1177" spans="1:10" ht="27.95" customHeight="1">
      <c r="A1177" s="122"/>
      <c r="B1177" s="251"/>
      <c r="C1177" s="123"/>
      <c r="D1177" s="123"/>
      <c r="E1177" s="121">
        <v>1176</v>
      </c>
      <c r="F1177" s="121"/>
      <c r="G1177" s="121"/>
      <c r="H1177" s="121"/>
      <c r="I1177" s="121"/>
      <c r="J1177" s="256"/>
    </row>
    <row r="1178" spans="1:10" ht="27.95" customHeight="1">
      <c r="A1178" s="122"/>
      <c r="B1178" s="251"/>
      <c r="C1178" s="123"/>
      <c r="D1178" s="123"/>
      <c r="E1178" s="121">
        <v>1177</v>
      </c>
      <c r="F1178" s="121"/>
      <c r="G1178" s="121"/>
      <c r="H1178" s="121"/>
      <c r="I1178" s="121"/>
      <c r="J1178" s="256"/>
    </row>
    <row r="1179" spans="1:10" ht="27.95" customHeight="1">
      <c r="A1179" s="122"/>
      <c r="B1179" s="251"/>
      <c r="C1179" s="123"/>
      <c r="D1179" s="123"/>
      <c r="E1179" s="121">
        <v>1178</v>
      </c>
      <c r="F1179" s="121"/>
      <c r="G1179" s="121"/>
      <c r="H1179" s="121"/>
      <c r="I1179" s="121"/>
      <c r="J1179" s="256"/>
    </row>
    <row r="1180" spans="1:10" ht="27.95" customHeight="1">
      <c r="A1180" s="122"/>
      <c r="B1180" s="251"/>
      <c r="C1180" s="123"/>
      <c r="D1180" s="123"/>
      <c r="E1180" s="121">
        <v>1179</v>
      </c>
      <c r="F1180" s="121"/>
      <c r="G1180" s="121"/>
      <c r="H1180" s="121"/>
      <c r="I1180" s="121"/>
      <c r="J1180" s="256"/>
    </row>
    <row r="1181" spans="1:10" ht="27.95" customHeight="1">
      <c r="A1181" s="122"/>
      <c r="B1181" s="251"/>
      <c r="C1181" s="123"/>
      <c r="D1181" s="123"/>
      <c r="E1181" s="121">
        <v>1180</v>
      </c>
      <c r="F1181" s="121"/>
      <c r="G1181" s="121"/>
      <c r="H1181" s="121"/>
      <c r="I1181" s="121"/>
      <c r="J1181" s="256"/>
    </row>
    <row r="1182" spans="1:10" ht="27.95" customHeight="1">
      <c r="A1182" s="122"/>
      <c r="B1182" s="251"/>
      <c r="C1182" s="123"/>
      <c r="D1182" s="123"/>
      <c r="E1182" s="121">
        <v>1181</v>
      </c>
      <c r="F1182" s="121"/>
      <c r="G1182" s="121"/>
      <c r="H1182" s="121"/>
      <c r="I1182" s="121"/>
      <c r="J1182" s="256"/>
    </row>
    <row r="1183" spans="1:10" ht="27.95" customHeight="1">
      <c r="A1183" s="122"/>
      <c r="B1183" s="251"/>
      <c r="C1183" s="123"/>
      <c r="D1183" s="123"/>
      <c r="E1183" s="121">
        <v>1182</v>
      </c>
      <c r="F1183" s="121"/>
      <c r="G1183" s="121"/>
      <c r="H1183" s="121"/>
      <c r="I1183" s="121"/>
      <c r="J1183" s="256"/>
    </row>
    <row r="1184" spans="1:10" ht="27.95" customHeight="1">
      <c r="A1184" s="122"/>
      <c r="B1184" s="251"/>
      <c r="C1184" s="123"/>
      <c r="D1184" s="123"/>
      <c r="E1184" s="121">
        <v>1183</v>
      </c>
      <c r="F1184" s="121"/>
      <c r="G1184" s="121"/>
      <c r="H1184" s="121"/>
      <c r="I1184" s="121"/>
      <c r="J1184" s="256"/>
    </row>
    <row r="1185" spans="1:10" ht="27.95" customHeight="1">
      <c r="A1185" s="122"/>
      <c r="B1185" s="251"/>
      <c r="C1185" s="123"/>
      <c r="D1185" s="123"/>
      <c r="E1185" s="121">
        <v>1184</v>
      </c>
      <c r="F1185" s="121"/>
      <c r="G1185" s="121"/>
      <c r="H1185" s="121"/>
      <c r="I1185" s="121"/>
      <c r="J1185" s="256"/>
    </row>
    <row r="1186" spans="1:10" ht="27.95" customHeight="1">
      <c r="A1186" s="125"/>
      <c r="B1186" s="252"/>
      <c r="C1186" s="123"/>
      <c r="D1186" s="123"/>
      <c r="E1186" s="121">
        <v>1185</v>
      </c>
      <c r="F1186" s="121"/>
      <c r="G1186" s="121"/>
      <c r="H1186" s="121"/>
      <c r="I1186" s="121"/>
      <c r="J1186" s="256"/>
    </row>
    <row r="1187" spans="1:10" ht="27.95" customHeight="1" thickBot="1">
      <c r="A1187" s="166"/>
      <c r="B1187" s="253"/>
      <c r="C1187" s="123"/>
      <c r="D1187" s="163"/>
      <c r="E1187" s="121">
        <v>1186</v>
      </c>
      <c r="F1187" s="121"/>
      <c r="G1187" s="124"/>
      <c r="H1187" s="124"/>
      <c r="I1187" s="124"/>
      <c r="J1187" s="256"/>
    </row>
    <row r="1188" spans="1:10" ht="27.95" customHeight="1">
      <c r="A1188" s="122"/>
      <c r="B1188" s="251"/>
      <c r="C1188" s="123"/>
      <c r="D1188" s="123"/>
      <c r="E1188" s="121">
        <v>1187</v>
      </c>
      <c r="F1188" s="121"/>
      <c r="G1188" s="121"/>
      <c r="H1188" s="121"/>
      <c r="I1188" s="121"/>
      <c r="J1188" s="256"/>
    </row>
    <row r="1189" spans="1:10" ht="27.95" customHeight="1">
      <c r="A1189" s="122"/>
      <c r="B1189" s="251"/>
      <c r="C1189" s="123"/>
      <c r="D1189" s="123"/>
      <c r="E1189" s="121">
        <v>1188</v>
      </c>
      <c r="F1189" s="121"/>
      <c r="G1189" s="121"/>
      <c r="H1189" s="121"/>
      <c r="I1189" s="121"/>
      <c r="J1189" s="256"/>
    </row>
    <row r="1190" spans="1:10" ht="27.95" customHeight="1">
      <c r="A1190" s="122"/>
      <c r="B1190" s="251"/>
      <c r="C1190" s="123"/>
      <c r="D1190" s="123"/>
      <c r="E1190" s="121">
        <v>1189</v>
      </c>
      <c r="F1190" s="121"/>
      <c r="G1190" s="121"/>
      <c r="H1190" s="121"/>
      <c r="I1190" s="121"/>
      <c r="J1190" s="256"/>
    </row>
    <row r="1191" spans="1:10" ht="27.95" customHeight="1">
      <c r="A1191" s="122"/>
      <c r="B1191" s="251"/>
      <c r="C1191" s="123"/>
      <c r="D1191" s="123"/>
      <c r="E1191" s="121">
        <v>1190</v>
      </c>
      <c r="F1191" s="121"/>
      <c r="G1191" s="121"/>
      <c r="H1191" s="121"/>
      <c r="I1191" s="121"/>
      <c r="J1191" s="256"/>
    </row>
    <row r="1192" spans="1:10" ht="27.95" customHeight="1">
      <c r="A1192" s="122"/>
      <c r="B1192" s="251"/>
      <c r="C1192" s="123"/>
      <c r="D1192" s="123"/>
      <c r="E1192" s="121">
        <v>1191</v>
      </c>
      <c r="F1192" s="121"/>
      <c r="G1192" s="121"/>
      <c r="H1192" s="121"/>
      <c r="I1192" s="121"/>
      <c r="J1192" s="256"/>
    </row>
    <row r="1193" spans="1:10" ht="27.95" customHeight="1">
      <c r="A1193" s="122"/>
      <c r="B1193" s="251"/>
      <c r="C1193" s="123"/>
      <c r="D1193" s="123"/>
      <c r="E1193" s="121">
        <v>1192</v>
      </c>
      <c r="F1193" s="121"/>
      <c r="G1193" s="121"/>
      <c r="H1193" s="121"/>
      <c r="I1193" s="121"/>
      <c r="J1193" s="256"/>
    </row>
    <row r="1194" spans="1:10" ht="27.95" customHeight="1">
      <c r="A1194" s="122"/>
      <c r="B1194" s="251"/>
      <c r="C1194" s="123"/>
      <c r="D1194" s="123"/>
      <c r="E1194" s="121">
        <v>1193</v>
      </c>
      <c r="F1194" s="121"/>
      <c r="G1194" s="121"/>
      <c r="H1194" s="121"/>
      <c r="I1194" s="121"/>
      <c r="J1194" s="256"/>
    </row>
    <row r="1195" spans="1:10" ht="27.95" customHeight="1">
      <c r="A1195" s="122"/>
      <c r="B1195" s="251"/>
      <c r="C1195" s="123"/>
      <c r="D1195" s="123"/>
      <c r="E1195" s="121">
        <v>1194</v>
      </c>
      <c r="F1195" s="121"/>
      <c r="G1195" s="121"/>
      <c r="H1195" s="121"/>
      <c r="I1195" s="121"/>
      <c r="J1195" s="256"/>
    </row>
    <row r="1196" spans="1:10" ht="27.95" customHeight="1">
      <c r="A1196" s="122"/>
      <c r="B1196" s="251"/>
      <c r="C1196" s="123"/>
      <c r="D1196" s="123"/>
      <c r="E1196" s="121">
        <v>1195</v>
      </c>
      <c r="F1196" s="121"/>
      <c r="G1196" s="121"/>
      <c r="H1196" s="121"/>
      <c r="I1196" s="121"/>
      <c r="J1196" s="256"/>
    </row>
    <row r="1197" spans="1:10" ht="27.95" customHeight="1">
      <c r="A1197" s="122"/>
      <c r="B1197" s="251"/>
      <c r="C1197" s="123"/>
      <c r="D1197" s="123"/>
      <c r="E1197" s="121">
        <v>1196</v>
      </c>
      <c r="F1197" s="121"/>
      <c r="G1197" s="121"/>
      <c r="H1197" s="121"/>
      <c r="I1197" s="121"/>
      <c r="J1197" s="256"/>
    </row>
    <row r="1198" spans="1:10" ht="27.95" customHeight="1">
      <c r="A1198" s="122"/>
      <c r="B1198" s="251"/>
      <c r="C1198" s="123"/>
      <c r="D1198" s="123"/>
      <c r="E1198" s="121">
        <v>1197</v>
      </c>
      <c r="F1198" s="121"/>
      <c r="G1198" s="121"/>
      <c r="H1198" s="121"/>
      <c r="I1198" s="121"/>
      <c r="J1198" s="256"/>
    </row>
    <row r="1199" spans="1:10" ht="27.95" customHeight="1">
      <c r="A1199" s="122"/>
      <c r="B1199" s="251"/>
      <c r="C1199" s="123"/>
      <c r="D1199" s="123"/>
      <c r="E1199" s="121">
        <v>1198</v>
      </c>
      <c r="F1199" s="121"/>
      <c r="G1199" s="121"/>
      <c r="H1199" s="121"/>
      <c r="I1199" s="121"/>
      <c r="J1199" s="256"/>
    </row>
    <row r="1200" spans="1:10" ht="27.95" customHeight="1">
      <c r="A1200" s="122"/>
      <c r="B1200" s="251"/>
      <c r="C1200" s="123"/>
      <c r="D1200" s="123"/>
      <c r="E1200" s="121">
        <v>1199</v>
      </c>
      <c r="F1200" s="121"/>
      <c r="G1200" s="121"/>
      <c r="H1200" s="121"/>
      <c r="I1200" s="121"/>
      <c r="J1200" s="256"/>
    </row>
    <row r="1201" spans="1:10" ht="27.95" customHeight="1">
      <c r="A1201" s="122"/>
      <c r="B1201" s="251"/>
      <c r="C1201" s="123"/>
      <c r="D1201" s="123"/>
      <c r="E1201" s="121">
        <v>1200</v>
      </c>
      <c r="F1201" s="121"/>
      <c r="G1201" s="121"/>
      <c r="H1201" s="121"/>
      <c r="I1201" s="121"/>
      <c r="J1201" s="256"/>
    </row>
    <row r="1202" spans="1:10" ht="27.95" customHeight="1">
      <c r="A1202" s="122"/>
      <c r="B1202" s="251"/>
      <c r="C1202" s="123"/>
      <c r="D1202" s="123"/>
      <c r="E1202" s="121">
        <v>1201</v>
      </c>
      <c r="F1202" s="121"/>
      <c r="G1202" s="121"/>
      <c r="H1202" s="121"/>
      <c r="I1202" s="121"/>
      <c r="J1202" s="256"/>
    </row>
    <row r="1203" spans="1:10" ht="27.95" customHeight="1">
      <c r="A1203" s="122"/>
      <c r="B1203" s="251"/>
      <c r="C1203" s="123"/>
      <c r="D1203" s="123"/>
      <c r="E1203" s="121">
        <v>1202</v>
      </c>
      <c r="F1203" s="121"/>
      <c r="G1203" s="121"/>
      <c r="H1203" s="121"/>
      <c r="I1203" s="121"/>
      <c r="J1203" s="256"/>
    </row>
    <row r="1204" spans="1:10" ht="27.95" customHeight="1">
      <c r="A1204" s="122"/>
      <c r="B1204" s="251"/>
      <c r="C1204" s="123"/>
      <c r="D1204" s="123"/>
      <c r="E1204" s="121">
        <v>1203</v>
      </c>
      <c r="F1204" s="121"/>
      <c r="G1204" s="121"/>
      <c r="H1204" s="121"/>
      <c r="I1204" s="121"/>
      <c r="J1204" s="256"/>
    </row>
    <row r="1205" spans="1:10" ht="27.95" customHeight="1">
      <c r="A1205" s="122"/>
      <c r="B1205" s="251"/>
      <c r="C1205" s="123"/>
      <c r="D1205" s="123"/>
      <c r="E1205" s="121">
        <v>1204</v>
      </c>
      <c r="F1205" s="121"/>
      <c r="G1205" s="121"/>
      <c r="H1205" s="121"/>
      <c r="I1205" s="121"/>
      <c r="J1205" s="256"/>
    </row>
    <row r="1206" spans="1:10" ht="27.95" customHeight="1">
      <c r="A1206" s="122"/>
      <c r="B1206" s="251"/>
      <c r="C1206" s="123"/>
      <c r="D1206" s="123"/>
      <c r="E1206" s="121">
        <v>1205</v>
      </c>
      <c r="F1206" s="121"/>
      <c r="G1206" s="121"/>
      <c r="H1206" s="121"/>
      <c r="I1206" s="121"/>
      <c r="J1206" s="256"/>
    </row>
    <row r="1207" spans="1:10" ht="27.95" customHeight="1">
      <c r="A1207" s="122"/>
      <c r="B1207" s="251"/>
      <c r="C1207" s="123"/>
      <c r="D1207" s="123"/>
      <c r="E1207" s="121">
        <v>1206</v>
      </c>
      <c r="F1207" s="121"/>
      <c r="G1207" s="121"/>
      <c r="H1207" s="121"/>
      <c r="I1207" s="121"/>
      <c r="J1207" s="256"/>
    </row>
    <row r="1208" spans="1:10" ht="27.95" customHeight="1">
      <c r="A1208" s="122"/>
      <c r="B1208" s="251"/>
      <c r="C1208" s="123"/>
      <c r="D1208" s="123"/>
      <c r="E1208" s="121">
        <v>1207</v>
      </c>
      <c r="F1208" s="121"/>
      <c r="G1208" s="121"/>
      <c r="H1208" s="121"/>
      <c r="I1208" s="121"/>
      <c r="J1208" s="256"/>
    </row>
    <row r="1209" spans="1:10" ht="27.95" customHeight="1">
      <c r="A1209" s="122"/>
      <c r="B1209" s="251"/>
      <c r="C1209" s="123"/>
      <c r="D1209" s="123"/>
      <c r="E1209" s="121">
        <v>1208</v>
      </c>
      <c r="F1209" s="121"/>
      <c r="G1209" s="121"/>
      <c r="H1209" s="121"/>
      <c r="I1209" s="121"/>
      <c r="J1209" s="256"/>
    </row>
    <row r="1210" spans="1:10" ht="27.95" customHeight="1">
      <c r="A1210" s="122"/>
      <c r="B1210" s="251"/>
      <c r="C1210" s="123"/>
      <c r="D1210" s="123"/>
      <c r="E1210" s="121">
        <v>1209</v>
      </c>
      <c r="F1210" s="121"/>
      <c r="G1210" s="121"/>
      <c r="H1210" s="121"/>
      <c r="I1210" s="121"/>
      <c r="J1210" s="256"/>
    </row>
    <row r="1211" spans="1:10" ht="27.95" customHeight="1">
      <c r="A1211" s="122"/>
      <c r="B1211" s="251"/>
      <c r="C1211" s="123"/>
      <c r="D1211" s="123"/>
      <c r="E1211" s="121">
        <v>1210</v>
      </c>
      <c r="F1211" s="121"/>
      <c r="G1211" s="121"/>
      <c r="H1211" s="121"/>
      <c r="I1211" s="121"/>
      <c r="J1211" s="256"/>
    </row>
    <row r="1212" spans="1:10" ht="27.95" customHeight="1">
      <c r="A1212" s="122"/>
      <c r="B1212" s="251"/>
      <c r="C1212" s="123"/>
      <c r="D1212" s="123"/>
      <c r="E1212" s="121">
        <v>1211</v>
      </c>
      <c r="F1212" s="121"/>
      <c r="G1212" s="121"/>
      <c r="H1212" s="121"/>
      <c r="I1212" s="121"/>
      <c r="J1212" s="256"/>
    </row>
    <row r="1213" spans="1:10" ht="27.95" customHeight="1">
      <c r="A1213" s="122"/>
      <c r="B1213" s="251"/>
      <c r="C1213" s="123"/>
      <c r="D1213" s="123"/>
      <c r="E1213" s="121">
        <v>1212</v>
      </c>
      <c r="F1213" s="121"/>
      <c r="G1213" s="121"/>
      <c r="H1213" s="121"/>
      <c r="I1213" s="121"/>
      <c r="J1213" s="256"/>
    </row>
    <row r="1214" spans="1:10" ht="27.95" customHeight="1">
      <c r="A1214" s="122"/>
      <c r="B1214" s="251"/>
      <c r="C1214" s="123"/>
      <c r="D1214" s="123"/>
      <c r="E1214" s="121">
        <v>1213</v>
      </c>
      <c r="F1214" s="121"/>
      <c r="G1214" s="121"/>
      <c r="H1214" s="121"/>
      <c r="I1214" s="121"/>
      <c r="J1214" s="256"/>
    </row>
    <row r="1215" spans="1:10" ht="27.95" customHeight="1">
      <c r="A1215" s="122"/>
      <c r="B1215" s="251"/>
      <c r="C1215" s="123"/>
      <c r="D1215" s="123"/>
      <c r="E1215" s="121">
        <v>1214</v>
      </c>
      <c r="F1215" s="121"/>
      <c r="G1215" s="121"/>
      <c r="H1215" s="121"/>
      <c r="I1215" s="121"/>
      <c r="J1215" s="256"/>
    </row>
    <row r="1216" spans="1:10" ht="27.95" customHeight="1">
      <c r="A1216" s="122"/>
      <c r="B1216" s="251"/>
      <c r="C1216" s="123"/>
      <c r="D1216" s="123"/>
      <c r="E1216" s="121">
        <v>1215</v>
      </c>
      <c r="F1216" s="121"/>
      <c r="G1216" s="121"/>
      <c r="H1216" s="121"/>
      <c r="I1216" s="121"/>
      <c r="J1216" s="256"/>
    </row>
    <row r="1217" spans="1:10" ht="27.95" customHeight="1">
      <c r="A1217" s="122"/>
      <c r="B1217" s="251"/>
      <c r="C1217" s="123"/>
      <c r="D1217" s="123"/>
      <c r="E1217" s="121">
        <v>1216</v>
      </c>
      <c r="F1217" s="121"/>
      <c r="G1217" s="121"/>
      <c r="H1217" s="121"/>
      <c r="I1217" s="121"/>
      <c r="J1217" s="256"/>
    </row>
    <row r="1218" spans="1:10" ht="27.95" customHeight="1">
      <c r="A1218" s="122"/>
      <c r="B1218" s="251"/>
      <c r="C1218" s="123"/>
      <c r="D1218" s="123"/>
      <c r="E1218" s="121">
        <v>1217</v>
      </c>
      <c r="F1218" s="121"/>
      <c r="G1218" s="121"/>
      <c r="H1218" s="121"/>
      <c r="I1218" s="121"/>
      <c r="J1218" s="256"/>
    </row>
    <row r="1219" spans="1:10" ht="27.95" customHeight="1">
      <c r="A1219" s="122"/>
      <c r="B1219" s="251"/>
      <c r="C1219" s="123"/>
      <c r="D1219" s="123"/>
      <c r="E1219" s="121">
        <v>1218</v>
      </c>
      <c r="F1219" s="121"/>
      <c r="G1219" s="121"/>
      <c r="H1219" s="121"/>
      <c r="I1219" s="121"/>
      <c r="J1219" s="256"/>
    </row>
    <row r="1220" spans="1:10" ht="27.95" customHeight="1">
      <c r="A1220" s="122"/>
      <c r="B1220" s="251"/>
      <c r="C1220" s="123"/>
      <c r="D1220" s="123"/>
      <c r="E1220" s="121">
        <v>1219</v>
      </c>
      <c r="F1220" s="121"/>
      <c r="G1220" s="121"/>
      <c r="H1220" s="121"/>
      <c r="I1220" s="121"/>
      <c r="J1220" s="256"/>
    </row>
    <row r="1221" spans="1:10" ht="27.95" customHeight="1">
      <c r="A1221" s="122"/>
      <c r="B1221" s="251"/>
      <c r="C1221" s="123"/>
      <c r="D1221" s="123"/>
      <c r="E1221" s="121">
        <v>1220</v>
      </c>
      <c r="F1221" s="121"/>
      <c r="G1221" s="121"/>
      <c r="H1221" s="121"/>
      <c r="I1221" s="121"/>
      <c r="J1221" s="256"/>
    </row>
    <row r="1222" spans="1:10" ht="27.95" customHeight="1">
      <c r="A1222" s="122"/>
      <c r="B1222" s="251"/>
      <c r="C1222" s="123"/>
      <c r="D1222" s="123"/>
      <c r="E1222" s="121">
        <v>1221</v>
      </c>
      <c r="F1222" s="121"/>
      <c r="G1222" s="121"/>
      <c r="H1222" s="121"/>
      <c r="I1222" s="121"/>
      <c r="J1222" s="256"/>
    </row>
    <row r="1223" spans="1:10" ht="27.95" customHeight="1">
      <c r="A1223" s="122"/>
      <c r="B1223" s="251"/>
      <c r="C1223" s="123"/>
      <c r="D1223" s="123"/>
      <c r="E1223" s="121">
        <v>1222</v>
      </c>
      <c r="F1223" s="121"/>
      <c r="G1223" s="121"/>
      <c r="H1223" s="121"/>
      <c r="I1223" s="121"/>
      <c r="J1223" s="256"/>
    </row>
    <row r="1224" spans="1:10" ht="27.95" customHeight="1">
      <c r="A1224" s="122"/>
      <c r="B1224" s="251"/>
      <c r="C1224" s="123"/>
      <c r="D1224" s="123"/>
      <c r="E1224" s="121">
        <v>1223</v>
      </c>
      <c r="F1224" s="121"/>
      <c r="G1224" s="121"/>
      <c r="H1224" s="121"/>
      <c r="I1224" s="121"/>
      <c r="J1224" s="256"/>
    </row>
    <row r="1225" spans="1:10" ht="27.95" customHeight="1">
      <c r="A1225" s="122"/>
      <c r="B1225" s="251"/>
      <c r="C1225" s="123"/>
      <c r="D1225" s="123"/>
      <c r="E1225" s="121">
        <v>1224</v>
      </c>
      <c r="F1225" s="121"/>
      <c r="G1225" s="121"/>
      <c r="H1225" s="121"/>
      <c r="I1225" s="121"/>
      <c r="J1225" s="256"/>
    </row>
    <row r="1226" spans="1:10" ht="27.95" customHeight="1">
      <c r="A1226" s="122"/>
      <c r="B1226" s="251"/>
      <c r="C1226" s="123"/>
      <c r="D1226" s="123"/>
      <c r="E1226" s="121">
        <v>1225</v>
      </c>
      <c r="F1226" s="121"/>
      <c r="G1226" s="121"/>
      <c r="H1226" s="121"/>
      <c r="I1226" s="121"/>
      <c r="J1226" s="256"/>
    </row>
    <row r="1227" spans="1:10" ht="27.95" customHeight="1">
      <c r="A1227" s="122"/>
      <c r="B1227" s="251"/>
      <c r="C1227" s="123"/>
      <c r="D1227" s="123"/>
      <c r="E1227" s="121">
        <v>1226</v>
      </c>
      <c r="F1227" s="121"/>
      <c r="G1227" s="121"/>
      <c r="H1227" s="121"/>
      <c r="I1227" s="121"/>
      <c r="J1227" s="256"/>
    </row>
    <row r="1228" spans="1:10" ht="27.95" customHeight="1">
      <c r="A1228" s="122"/>
      <c r="B1228" s="251"/>
      <c r="C1228" s="123"/>
      <c r="D1228" s="123"/>
      <c r="E1228" s="121">
        <v>1227</v>
      </c>
      <c r="F1228" s="121"/>
      <c r="G1228" s="121"/>
      <c r="H1228" s="121"/>
      <c r="I1228" s="121"/>
      <c r="J1228" s="256"/>
    </row>
    <row r="1229" spans="1:10" ht="27.95" customHeight="1">
      <c r="A1229" s="122"/>
      <c r="B1229" s="251"/>
      <c r="C1229" s="123"/>
      <c r="D1229" s="123"/>
      <c r="E1229" s="121">
        <v>1228</v>
      </c>
      <c r="F1229" s="121"/>
      <c r="G1229" s="121"/>
      <c r="H1229" s="121"/>
      <c r="I1229" s="121"/>
      <c r="J1229" s="256"/>
    </row>
    <row r="1230" spans="1:10" ht="27.95" customHeight="1">
      <c r="A1230" s="122"/>
      <c r="B1230" s="251"/>
      <c r="C1230" s="123"/>
      <c r="D1230" s="123"/>
      <c r="E1230" s="121">
        <v>1229</v>
      </c>
      <c r="F1230" s="121"/>
      <c r="G1230" s="121"/>
      <c r="H1230" s="121"/>
      <c r="I1230" s="121"/>
      <c r="J1230" s="256"/>
    </row>
    <row r="1231" spans="1:10" ht="27.95" customHeight="1">
      <c r="A1231" s="122"/>
      <c r="B1231" s="251"/>
      <c r="C1231" s="123"/>
      <c r="D1231" s="123"/>
      <c r="E1231" s="121">
        <v>1230</v>
      </c>
      <c r="F1231" s="121"/>
      <c r="G1231" s="121"/>
      <c r="H1231" s="121"/>
      <c r="I1231" s="121"/>
      <c r="J1231" s="256"/>
    </row>
    <row r="1232" spans="1:10" ht="27.95" customHeight="1">
      <c r="A1232" s="122"/>
      <c r="B1232" s="251"/>
      <c r="C1232" s="123"/>
      <c r="D1232" s="123"/>
      <c r="E1232" s="121">
        <v>1231</v>
      </c>
      <c r="F1232" s="121"/>
      <c r="G1232" s="121"/>
      <c r="H1232" s="121"/>
      <c r="I1232" s="121"/>
      <c r="J1232" s="256"/>
    </row>
    <row r="1233" spans="1:10" ht="27.95" customHeight="1">
      <c r="A1233" s="122"/>
      <c r="B1233" s="251"/>
      <c r="C1233" s="123"/>
      <c r="D1233" s="123"/>
      <c r="E1233" s="121">
        <v>1232</v>
      </c>
      <c r="F1233" s="121"/>
      <c r="G1233" s="121"/>
      <c r="H1233" s="121"/>
      <c r="I1233" s="121"/>
      <c r="J1233" s="256"/>
    </row>
    <row r="1234" spans="1:10" ht="27.95" customHeight="1">
      <c r="A1234" s="122"/>
      <c r="B1234" s="251"/>
      <c r="C1234" s="123"/>
      <c r="D1234" s="123"/>
      <c r="E1234" s="121">
        <v>1233</v>
      </c>
      <c r="F1234" s="121"/>
      <c r="G1234" s="121"/>
      <c r="H1234" s="121"/>
      <c r="I1234" s="121"/>
      <c r="J1234" s="256"/>
    </row>
    <row r="1235" spans="1:10" ht="27.95" customHeight="1">
      <c r="A1235" s="122"/>
      <c r="B1235" s="251"/>
      <c r="C1235" s="123"/>
      <c r="D1235" s="123"/>
      <c r="E1235" s="121">
        <v>1234</v>
      </c>
      <c r="F1235" s="121"/>
      <c r="G1235" s="121"/>
      <c r="H1235" s="121"/>
      <c r="I1235" s="121"/>
      <c r="J1235" s="256"/>
    </row>
    <row r="1236" spans="1:10" ht="27.95" customHeight="1">
      <c r="A1236" s="122"/>
      <c r="B1236" s="251"/>
      <c r="C1236" s="123"/>
      <c r="D1236" s="123"/>
      <c r="E1236" s="121">
        <v>1235</v>
      </c>
      <c r="F1236" s="121"/>
      <c r="G1236" s="121"/>
      <c r="H1236" s="121"/>
      <c r="I1236" s="121"/>
      <c r="J1236" s="256"/>
    </row>
    <row r="1237" spans="1:10" ht="27.95" customHeight="1">
      <c r="A1237" s="122"/>
      <c r="B1237" s="251"/>
      <c r="C1237" s="123"/>
      <c r="D1237" s="123"/>
      <c r="E1237" s="121">
        <v>1236</v>
      </c>
      <c r="F1237" s="121"/>
      <c r="G1237" s="121"/>
      <c r="H1237" s="121"/>
      <c r="I1237" s="121"/>
      <c r="J1237" s="256"/>
    </row>
    <row r="1238" spans="1:10" ht="27.95" customHeight="1">
      <c r="A1238" s="122"/>
      <c r="B1238" s="251"/>
      <c r="C1238" s="123"/>
      <c r="D1238" s="123"/>
      <c r="E1238" s="121">
        <v>1237</v>
      </c>
      <c r="F1238" s="121"/>
      <c r="G1238" s="121"/>
      <c r="H1238" s="121"/>
      <c r="I1238" s="121"/>
      <c r="J1238" s="256"/>
    </row>
    <row r="1239" spans="1:10" ht="27.95" customHeight="1">
      <c r="A1239" s="122"/>
      <c r="B1239" s="251"/>
      <c r="C1239" s="123"/>
      <c r="D1239" s="123"/>
      <c r="E1239" s="121">
        <v>1238</v>
      </c>
      <c r="F1239" s="121"/>
      <c r="G1239" s="121"/>
      <c r="H1239" s="121"/>
      <c r="I1239" s="121"/>
      <c r="J1239" s="256"/>
    </row>
    <row r="1240" spans="1:10" ht="27.95" customHeight="1">
      <c r="A1240" s="122"/>
      <c r="B1240" s="251"/>
      <c r="C1240" s="123"/>
      <c r="D1240" s="123"/>
      <c r="E1240" s="121">
        <v>1239</v>
      </c>
      <c r="F1240" s="121"/>
      <c r="G1240" s="121"/>
      <c r="H1240" s="121"/>
      <c r="I1240" s="121"/>
      <c r="J1240" s="256"/>
    </row>
    <row r="1241" spans="1:10" ht="27.95" customHeight="1">
      <c r="A1241" s="122"/>
      <c r="B1241" s="251"/>
      <c r="C1241" s="123"/>
      <c r="D1241" s="123"/>
      <c r="E1241" s="121">
        <v>1240</v>
      </c>
      <c r="F1241" s="121"/>
      <c r="G1241" s="121"/>
      <c r="H1241" s="121"/>
      <c r="I1241" s="121"/>
      <c r="J1241" s="256"/>
    </row>
    <row r="1242" spans="1:10" ht="27.95" customHeight="1">
      <c r="A1242" s="122"/>
      <c r="B1242" s="251"/>
      <c r="C1242" s="123"/>
      <c r="D1242" s="123"/>
      <c r="E1242" s="121">
        <v>1241</v>
      </c>
      <c r="F1242" s="121"/>
      <c r="G1242" s="121"/>
      <c r="H1242" s="121"/>
      <c r="I1242" s="121"/>
      <c r="J1242" s="256"/>
    </row>
    <row r="1243" spans="1:10" ht="27.95" customHeight="1">
      <c r="A1243" s="122"/>
      <c r="B1243" s="251"/>
      <c r="C1243" s="123"/>
      <c r="D1243" s="123"/>
      <c r="E1243" s="121">
        <v>1242</v>
      </c>
      <c r="F1243" s="121"/>
      <c r="G1243" s="121"/>
      <c r="H1243" s="121"/>
      <c r="I1243" s="121"/>
      <c r="J1243" s="256"/>
    </row>
    <row r="1244" spans="1:10" ht="27.95" customHeight="1">
      <c r="A1244" s="122"/>
      <c r="B1244" s="251"/>
      <c r="C1244" s="123"/>
      <c r="D1244" s="123"/>
      <c r="E1244" s="121">
        <v>1243</v>
      </c>
      <c r="F1244" s="121"/>
      <c r="G1244" s="121"/>
      <c r="H1244" s="121"/>
      <c r="I1244" s="121"/>
      <c r="J1244" s="256"/>
    </row>
    <row r="1245" spans="1:10" ht="27.95" customHeight="1">
      <c r="A1245" s="122"/>
      <c r="B1245" s="251"/>
      <c r="C1245" s="123"/>
      <c r="D1245" s="123"/>
      <c r="E1245" s="121">
        <v>1244</v>
      </c>
      <c r="F1245" s="121"/>
      <c r="G1245" s="121"/>
      <c r="H1245" s="121"/>
      <c r="I1245" s="121"/>
      <c r="J1245" s="256"/>
    </row>
    <row r="1246" spans="1:10" ht="27.95" customHeight="1">
      <c r="A1246" s="122"/>
      <c r="B1246" s="251"/>
      <c r="C1246" s="123"/>
      <c r="D1246" s="123"/>
      <c r="E1246" s="121">
        <v>1245</v>
      </c>
      <c r="F1246" s="121"/>
      <c r="G1246" s="121"/>
      <c r="H1246" s="121"/>
      <c r="I1246" s="121"/>
      <c r="J1246" s="256"/>
    </row>
    <row r="1247" spans="1:10" ht="27.95" customHeight="1">
      <c r="A1247" s="122"/>
      <c r="B1247" s="251"/>
      <c r="C1247" s="123"/>
      <c r="D1247" s="123"/>
      <c r="E1247" s="121">
        <v>1246</v>
      </c>
      <c r="F1247" s="121"/>
      <c r="G1247" s="121"/>
      <c r="H1247" s="121"/>
      <c r="I1247" s="121"/>
      <c r="J1247" s="256"/>
    </row>
    <row r="1248" spans="1:10" ht="27.95" customHeight="1">
      <c r="A1248" s="122"/>
      <c r="B1248" s="251"/>
      <c r="C1248" s="123"/>
      <c r="D1248" s="123"/>
      <c r="E1248" s="121">
        <v>1247</v>
      </c>
      <c r="F1248" s="121"/>
      <c r="G1248" s="121"/>
      <c r="H1248" s="121"/>
      <c r="I1248" s="121"/>
      <c r="J1248" s="256"/>
    </row>
    <row r="1249" spans="1:10" ht="27.95" customHeight="1">
      <c r="A1249" s="122"/>
      <c r="B1249" s="251"/>
      <c r="C1249" s="123"/>
      <c r="D1249" s="123"/>
      <c r="E1249" s="121">
        <v>1248</v>
      </c>
      <c r="F1249" s="121"/>
      <c r="G1249" s="121"/>
      <c r="H1249" s="121"/>
      <c r="I1249" s="121"/>
      <c r="J1249" s="256"/>
    </row>
    <row r="1250" spans="1:10" ht="27.95" customHeight="1">
      <c r="A1250" s="122"/>
      <c r="B1250" s="251"/>
      <c r="C1250" s="123"/>
      <c r="D1250" s="123"/>
      <c r="E1250" s="121">
        <v>1249</v>
      </c>
      <c r="F1250" s="121"/>
      <c r="G1250" s="121"/>
      <c r="H1250" s="121"/>
      <c r="I1250" s="121"/>
      <c r="J1250" s="256"/>
    </row>
    <row r="1251" spans="1:10" ht="27.95" customHeight="1">
      <c r="A1251" s="122"/>
      <c r="B1251" s="251"/>
      <c r="C1251" s="123"/>
      <c r="D1251" s="123"/>
      <c r="E1251" s="121">
        <v>1250</v>
      </c>
      <c r="F1251" s="121"/>
      <c r="G1251" s="121"/>
      <c r="H1251" s="121"/>
      <c r="I1251" s="121"/>
      <c r="J1251" s="256"/>
    </row>
    <row r="1252" spans="1:10" ht="27.95" customHeight="1">
      <c r="A1252" s="122"/>
      <c r="B1252" s="251"/>
      <c r="C1252" s="123"/>
      <c r="D1252" s="123"/>
      <c r="E1252" s="121">
        <v>1251</v>
      </c>
      <c r="F1252" s="121"/>
      <c r="G1252" s="121"/>
      <c r="H1252" s="121"/>
      <c r="I1252" s="121"/>
      <c r="J1252" s="256"/>
    </row>
    <row r="1253" spans="1:10" ht="27.95" customHeight="1">
      <c r="A1253" s="122"/>
      <c r="B1253" s="251"/>
      <c r="C1253" s="123"/>
      <c r="D1253" s="123"/>
      <c r="E1253" s="121">
        <v>1252</v>
      </c>
      <c r="F1253" s="121"/>
      <c r="G1253" s="121"/>
      <c r="H1253" s="121"/>
      <c r="I1253" s="121"/>
      <c r="J1253" s="256"/>
    </row>
    <row r="1254" spans="1:10" ht="27.95" customHeight="1">
      <c r="A1254" s="122"/>
      <c r="B1254" s="251"/>
      <c r="C1254" s="123"/>
      <c r="D1254" s="123"/>
      <c r="E1254" s="121">
        <v>1253</v>
      </c>
      <c r="F1254" s="121"/>
      <c r="G1254" s="121"/>
      <c r="H1254" s="121"/>
      <c r="I1254" s="121"/>
      <c r="J1254" s="256"/>
    </row>
    <row r="1255" spans="1:10" ht="27.95" customHeight="1">
      <c r="A1255" s="122"/>
      <c r="B1255" s="251"/>
      <c r="C1255" s="123"/>
      <c r="D1255" s="123"/>
      <c r="E1255" s="121">
        <v>1254</v>
      </c>
      <c r="F1255" s="121"/>
      <c r="G1255" s="121"/>
      <c r="H1255" s="121"/>
      <c r="I1255" s="121"/>
      <c r="J1255" s="256"/>
    </row>
    <row r="1256" spans="1:10" ht="27.95" customHeight="1">
      <c r="A1256" s="122"/>
      <c r="B1256" s="251"/>
      <c r="C1256" s="123"/>
      <c r="D1256" s="123"/>
      <c r="E1256" s="121">
        <v>1255</v>
      </c>
      <c r="F1256" s="121"/>
      <c r="G1256" s="121"/>
      <c r="H1256" s="121"/>
      <c r="I1256" s="121"/>
      <c r="J1256" s="256"/>
    </row>
    <row r="1257" spans="1:10" ht="27.95" customHeight="1">
      <c r="A1257" s="122"/>
      <c r="B1257" s="251"/>
      <c r="C1257" s="123"/>
      <c r="D1257" s="123"/>
      <c r="E1257" s="121">
        <v>1256</v>
      </c>
      <c r="F1257" s="121"/>
      <c r="G1257" s="121"/>
      <c r="H1257" s="121"/>
      <c r="I1257" s="121"/>
      <c r="J1257" s="256"/>
    </row>
    <row r="1258" spans="1:10" ht="27.95" customHeight="1">
      <c r="A1258" s="122"/>
      <c r="B1258" s="251"/>
      <c r="C1258" s="123"/>
      <c r="D1258" s="123"/>
      <c r="E1258" s="121">
        <v>1257</v>
      </c>
      <c r="F1258" s="121"/>
      <c r="G1258" s="121"/>
      <c r="H1258" s="121"/>
      <c r="I1258" s="121"/>
      <c r="J1258" s="256"/>
    </row>
    <row r="1259" spans="1:10" ht="27.95" customHeight="1">
      <c r="A1259" s="122"/>
      <c r="B1259" s="251"/>
      <c r="C1259" s="123"/>
      <c r="D1259" s="123"/>
      <c r="E1259" s="121">
        <v>1258</v>
      </c>
      <c r="F1259" s="121"/>
      <c r="G1259" s="121"/>
      <c r="H1259" s="121"/>
      <c r="I1259" s="121"/>
      <c r="J1259" s="256"/>
    </row>
    <row r="1260" spans="1:10" ht="27.95" customHeight="1">
      <c r="A1260" s="122"/>
      <c r="B1260" s="251"/>
      <c r="C1260" s="123"/>
      <c r="D1260" s="123"/>
      <c r="E1260" s="121">
        <v>1259</v>
      </c>
      <c r="F1260" s="121"/>
      <c r="G1260" s="121"/>
      <c r="H1260" s="121"/>
      <c r="I1260" s="121"/>
      <c r="J1260" s="256"/>
    </row>
    <row r="1261" spans="1:10" ht="27.95" customHeight="1">
      <c r="A1261" s="122"/>
      <c r="B1261" s="251"/>
      <c r="C1261" s="123"/>
      <c r="D1261" s="123"/>
      <c r="E1261" s="121">
        <v>1260</v>
      </c>
      <c r="F1261" s="121"/>
      <c r="G1261" s="121"/>
      <c r="H1261" s="121"/>
      <c r="I1261" s="121"/>
      <c r="J1261" s="256"/>
    </row>
    <row r="1262" spans="1:10" ht="27.95" customHeight="1">
      <c r="A1262" s="122"/>
      <c r="B1262" s="251"/>
      <c r="C1262" s="123"/>
      <c r="D1262" s="123"/>
      <c r="E1262" s="121">
        <v>1261</v>
      </c>
      <c r="F1262" s="121"/>
      <c r="G1262" s="121"/>
      <c r="H1262" s="121"/>
      <c r="I1262" s="121"/>
      <c r="J1262" s="256"/>
    </row>
    <row r="1263" spans="1:10" ht="27.95" customHeight="1">
      <c r="A1263" s="122"/>
      <c r="B1263" s="251"/>
      <c r="C1263" s="123"/>
      <c r="D1263" s="123"/>
      <c r="E1263" s="121">
        <v>1262</v>
      </c>
      <c r="F1263" s="121"/>
      <c r="G1263" s="121"/>
      <c r="H1263" s="121"/>
      <c r="I1263" s="121"/>
      <c r="J1263" s="256"/>
    </row>
    <row r="1264" spans="1:10" ht="27.95" customHeight="1">
      <c r="A1264" s="122"/>
      <c r="B1264" s="251"/>
      <c r="C1264" s="123"/>
      <c r="D1264" s="123"/>
      <c r="E1264" s="121">
        <v>1263</v>
      </c>
      <c r="F1264" s="121"/>
      <c r="G1264" s="121"/>
      <c r="H1264" s="121"/>
      <c r="I1264" s="121"/>
      <c r="J1264" s="256"/>
    </row>
    <row r="1265" spans="1:10" ht="27.95" customHeight="1">
      <c r="A1265" s="122"/>
      <c r="B1265" s="251"/>
      <c r="C1265" s="123"/>
      <c r="D1265" s="123"/>
      <c r="E1265" s="121">
        <v>1264</v>
      </c>
      <c r="F1265" s="121"/>
      <c r="G1265" s="121"/>
      <c r="H1265" s="121"/>
      <c r="I1265" s="121"/>
      <c r="J1265" s="256"/>
    </row>
    <row r="1266" spans="1:10" ht="27.95" customHeight="1">
      <c r="A1266" s="122"/>
      <c r="B1266" s="251"/>
      <c r="C1266" s="123"/>
      <c r="D1266" s="123"/>
      <c r="E1266" s="121">
        <v>1265</v>
      </c>
      <c r="F1266" s="121"/>
      <c r="G1266" s="121"/>
      <c r="H1266" s="121"/>
      <c r="I1266" s="121"/>
      <c r="J1266" s="256"/>
    </row>
    <row r="1267" spans="1:10" ht="27.95" customHeight="1">
      <c r="A1267" s="122"/>
      <c r="B1267" s="251"/>
      <c r="C1267" s="123"/>
      <c r="D1267" s="123"/>
      <c r="E1267" s="121">
        <v>1266</v>
      </c>
      <c r="F1267" s="121"/>
      <c r="G1267" s="121"/>
      <c r="H1267" s="121"/>
      <c r="I1267" s="121"/>
      <c r="J1267" s="256"/>
    </row>
    <row r="1268" spans="1:10" ht="27.95" customHeight="1">
      <c r="A1268" s="122"/>
      <c r="B1268" s="251"/>
      <c r="C1268" s="123"/>
      <c r="D1268" s="123"/>
      <c r="E1268" s="121">
        <v>1267</v>
      </c>
      <c r="F1268" s="121"/>
      <c r="G1268" s="121"/>
      <c r="H1268" s="121"/>
      <c r="I1268" s="121"/>
      <c r="J1268" s="256"/>
    </row>
    <row r="1269" spans="1:10" ht="27.95" customHeight="1">
      <c r="A1269" s="125"/>
      <c r="B1269" s="252"/>
      <c r="C1269" s="123"/>
      <c r="D1269" s="123"/>
      <c r="E1269" s="121">
        <v>1268</v>
      </c>
      <c r="F1269" s="121"/>
      <c r="G1269" s="121"/>
      <c r="H1269" s="121"/>
      <c r="I1269" s="121"/>
      <c r="J1269" s="256"/>
    </row>
    <row r="1270" spans="1:10" ht="27.95" customHeight="1" thickBot="1">
      <c r="A1270" s="166"/>
      <c r="B1270" s="253"/>
      <c r="C1270" s="123"/>
      <c r="D1270" s="163"/>
      <c r="E1270" s="121">
        <v>1269</v>
      </c>
      <c r="F1270" s="124"/>
      <c r="G1270" s="124"/>
      <c r="H1270" s="124"/>
      <c r="I1270" s="124"/>
      <c r="J1270" s="257"/>
    </row>
    <row r="458345" spans="3:3" ht="27.95" customHeight="1" thickBot="1"/>
    <row r="458346" spans="3:3" ht="27.95" customHeight="1">
      <c r="C458346" s="4" t="s">
        <v>2</v>
      </c>
    </row>
    <row r="458347" spans="3:3" ht="27.95" customHeight="1">
      <c r="C458347" s="206" t="s">
        <v>3</v>
      </c>
    </row>
    <row r="458348" spans="3:3" ht="27.95" customHeight="1">
      <c r="C458348" s="206" t="s">
        <v>4</v>
      </c>
    </row>
    <row r="458349" spans="3:3" ht="27.95" customHeight="1">
      <c r="C458349" s="206" t="s">
        <v>5</v>
      </c>
    </row>
  </sheetData>
  <dataValidations count="1">
    <dataValidation type="list" allowBlank="1" showInputMessage="1" showErrorMessage="1" sqref="F2:F1270">
      <formula1>$C$458346:$C$458349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N2700"/>
  <sheetViews>
    <sheetView showGridLines="0" rightToLeft="1" workbookViewId="0">
      <pane ySplit="2" topLeftCell="A3" activePane="bottomLeft" state="frozen"/>
      <selection pane="bottomLeft" activeCell="A3" sqref="A3"/>
    </sheetView>
  </sheetViews>
  <sheetFormatPr defaultColWidth="9.140625" defaultRowHeight="23.1" customHeight="1"/>
  <cols>
    <col min="1" max="1" width="10.28515625" style="21" customWidth="1"/>
    <col min="2" max="2" width="14.140625" style="21" bestFit="1" customWidth="1"/>
    <col min="3" max="3" width="11" style="28" customWidth="1"/>
    <col min="4" max="4" width="10.140625" style="28" customWidth="1"/>
    <col min="5" max="7" width="6.7109375" style="28" customWidth="1"/>
    <col min="8" max="8" width="13.7109375" style="36" customWidth="1"/>
    <col min="9" max="9" width="6" style="28" customWidth="1"/>
    <col min="10" max="10" width="12" style="21" customWidth="1"/>
    <col min="11" max="11" width="8.28515625" style="28" customWidth="1"/>
    <col min="12" max="12" width="18.5703125" style="36" customWidth="1"/>
    <col min="13" max="13" width="14" style="28" customWidth="1"/>
    <col min="14" max="14" width="19.7109375" style="21" customWidth="1"/>
    <col min="15" max="16384" width="9.140625" style="21"/>
  </cols>
  <sheetData>
    <row r="1" spans="1:14" ht="23.1" customHeight="1" thickBot="1">
      <c r="A1" s="301" t="s">
        <v>131</v>
      </c>
      <c r="B1" s="302"/>
      <c r="C1" s="302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</row>
    <row r="2" spans="1:14" ht="23.1" customHeight="1" thickBot="1">
      <c r="A2" s="152" t="s">
        <v>36</v>
      </c>
      <c r="B2" s="152" t="s">
        <v>35</v>
      </c>
      <c r="C2" s="152" t="s">
        <v>128</v>
      </c>
      <c r="D2" s="152" t="s">
        <v>130</v>
      </c>
      <c r="E2" s="152" t="s">
        <v>37</v>
      </c>
      <c r="F2" s="152" t="s">
        <v>38</v>
      </c>
      <c r="G2" s="152" t="s">
        <v>81</v>
      </c>
      <c r="H2" s="152" t="s">
        <v>40</v>
      </c>
      <c r="I2" s="152" t="s">
        <v>39</v>
      </c>
      <c r="J2" s="152" t="s">
        <v>30</v>
      </c>
      <c r="K2" s="152" t="s">
        <v>144</v>
      </c>
      <c r="L2" s="152" t="s">
        <v>41</v>
      </c>
      <c r="M2" s="152" t="s">
        <v>31</v>
      </c>
      <c r="N2" s="152" t="s">
        <v>42</v>
      </c>
    </row>
    <row r="3" spans="1:14" ht="23.1" customHeight="1">
      <c r="A3" s="30" t="str">
        <f ca="1">IF(B3="","",TODAY())</f>
        <v/>
      </c>
      <c r="B3" s="23"/>
      <c r="C3" s="35" t="str">
        <f>IF(B3="","",SUMIF('الرصيد الثابت'!$A$2:$A$52,B3,'الرصيد الثابت'!$B$2:$B$52))</f>
        <v/>
      </c>
      <c r="D3" s="35" t="str">
        <f>IF(B3="","",SUMIF('الرصيد الثابت'!$A$2:$A$52,B3,'الرصيد الثابت'!$C$2:$C$52))</f>
        <v/>
      </c>
      <c r="E3" s="29"/>
      <c r="F3" s="29"/>
      <c r="G3" s="35">
        <f>SUM(E3-F3)</f>
        <v>0</v>
      </c>
      <c r="H3" s="31"/>
      <c r="I3" s="34"/>
      <c r="J3" s="31"/>
      <c r="K3" s="165" t="str">
        <f>IFERROR(VLOOKUP(J3,'اسماء العملاء'!$A$2:$E$1270,5,FALSE),"")</f>
        <v/>
      </c>
      <c r="L3" s="164" t="str">
        <f>IFERROR(VLOOKUP(J3,'اسماء العملاء'!$A$2:$C$1270,2,FALSE),"")</f>
        <v/>
      </c>
      <c r="M3" s="35" t="str">
        <f>IFERROR(VLOOKUP(J3,'اسماء العملاء'!$A$2:$C$1270,3,FALSE),"")</f>
        <v/>
      </c>
      <c r="N3" s="24"/>
    </row>
    <row r="4" spans="1:14" ht="23.1" customHeight="1">
      <c r="A4" s="151" t="str">
        <f t="shared" ref="A4:A67" ca="1" si="0">IF(B4="","",TODAY())</f>
        <v/>
      </c>
      <c r="B4" s="134"/>
      <c r="C4" s="132" t="str">
        <f>IF(B4="","",SUMIF('الرصيد الثابت'!$A$2:$A$52,B4,'الرصيد الثابت'!$B$2:$B$52))</f>
        <v/>
      </c>
      <c r="D4" s="132" t="str">
        <f>IF(B4="","",SUMIF('الرصيد الثابت'!$A$2:$A$52,B4,'الرصيد الثابت'!$C$2:$C$52))</f>
        <v/>
      </c>
      <c r="E4" s="186"/>
      <c r="F4" s="186"/>
      <c r="G4" s="132">
        <f t="shared" ref="G4:G67" si="1">SUM(E4-F4)</f>
        <v>0</v>
      </c>
      <c r="H4" s="187"/>
      <c r="I4" s="127"/>
      <c r="J4" s="227"/>
      <c r="K4" s="221" t="str">
        <f>IFERROR(VLOOKUP(J4,'اسماء العملاء'!$A$2:$E$1270,5,FALSE),"")</f>
        <v/>
      </c>
      <c r="L4" s="222" t="str">
        <f>IFERROR(VLOOKUP(J4,'اسماء العملاء'!$A$2:$C$1270,2,FALSE),"")</f>
        <v/>
      </c>
      <c r="M4" s="223" t="str">
        <f>IFERROR(VLOOKUP(J4,'اسماء العملاء'!$A$2:$C$1270,3,FALSE),"")</f>
        <v/>
      </c>
      <c r="N4" s="25"/>
    </row>
    <row r="5" spans="1:14" ht="23.1" customHeight="1">
      <c r="A5" s="151" t="str">
        <f t="shared" ca="1" si="0"/>
        <v/>
      </c>
      <c r="B5" s="134"/>
      <c r="C5" s="132" t="str">
        <f>IF(B5="","",SUMIF('الرصيد الثابت'!$A$2:$A$52,B5,'الرصيد الثابت'!$B$2:$B$52))</f>
        <v/>
      </c>
      <c r="D5" s="132" t="str">
        <f>IF(B5="","",SUMIF('الرصيد الثابت'!$A$2:$A$52,B5,'الرصيد الثابت'!$C$2:$C$52))</f>
        <v/>
      </c>
      <c r="E5" s="186"/>
      <c r="F5" s="186"/>
      <c r="G5" s="132">
        <f t="shared" si="1"/>
        <v>0</v>
      </c>
      <c r="H5" s="187"/>
      <c r="I5" s="127"/>
      <c r="J5" s="227"/>
      <c r="K5" s="221" t="str">
        <f>IFERROR(VLOOKUP(J5,'اسماء العملاء'!$A$2:$E$1270,5,FALSE),"")</f>
        <v/>
      </c>
      <c r="L5" s="222" t="str">
        <f>IFERROR(VLOOKUP(J5,'اسماء العملاء'!$A$2:$C$1270,2,FALSE),"")</f>
        <v/>
      </c>
      <c r="M5" s="223" t="str">
        <f>IFERROR(VLOOKUP(J5,'اسماء العملاء'!$A$2:$C$1270,3,FALSE),"")</f>
        <v/>
      </c>
      <c r="N5" s="25"/>
    </row>
    <row r="6" spans="1:14" ht="23.1" customHeight="1">
      <c r="A6" s="151" t="str">
        <f t="shared" ca="1" si="0"/>
        <v/>
      </c>
      <c r="B6" s="134"/>
      <c r="C6" s="132" t="str">
        <f>IF(B6="","",SUMIF('الرصيد الثابت'!$A$2:$A$52,B6,'الرصيد الثابت'!$B$2:$B$52))</f>
        <v/>
      </c>
      <c r="D6" s="132" t="str">
        <f>IF(B6="","",SUMIF('الرصيد الثابت'!$A$2:$A$52,B6,'الرصيد الثابت'!$C$2:$C$52))</f>
        <v/>
      </c>
      <c r="E6" s="186"/>
      <c r="F6" s="186"/>
      <c r="G6" s="132">
        <f t="shared" si="1"/>
        <v>0</v>
      </c>
      <c r="H6" s="187"/>
      <c r="I6" s="127"/>
      <c r="J6" s="227"/>
      <c r="K6" s="221" t="str">
        <f>IFERROR(VLOOKUP(J6,'اسماء العملاء'!$A$2:$E$1270,5,FALSE),"")</f>
        <v/>
      </c>
      <c r="L6" s="222" t="str">
        <f>IFERROR(VLOOKUP(J6,'اسماء العملاء'!$A$2:$C$1270,2,FALSE),"")</f>
        <v/>
      </c>
      <c r="M6" s="223" t="str">
        <f>IFERROR(VLOOKUP(J6,'اسماء العملاء'!$A$2:$C$1270,3,FALSE),"")</f>
        <v/>
      </c>
      <c r="N6" s="25"/>
    </row>
    <row r="7" spans="1:14" ht="23.1" customHeight="1">
      <c r="A7" s="151" t="str">
        <f t="shared" ca="1" si="0"/>
        <v/>
      </c>
      <c r="B7" s="134"/>
      <c r="C7" s="132" t="str">
        <f>IF(B7="","",SUMIF('الرصيد الثابت'!$A$2:$A$52,B7,'الرصيد الثابت'!$B$2:$B$52))</f>
        <v/>
      </c>
      <c r="D7" s="132" t="str">
        <f>IF(B7="","",SUMIF('الرصيد الثابت'!$A$2:$A$52,B7,'الرصيد الثابت'!$C$2:$C$52))</f>
        <v/>
      </c>
      <c r="E7" s="186"/>
      <c r="F7" s="186"/>
      <c r="G7" s="132">
        <f t="shared" si="1"/>
        <v>0</v>
      </c>
      <c r="H7" s="187"/>
      <c r="I7" s="127"/>
      <c r="J7" s="227"/>
      <c r="K7" s="221" t="str">
        <f>IFERROR(VLOOKUP(J7,'اسماء العملاء'!$A$2:$E$1270,5,FALSE),"")</f>
        <v/>
      </c>
      <c r="L7" s="222" t="str">
        <f>IFERROR(VLOOKUP(J7,'اسماء العملاء'!$A$2:$C$1270,2,FALSE),"")</f>
        <v/>
      </c>
      <c r="M7" s="223" t="str">
        <f>IFERROR(VLOOKUP(J7,'اسماء العملاء'!$A$2:$C$1270,3,FALSE),"")</f>
        <v/>
      </c>
      <c r="N7" s="25"/>
    </row>
    <row r="8" spans="1:14" ht="23.1" customHeight="1">
      <c r="A8" s="151" t="str">
        <f t="shared" ca="1" si="0"/>
        <v/>
      </c>
      <c r="B8" s="134"/>
      <c r="C8" s="132" t="str">
        <f>IF(B8="","",SUMIF('الرصيد الثابت'!$A$2:$A$52,B8,'الرصيد الثابت'!$B$2:$B$52))</f>
        <v/>
      </c>
      <c r="D8" s="132" t="str">
        <f>IF(B8="","",SUMIF('الرصيد الثابت'!$A$2:$A$52,B8,'الرصيد الثابت'!$C$2:$C$52))</f>
        <v/>
      </c>
      <c r="E8" s="186"/>
      <c r="F8" s="186"/>
      <c r="G8" s="132">
        <f t="shared" si="1"/>
        <v>0</v>
      </c>
      <c r="H8" s="187"/>
      <c r="I8" s="127"/>
      <c r="J8" s="227"/>
      <c r="K8" s="221" t="str">
        <f>IFERROR(VLOOKUP(J8,'اسماء العملاء'!$A$2:$E$1270,5,FALSE),"")</f>
        <v/>
      </c>
      <c r="L8" s="222" t="str">
        <f>IFERROR(VLOOKUP(J8,'اسماء العملاء'!$A$2:$C$1270,2,FALSE),"")</f>
        <v/>
      </c>
      <c r="M8" s="223" t="str">
        <f>IFERROR(VLOOKUP(J8,'اسماء العملاء'!$A$2:$C$1270,3,FALSE),"")</f>
        <v/>
      </c>
      <c r="N8" s="25"/>
    </row>
    <row r="9" spans="1:14" ht="23.1" customHeight="1">
      <c r="A9" s="151" t="str">
        <f t="shared" ca="1" si="0"/>
        <v/>
      </c>
      <c r="B9" s="134"/>
      <c r="C9" s="132" t="str">
        <f>IF(B9="","",SUMIF('الرصيد الثابت'!$A$2:$A$52,B9,'الرصيد الثابت'!$B$2:$B$52))</f>
        <v/>
      </c>
      <c r="D9" s="132" t="str">
        <f>IF(B9="","",SUMIF('الرصيد الثابت'!$A$2:$A$52,B9,'الرصيد الثابت'!$C$2:$C$52))</f>
        <v/>
      </c>
      <c r="E9" s="186"/>
      <c r="F9" s="186"/>
      <c r="G9" s="132">
        <f t="shared" si="1"/>
        <v>0</v>
      </c>
      <c r="H9" s="187"/>
      <c r="I9" s="127"/>
      <c r="J9" s="227"/>
      <c r="K9" s="221" t="str">
        <f>IFERROR(VLOOKUP(J9,'اسماء العملاء'!$A$2:$E$1270,5,FALSE),"")</f>
        <v/>
      </c>
      <c r="L9" s="222" t="str">
        <f>IFERROR(VLOOKUP(J9,'اسماء العملاء'!$A$2:$C$1270,2,FALSE),"")</f>
        <v/>
      </c>
      <c r="M9" s="223" t="str">
        <f>IFERROR(VLOOKUP(J9,'اسماء العملاء'!$A$2:$C$1270,3,FALSE),"")</f>
        <v/>
      </c>
      <c r="N9" s="25"/>
    </row>
    <row r="10" spans="1:14" ht="23.1" customHeight="1">
      <c r="A10" s="151" t="str">
        <f t="shared" ca="1" si="0"/>
        <v/>
      </c>
      <c r="B10" s="134"/>
      <c r="C10" s="132" t="str">
        <f>IF(B10="","",SUMIF('الرصيد الثابت'!$A$2:$A$52,B10,'الرصيد الثابت'!$B$2:$B$52))</f>
        <v/>
      </c>
      <c r="D10" s="132" t="str">
        <f>IF(B10="","",SUMIF('الرصيد الثابت'!$A$2:$A$52,B10,'الرصيد الثابت'!$C$2:$C$52))</f>
        <v/>
      </c>
      <c r="E10" s="186"/>
      <c r="F10" s="186"/>
      <c r="G10" s="132">
        <f t="shared" si="1"/>
        <v>0</v>
      </c>
      <c r="H10" s="187"/>
      <c r="I10" s="127"/>
      <c r="J10" s="227"/>
      <c r="K10" s="221" t="str">
        <f>IFERROR(VLOOKUP(J10,'اسماء العملاء'!$A$2:$E$1270,5,FALSE),"")</f>
        <v/>
      </c>
      <c r="L10" s="222" t="str">
        <f>IFERROR(VLOOKUP(J10,'اسماء العملاء'!$A$2:$C$1270,2,FALSE),"")</f>
        <v/>
      </c>
      <c r="M10" s="223" t="str">
        <f>IFERROR(VLOOKUP(J10,'اسماء العملاء'!$A$2:$C$1270,3,FALSE),"")</f>
        <v/>
      </c>
      <c r="N10" s="25"/>
    </row>
    <row r="11" spans="1:14" ht="23.1" customHeight="1">
      <c r="A11" s="151" t="str">
        <f t="shared" ca="1" si="0"/>
        <v/>
      </c>
      <c r="B11" s="134"/>
      <c r="C11" s="132" t="str">
        <f>IF(B11="","",SUMIF('الرصيد الثابت'!$A$2:$A$52,B11,'الرصيد الثابت'!$B$2:$B$52))</f>
        <v/>
      </c>
      <c r="D11" s="132" t="str">
        <f>IF(B11="","",SUMIF('الرصيد الثابت'!$A$2:$A$52,B11,'الرصيد الثابت'!$C$2:$C$52))</f>
        <v/>
      </c>
      <c r="E11" s="186"/>
      <c r="F11" s="186"/>
      <c r="G11" s="132">
        <f t="shared" si="1"/>
        <v>0</v>
      </c>
      <c r="H11" s="187"/>
      <c r="I11" s="127"/>
      <c r="J11" s="227"/>
      <c r="K11" s="221" t="str">
        <f>IFERROR(VLOOKUP(J11,'اسماء العملاء'!$A$2:$E$1270,5,FALSE),"")</f>
        <v/>
      </c>
      <c r="L11" s="222" t="str">
        <f>IFERROR(VLOOKUP(J11,'اسماء العملاء'!$A$2:$C$1270,2,FALSE),"")</f>
        <v/>
      </c>
      <c r="M11" s="223" t="str">
        <f>IFERROR(VLOOKUP(J11,'اسماء العملاء'!$A$2:$C$1270,3,FALSE),"")</f>
        <v/>
      </c>
      <c r="N11" s="25"/>
    </row>
    <row r="12" spans="1:14" ht="23.1" customHeight="1">
      <c r="A12" s="151" t="str">
        <f t="shared" ca="1" si="0"/>
        <v/>
      </c>
      <c r="B12" s="134"/>
      <c r="C12" s="132" t="str">
        <f>IF(B12="","",SUMIF('الرصيد الثابت'!$A$2:$A$52,B12,'الرصيد الثابت'!$B$2:$B$52))</f>
        <v/>
      </c>
      <c r="D12" s="132" t="str">
        <f>IF(B12="","",SUMIF('الرصيد الثابت'!$A$2:$A$52,B12,'الرصيد الثابت'!$C$2:$C$52))</f>
        <v/>
      </c>
      <c r="E12" s="186"/>
      <c r="F12" s="186"/>
      <c r="G12" s="132">
        <f t="shared" si="1"/>
        <v>0</v>
      </c>
      <c r="H12" s="187"/>
      <c r="I12" s="127"/>
      <c r="J12" s="227"/>
      <c r="K12" s="221" t="str">
        <f>IFERROR(VLOOKUP(J12,'اسماء العملاء'!$A$2:$E$1270,5,FALSE),"")</f>
        <v/>
      </c>
      <c r="L12" s="222" t="str">
        <f>IFERROR(VLOOKUP(J12,'اسماء العملاء'!$A$2:$C$1270,2,FALSE),"")</f>
        <v/>
      </c>
      <c r="M12" s="223" t="str">
        <f>IFERROR(VLOOKUP(J12,'اسماء العملاء'!$A$2:$C$1270,3,FALSE),"")</f>
        <v/>
      </c>
      <c r="N12" s="25"/>
    </row>
    <row r="13" spans="1:14" ht="23.1" customHeight="1">
      <c r="A13" s="151" t="str">
        <f t="shared" ca="1" si="0"/>
        <v/>
      </c>
      <c r="B13" s="134"/>
      <c r="C13" s="132" t="str">
        <f>IF(B13="","",SUMIF('الرصيد الثابت'!$A$2:$A$52,B13,'الرصيد الثابت'!$B$2:$B$52))</f>
        <v/>
      </c>
      <c r="D13" s="132" t="str">
        <f>IF(B13="","",SUMIF('الرصيد الثابت'!$A$2:$A$52,B13,'الرصيد الثابت'!$C$2:$C$52))</f>
        <v/>
      </c>
      <c r="E13" s="186"/>
      <c r="F13" s="186"/>
      <c r="G13" s="132">
        <f t="shared" si="1"/>
        <v>0</v>
      </c>
      <c r="H13" s="187"/>
      <c r="I13" s="127"/>
      <c r="J13" s="227"/>
      <c r="K13" s="221" t="str">
        <f>IFERROR(VLOOKUP(J13,'اسماء العملاء'!$A$2:$E$1270,5,FALSE),"")</f>
        <v/>
      </c>
      <c r="L13" s="222" t="str">
        <f>IFERROR(VLOOKUP(J13,'اسماء العملاء'!$A$2:$C$1270,2,FALSE),"")</f>
        <v/>
      </c>
      <c r="M13" s="223" t="str">
        <f>IFERROR(VLOOKUP(J13,'اسماء العملاء'!$A$2:$C$1270,3,FALSE),"")</f>
        <v/>
      </c>
      <c r="N13" s="25"/>
    </row>
    <row r="14" spans="1:14" ht="23.1" customHeight="1">
      <c r="A14" s="151" t="str">
        <f t="shared" ca="1" si="0"/>
        <v/>
      </c>
      <c r="B14" s="134"/>
      <c r="C14" s="132" t="str">
        <f>IF(B14="","",SUMIF('الرصيد الثابت'!$A$2:$A$52,B14,'الرصيد الثابت'!$B$2:$B$52))</f>
        <v/>
      </c>
      <c r="D14" s="132" t="str">
        <f>IF(B14="","",SUMIF('الرصيد الثابت'!$A$2:$A$52,B14,'الرصيد الثابت'!$C$2:$C$52))</f>
        <v/>
      </c>
      <c r="E14" s="186"/>
      <c r="F14" s="186"/>
      <c r="G14" s="132">
        <f t="shared" si="1"/>
        <v>0</v>
      </c>
      <c r="H14" s="187"/>
      <c r="I14" s="127"/>
      <c r="J14" s="227"/>
      <c r="K14" s="221" t="str">
        <f>IFERROR(VLOOKUP(J14,'اسماء العملاء'!$A$2:$E$1270,5,FALSE),"")</f>
        <v/>
      </c>
      <c r="L14" s="222" t="str">
        <f>IFERROR(VLOOKUP(J14,'اسماء العملاء'!$A$2:$C$1270,2,FALSE),"")</f>
        <v/>
      </c>
      <c r="M14" s="223" t="str">
        <f>IFERROR(VLOOKUP(J14,'اسماء العملاء'!$A$2:$C$1270,3,FALSE),"")</f>
        <v/>
      </c>
      <c r="N14" s="25"/>
    </row>
    <row r="15" spans="1:14" ht="23.1" customHeight="1">
      <c r="A15" s="151" t="str">
        <f t="shared" ca="1" si="0"/>
        <v/>
      </c>
      <c r="B15" s="134"/>
      <c r="C15" s="132" t="str">
        <f>IF(B15="","",SUMIF('الرصيد الثابت'!$A$2:$A$52,B15,'الرصيد الثابت'!$B$2:$B$52))</f>
        <v/>
      </c>
      <c r="D15" s="132" t="str">
        <f>IF(B15="","",SUMIF('الرصيد الثابت'!$A$2:$A$52,B15,'الرصيد الثابت'!$C$2:$C$52))</f>
        <v/>
      </c>
      <c r="E15" s="186"/>
      <c r="F15" s="186"/>
      <c r="G15" s="132">
        <f t="shared" si="1"/>
        <v>0</v>
      </c>
      <c r="H15" s="187"/>
      <c r="I15" s="127"/>
      <c r="J15" s="227"/>
      <c r="K15" s="221" t="str">
        <f>IFERROR(VLOOKUP(J15,'اسماء العملاء'!$A$2:$E$1270,5,FALSE),"")</f>
        <v/>
      </c>
      <c r="L15" s="222" t="str">
        <f>IFERROR(VLOOKUP(J15,'اسماء العملاء'!$A$2:$C$1270,2,FALSE),"")</f>
        <v/>
      </c>
      <c r="M15" s="223" t="str">
        <f>IFERROR(VLOOKUP(J15,'اسماء العملاء'!$A$2:$C$1270,3,FALSE),"")</f>
        <v/>
      </c>
      <c r="N15" s="25"/>
    </row>
    <row r="16" spans="1:14" ht="23.1" customHeight="1">
      <c r="A16" s="151" t="str">
        <f t="shared" ca="1" si="0"/>
        <v/>
      </c>
      <c r="B16" s="134"/>
      <c r="C16" s="132" t="str">
        <f>IF(B16="","",SUMIF('الرصيد الثابت'!$A$2:$A$52,B16,'الرصيد الثابت'!$B$2:$B$52))</f>
        <v/>
      </c>
      <c r="D16" s="132" t="str">
        <f>IF(B16="","",SUMIF('الرصيد الثابت'!$A$2:$A$52,B16,'الرصيد الثابت'!$C$2:$C$52))</f>
        <v/>
      </c>
      <c r="E16" s="186"/>
      <c r="F16" s="186"/>
      <c r="G16" s="132">
        <f t="shared" si="1"/>
        <v>0</v>
      </c>
      <c r="H16" s="187"/>
      <c r="I16" s="127"/>
      <c r="J16" s="227"/>
      <c r="K16" s="221" t="str">
        <f>IFERROR(VLOOKUP(J16,'اسماء العملاء'!$A$2:$E$1270,5,FALSE),"")</f>
        <v/>
      </c>
      <c r="L16" s="222" t="str">
        <f>IFERROR(VLOOKUP(J16,'اسماء العملاء'!$A$2:$C$1270,2,FALSE),"")</f>
        <v/>
      </c>
      <c r="M16" s="223" t="str">
        <f>IFERROR(VLOOKUP(J16,'اسماء العملاء'!$A$2:$C$1270,3,FALSE),"")</f>
        <v/>
      </c>
      <c r="N16" s="25"/>
    </row>
    <row r="17" spans="1:14" ht="23.1" customHeight="1">
      <c r="A17" s="151" t="str">
        <f t="shared" ca="1" si="0"/>
        <v/>
      </c>
      <c r="B17" s="134"/>
      <c r="C17" s="132" t="str">
        <f>IF(B17="","",SUMIF('الرصيد الثابت'!$A$2:$A$52,B17,'الرصيد الثابت'!$B$2:$B$52))</f>
        <v/>
      </c>
      <c r="D17" s="132" t="str">
        <f>IF(B17="","",SUMIF('الرصيد الثابت'!$A$2:$A$52,B17,'الرصيد الثابت'!$C$2:$C$52))</f>
        <v/>
      </c>
      <c r="E17" s="186"/>
      <c r="F17" s="186"/>
      <c r="G17" s="132">
        <f t="shared" si="1"/>
        <v>0</v>
      </c>
      <c r="H17" s="187"/>
      <c r="I17" s="127"/>
      <c r="J17" s="227"/>
      <c r="K17" s="221" t="str">
        <f>IFERROR(VLOOKUP(J17,'اسماء العملاء'!$A$2:$E$1270,5,FALSE),"")</f>
        <v/>
      </c>
      <c r="L17" s="222" t="str">
        <f>IFERROR(VLOOKUP(J17,'اسماء العملاء'!$A$2:$C$1270,2,FALSE),"")</f>
        <v/>
      </c>
      <c r="M17" s="223" t="str">
        <f>IFERROR(VLOOKUP(J17,'اسماء العملاء'!$A$2:$C$1270,3,FALSE),"")</f>
        <v/>
      </c>
      <c r="N17" s="25"/>
    </row>
    <row r="18" spans="1:14" ht="23.1" customHeight="1">
      <c r="A18" s="151" t="str">
        <f t="shared" ca="1" si="0"/>
        <v/>
      </c>
      <c r="B18" s="134"/>
      <c r="C18" s="132" t="str">
        <f>IF(B18="","",SUMIF('الرصيد الثابت'!$A$2:$A$52,B18,'الرصيد الثابت'!$B$2:$B$52))</f>
        <v/>
      </c>
      <c r="D18" s="132" t="str">
        <f>IF(B18="","",SUMIF('الرصيد الثابت'!$A$2:$A$52,B18,'الرصيد الثابت'!$C$2:$C$52))</f>
        <v/>
      </c>
      <c r="E18" s="186"/>
      <c r="F18" s="186"/>
      <c r="G18" s="132">
        <f t="shared" si="1"/>
        <v>0</v>
      </c>
      <c r="H18" s="187"/>
      <c r="I18" s="127"/>
      <c r="J18" s="227"/>
      <c r="K18" s="221" t="str">
        <f>IFERROR(VLOOKUP(J18,'اسماء العملاء'!$A$2:$E$1270,5,FALSE),"")</f>
        <v/>
      </c>
      <c r="L18" s="222" t="str">
        <f>IFERROR(VLOOKUP(J18,'اسماء العملاء'!$A$2:$C$1270,2,FALSE),"")</f>
        <v/>
      </c>
      <c r="M18" s="223" t="str">
        <f>IFERROR(VLOOKUP(J18,'اسماء العملاء'!$A$2:$C$1270,3,FALSE),"")</f>
        <v/>
      </c>
      <c r="N18" s="25"/>
    </row>
    <row r="19" spans="1:14" ht="23.1" customHeight="1">
      <c r="A19" s="151" t="str">
        <f t="shared" ca="1" si="0"/>
        <v/>
      </c>
      <c r="B19" s="134"/>
      <c r="C19" s="132" t="str">
        <f>IF(B19="","",SUMIF('الرصيد الثابت'!$A$2:$A$52,B19,'الرصيد الثابت'!$B$2:$B$52))</f>
        <v/>
      </c>
      <c r="D19" s="132" t="str">
        <f>IF(B19="","",SUMIF('الرصيد الثابت'!$A$2:$A$52,B19,'الرصيد الثابت'!$C$2:$C$52))</f>
        <v/>
      </c>
      <c r="E19" s="186"/>
      <c r="F19" s="186"/>
      <c r="G19" s="132">
        <f t="shared" si="1"/>
        <v>0</v>
      </c>
      <c r="H19" s="187"/>
      <c r="I19" s="127"/>
      <c r="J19" s="227"/>
      <c r="K19" s="221" t="str">
        <f>IFERROR(VLOOKUP(J19,'اسماء العملاء'!$A$2:$E$1270,5,FALSE),"")</f>
        <v/>
      </c>
      <c r="L19" s="222" t="str">
        <f>IFERROR(VLOOKUP(J19,'اسماء العملاء'!$A$2:$C$1270,2,FALSE),"")</f>
        <v/>
      </c>
      <c r="M19" s="223" t="str">
        <f>IFERROR(VLOOKUP(J19,'اسماء العملاء'!$A$2:$C$1270,3,FALSE),"")</f>
        <v/>
      </c>
      <c r="N19" s="25"/>
    </row>
    <row r="20" spans="1:14" ht="23.1" customHeight="1">
      <c r="A20" s="151" t="str">
        <f t="shared" ca="1" si="0"/>
        <v/>
      </c>
      <c r="B20" s="134"/>
      <c r="C20" s="132" t="str">
        <f>IF(B20="","",SUMIF('الرصيد الثابت'!$A$2:$A$52,B20,'الرصيد الثابت'!$B$2:$B$52))</f>
        <v/>
      </c>
      <c r="D20" s="132" t="str">
        <f>IF(B20="","",SUMIF('الرصيد الثابت'!$A$2:$A$52,B20,'الرصيد الثابت'!$C$2:$C$52))</f>
        <v/>
      </c>
      <c r="E20" s="186"/>
      <c r="F20" s="186"/>
      <c r="G20" s="132">
        <f t="shared" si="1"/>
        <v>0</v>
      </c>
      <c r="H20" s="187"/>
      <c r="I20" s="127"/>
      <c r="J20" s="227"/>
      <c r="K20" s="221" t="str">
        <f>IFERROR(VLOOKUP(J20,'اسماء العملاء'!$A$2:$E$1270,5,FALSE),"")</f>
        <v/>
      </c>
      <c r="L20" s="222" t="str">
        <f>IFERROR(VLOOKUP(J20,'اسماء العملاء'!$A$2:$C$1270,2,FALSE),"")</f>
        <v/>
      </c>
      <c r="M20" s="223" t="str">
        <f>IFERROR(VLOOKUP(J20,'اسماء العملاء'!$A$2:$C$1270,3,FALSE),"")</f>
        <v/>
      </c>
      <c r="N20" s="25"/>
    </row>
    <row r="21" spans="1:14" ht="23.1" customHeight="1">
      <c r="A21" s="151" t="str">
        <f t="shared" ca="1" si="0"/>
        <v/>
      </c>
      <c r="B21" s="134"/>
      <c r="C21" s="132" t="str">
        <f>IF(B21="","",SUMIF('الرصيد الثابت'!$A$2:$A$52,B21,'الرصيد الثابت'!$B$2:$B$52))</f>
        <v/>
      </c>
      <c r="D21" s="132" t="str">
        <f>IF(B21="","",SUMIF('الرصيد الثابت'!$A$2:$A$52,B21,'الرصيد الثابت'!$C$2:$C$52))</f>
        <v/>
      </c>
      <c r="E21" s="186"/>
      <c r="F21" s="186"/>
      <c r="G21" s="132">
        <f t="shared" si="1"/>
        <v>0</v>
      </c>
      <c r="H21" s="187"/>
      <c r="I21" s="127"/>
      <c r="J21" s="227"/>
      <c r="K21" s="221" t="str">
        <f>IFERROR(VLOOKUP(J21,'اسماء العملاء'!$A$2:$E$1270,5,FALSE),"")</f>
        <v/>
      </c>
      <c r="L21" s="222" t="str">
        <f>IFERROR(VLOOKUP(J21,'اسماء العملاء'!$A$2:$C$1270,2,FALSE),"")</f>
        <v/>
      </c>
      <c r="M21" s="223" t="str">
        <f>IFERROR(VLOOKUP(J21,'اسماء العملاء'!$A$2:$C$1270,3,FALSE),"")</f>
        <v/>
      </c>
      <c r="N21" s="25"/>
    </row>
    <row r="22" spans="1:14" ht="23.1" customHeight="1">
      <c r="A22" s="151" t="str">
        <f t="shared" ca="1" si="0"/>
        <v/>
      </c>
      <c r="B22" s="134"/>
      <c r="C22" s="132" t="str">
        <f>IF(B22="","",SUMIF('الرصيد الثابت'!$A$2:$A$52,B22,'الرصيد الثابت'!$B$2:$B$52))</f>
        <v/>
      </c>
      <c r="D22" s="132" t="str">
        <f>IF(B22="","",SUMIF('الرصيد الثابت'!$A$2:$A$52,B22,'الرصيد الثابت'!$C$2:$C$52))</f>
        <v/>
      </c>
      <c r="E22" s="186"/>
      <c r="F22" s="186"/>
      <c r="G22" s="132">
        <f t="shared" si="1"/>
        <v>0</v>
      </c>
      <c r="H22" s="187"/>
      <c r="I22" s="127"/>
      <c r="J22" s="227"/>
      <c r="K22" s="221" t="str">
        <f>IFERROR(VLOOKUP(J22,'اسماء العملاء'!$A$2:$E$1270,5,FALSE),"")</f>
        <v/>
      </c>
      <c r="L22" s="222" t="str">
        <f>IFERROR(VLOOKUP(J22,'اسماء العملاء'!$A$2:$C$1270,2,FALSE),"")</f>
        <v/>
      </c>
      <c r="M22" s="223" t="str">
        <f>IFERROR(VLOOKUP(J22,'اسماء العملاء'!$A$2:$C$1270,3,FALSE),"")</f>
        <v/>
      </c>
      <c r="N22" s="25"/>
    </row>
    <row r="23" spans="1:14" ht="23.1" customHeight="1">
      <c r="A23" s="151" t="str">
        <f t="shared" ca="1" si="0"/>
        <v/>
      </c>
      <c r="B23" s="134"/>
      <c r="C23" s="132" t="str">
        <f>IF(B23="","",SUMIF('الرصيد الثابت'!$A$2:$A$52,B23,'الرصيد الثابت'!$B$2:$B$52))</f>
        <v/>
      </c>
      <c r="D23" s="132" t="str">
        <f>IF(B23="","",SUMIF('الرصيد الثابت'!$A$2:$A$52,B23,'الرصيد الثابت'!$C$2:$C$52))</f>
        <v/>
      </c>
      <c r="E23" s="186"/>
      <c r="F23" s="186"/>
      <c r="G23" s="132">
        <f t="shared" si="1"/>
        <v>0</v>
      </c>
      <c r="H23" s="187"/>
      <c r="I23" s="127"/>
      <c r="J23" s="227"/>
      <c r="K23" s="221" t="str">
        <f>IFERROR(VLOOKUP(J23,'اسماء العملاء'!$A$2:$E$1270,5,FALSE),"")</f>
        <v/>
      </c>
      <c r="L23" s="222" t="str">
        <f>IFERROR(VLOOKUP(J23,'اسماء العملاء'!$A$2:$C$1270,2,FALSE),"")</f>
        <v/>
      </c>
      <c r="M23" s="223" t="str">
        <f>IFERROR(VLOOKUP(J23,'اسماء العملاء'!$A$2:$C$1270,3,FALSE),"")</f>
        <v/>
      </c>
      <c r="N23" s="25"/>
    </row>
    <row r="24" spans="1:14" ht="23.1" customHeight="1">
      <c r="A24" s="151" t="str">
        <f t="shared" ca="1" si="0"/>
        <v/>
      </c>
      <c r="B24" s="134"/>
      <c r="C24" s="132" t="str">
        <f>IF(B24="","",SUMIF('الرصيد الثابت'!$A$2:$A$52,B24,'الرصيد الثابت'!$B$2:$B$52))</f>
        <v/>
      </c>
      <c r="D24" s="132" t="str">
        <f>IF(B24="","",SUMIF('الرصيد الثابت'!$A$2:$A$52,B24,'الرصيد الثابت'!$C$2:$C$52))</f>
        <v/>
      </c>
      <c r="E24" s="186"/>
      <c r="F24" s="186"/>
      <c r="G24" s="132">
        <f t="shared" si="1"/>
        <v>0</v>
      </c>
      <c r="H24" s="187"/>
      <c r="I24" s="127"/>
      <c r="J24" s="227"/>
      <c r="K24" s="221" t="str">
        <f>IFERROR(VLOOKUP(J24,'اسماء العملاء'!$A$2:$E$1270,5,FALSE),"")</f>
        <v/>
      </c>
      <c r="L24" s="222" t="str">
        <f>IFERROR(VLOOKUP(J24,'اسماء العملاء'!$A$2:$C$1270,2,FALSE),"")</f>
        <v/>
      </c>
      <c r="M24" s="223" t="str">
        <f>IFERROR(VLOOKUP(J24,'اسماء العملاء'!$A$2:$C$1270,3,FALSE),"")</f>
        <v/>
      </c>
      <c r="N24" s="25"/>
    </row>
    <row r="25" spans="1:14" ht="23.1" customHeight="1">
      <c r="A25" s="151" t="str">
        <f t="shared" ca="1" si="0"/>
        <v/>
      </c>
      <c r="B25" s="134"/>
      <c r="C25" s="132" t="str">
        <f>IF(B25="","",SUMIF('الرصيد الثابت'!$A$2:$A$52,B25,'الرصيد الثابت'!$B$2:$B$52))</f>
        <v/>
      </c>
      <c r="D25" s="132" t="str">
        <f>IF(B25="","",SUMIF('الرصيد الثابت'!$A$2:$A$52,B25,'الرصيد الثابت'!$C$2:$C$52))</f>
        <v/>
      </c>
      <c r="E25" s="186"/>
      <c r="F25" s="186"/>
      <c r="G25" s="132">
        <f t="shared" si="1"/>
        <v>0</v>
      </c>
      <c r="H25" s="187"/>
      <c r="I25" s="127"/>
      <c r="J25" s="227"/>
      <c r="K25" s="221" t="str">
        <f>IFERROR(VLOOKUP(J25,'اسماء العملاء'!$A$2:$E$1270,5,FALSE),"")</f>
        <v/>
      </c>
      <c r="L25" s="222" t="str">
        <f>IFERROR(VLOOKUP(J25,'اسماء العملاء'!$A$2:$C$1270,2,FALSE),"")</f>
        <v/>
      </c>
      <c r="M25" s="223" t="str">
        <f>IFERROR(VLOOKUP(J25,'اسماء العملاء'!$A$2:$C$1270,3,FALSE),"")</f>
        <v/>
      </c>
      <c r="N25" s="25"/>
    </row>
    <row r="26" spans="1:14" ht="23.1" customHeight="1">
      <c r="A26" s="151" t="str">
        <f t="shared" ca="1" si="0"/>
        <v/>
      </c>
      <c r="B26" s="134"/>
      <c r="C26" s="132" t="str">
        <f>IF(B26="","",SUMIF('الرصيد الثابت'!$A$2:$A$52,B26,'الرصيد الثابت'!$B$2:$B$52))</f>
        <v/>
      </c>
      <c r="D26" s="132" t="str">
        <f>IF(B26="","",SUMIF('الرصيد الثابت'!$A$2:$A$52,B26,'الرصيد الثابت'!$C$2:$C$52))</f>
        <v/>
      </c>
      <c r="E26" s="186"/>
      <c r="F26" s="186"/>
      <c r="G26" s="132">
        <f t="shared" si="1"/>
        <v>0</v>
      </c>
      <c r="H26" s="187"/>
      <c r="I26" s="127"/>
      <c r="J26" s="227"/>
      <c r="K26" s="221" t="str">
        <f>IFERROR(VLOOKUP(J26,'اسماء العملاء'!$A$2:$E$1270,5,FALSE),"")</f>
        <v/>
      </c>
      <c r="L26" s="222" t="str">
        <f>IFERROR(VLOOKUP(J26,'اسماء العملاء'!$A$2:$C$1270,2,FALSE),"")</f>
        <v/>
      </c>
      <c r="M26" s="223" t="str">
        <f>IFERROR(VLOOKUP(J26,'اسماء العملاء'!$A$2:$C$1270,3,FALSE),"")</f>
        <v/>
      </c>
      <c r="N26" s="25"/>
    </row>
    <row r="27" spans="1:14" ht="23.1" customHeight="1">
      <c r="A27" s="151" t="str">
        <f t="shared" ca="1" si="0"/>
        <v/>
      </c>
      <c r="B27" s="134"/>
      <c r="C27" s="132" t="str">
        <f>IF(B27="","",SUMIF('الرصيد الثابت'!$A$2:$A$52,B27,'الرصيد الثابت'!$B$2:$B$52))</f>
        <v/>
      </c>
      <c r="D27" s="132" t="str">
        <f>IF(B27="","",SUMIF('الرصيد الثابت'!$A$2:$A$52,B27,'الرصيد الثابت'!$C$2:$C$52))</f>
        <v/>
      </c>
      <c r="E27" s="186"/>
      <c r="F27" s="186"/>
      <c r="G27" s="132">
        <f t="shared" si="1"/>
        <v>0</v>
      </c>
      <c r="H27" s="187"/>
      <c r="I27" s="127"/>
      <c r="J27" s="227"/>
      <c r="K27" s="221" t="str">
        <f>IFERROR(VLOOKUP(J27,'اسماء العملاء'!$A$2:$E$1270,5,FALSE),"")</f>
        <v/>
      </c>
      <c r="L27" s="222" t="str">
        <f>IFERROR(VLOOKUP(J27,'اسماء العملاء'!$A$2:$C$1270,2,FALSE),"")</f>
        <v/>
      </c>
      <c r="M27" s="223" t="str">
        <f>IFERROR(VLOOKUP(J27,'اسماء العملاء'!$A$2:$C$1270,3,FALSE),"")</f>
        <v/>
      </c>
      <c r="N27" s="25"/>
    </row>
    <row r="28" spans="1:14" ht="23.1" customHeight="1">
      <c r="A28" s="151" t="str">
        <f t="shared" ca="1" si="0"/>
        <v/>
      </c>
      <c r="B28" s="134"/>
      <c r="C28" s="132" t="str">
        <f>IF(B28="","",SUMIF('الرصيد الثابت'!$A$2:$A$52,B28,'الرصيد الثابت'!$B$2:$B$52))</f>
        <v/>
      </c>
      <c r="D28" s="132" t="str">
        <f>IF(B28="","",SUMIF('الرصيد الثابت'!$A$2:$A$52,B28,'الرصيد الثابت'!$C$2:$C$52))</f>
        <v/>
      </c>
      <c r="E28" s="186"/>
      <c r="F28" s="186"/>
      <c r="G28" s="132">
        <f t="shared" si="1"/>
        <v>0</v>
      </c>
      <c r="H28" s="187"/>
      <c r="I28" s="127"/>
      <c r="J28" s="227"/>
      <c r="K28" s="221" t="str">
        <f>IFERROR(VLOOKUP(J28,'اسماء العملاء'!$A$2:$E$1270,5,FALSE),"")</f>
        <v/>
      </c>
      <c r="L28" s="222" t="str">
        <f>IFERROR(VLOOKUP(J28,'اسماء العملاء'!$A$2:$C$1270,2,FALSE),"")</f>
        <v/>
      </c>
      <c r="M28" s="223" t="str">
        <f>IFERROR(VLOOKUP(J28,'اسماء العملاء'!$A$2:$C$1270,3,FALSE),"")</f>
        <v/>
      </c>
      <c r="N28" s="25"/>
    </row>
    <row r="29" spans="1:14" ht="23.1" customHeight="1">
      <c r="A29" s="151" t="str">
        <f t="shared" ca="1" si="0"/>
        <v/>
      </c>
      <c r="B29" s="134"/>
      <c r="C29" s="132" t="str">
        <f>IF(B29="","",SUMIF('الرصيد الثابت'!$A$2:$A$52,B29,'الرصيد الثابت'!$B$2:$B$52))</f>
        <v/>
      </c>
      <c r="D29" s="132" t="str">
        <f>IF(B29="","",SUMIF('الرصيد الثابت'!$A$2:$A$52,B29,'الرصيد الثابت'!$C$2:$C$52))</f>
        <v/>
      </c>
      <c r="E29" s="186"/>
      <c r="F29" s="186"/>
      <c r="G29" s="132">
        <f t="shared" si="1"/>
        <v>0</v>
      </c>
      <c r="H29" s="187"/>
      <c r="I29" s="127"/>
      <c r="J29" s="227"/>
      <c r="K29" s="221" t="str">
        <f>IFERROR(VLOOKUP(J29,'اسماء العملاء'!$A$2:$E$1270,5,FALSE),"")</f>
        <v/>
      </c>
      <c r="L29" s="222" t="str">
        <f>IFERROR(VLOOKUP(J29,'اسماء العملاء'!$A$2:$C$1270,2,FALSE),"")</f>
        <v/>
      </c>
      <c r="M29" s="223" t="str">
        <f>IFERROR(VLOOKUP(J29,'اسماء العملاء'!$A$2:$C$1270,3,FALSE),"")</f>
        <v/>
      </c>
      <c r="N29" s="25"/>
    </row>
    <row r="30" spans="1:14" ht="23.1" customHeight="1">
      <c r="A30" s="151" t="str">
        <f t="shared" ca="1" si="0"/>
        <v/>
      </c>
      <c r="B30" s="134"/>
      <c r="C30" s="132" t="str">
        <f>IF(B30="","",SUMIF('الرصيد الثابت'!$A$2:$A$52,B30,'الرصيد الثابت'!$B$2:$B$52))</f>
        <v/>
      </c>
      <c r="D30" s="132" t="str">
        <f>IF(B30="","",SUMIF('الرصيد الثابت'!$A$2:$A$52,B30,'الرصيد الثابت'!$C$2:$C$52))</f>
        <v/>
      </c>
      <c r="E30" s="186"/>
      <c r="F30" s="186"/>
      <c r="G30" s="132">
        <f t="shared" si="1"/>
        <v>0</v>
      </c>
      <c r="H30" s="187"/>
      <c r="I30" s="127"/>
      <c r="J30" s="227"/>
      <c r="K30" s="221" t="str">
        <f>IFERROR(VLOOKUP(J30,'اسماء العملاء'!$A$2:$E$1270,5,FALSE),"")</f>
        <v/>
      </c>
      <c r="L30" s="222" t="str">
        <f>IFERROR(VLOOKUP(J30,'اسماء العملاء'!$A$2:$C$1270,2,FALSE),"")</f>
        <v/>
      </c>
      <c r="M30" s="223" t="str">
        <f>IFERROR(VLOOKUP(J30,'اسماء العملاء'!$A$2:$C$1270,3,FALSE),"")</f>
        <v/>
      </c>
      <c r="N30" s="25"/>
    </row>
    <row r="31" spans="1:14" ht="23.1" customHeight="1">
      <c r="A31" s="151" t="str">
        <f t="shared" ca="1" si="0"/>
        <v/>
      </c>
      <c r="B31" s="134"/>
      <c r="C31" s="132" t="str">
        <f>IF(B31="","",SUMIF('الرصيد الثابت'!$A$2:$A$52,B31,'الرصيد الثابت'!$B$2:$B$52))</f>
        <v/>
      </c>
      <c r="D31" s="132" t="str">
        <f>IF(B31="","",SUMIF('الرصيد الثابت'!$A$2:$A$52,B31,'الرصيد الثابت'!$C$2:$C$52))</f>
        <v/>
      </c>
      <c r="E31" s="186"/>
      <c r="F31" s="186"/>
      <c r="G31" s="132">
        <f t="shared" si="1"/>
        <v>0</v>
      </c>
      <c r="H31" s="187"/>
      <c r="I31" s="127"/>
      <c r="J31" s="227"/>
      <c r="K31" s="221" t="str">
        <f>IFERROR(VLOOKUP(J31,'اسماء العملاء'!$A$2:$E$1270,5,FALSE),"")</f>
        <v/>
      </c>
      <c r="L31" s="222" t="str">
        <f>IFERROR(VLOOKUP(J31,'اسماء العملاء'!$A$2:$C$1270,2,FALSE),"")</f>
        <v/>
      </c>
      <c r="M31" s="223" t="str">
        <f>IFERROR(VLOOKUP(J31,'اسماء العملاء'!$A$2:$C$1270,3,FALSE),"")</f>
        <v/>
      </c>
      <c r="N31" s="25"/>
    </row>
    <row r="32" spans="1:14" ht="23.1" customHeight="1">
      <c r="A32" s="151" t="str">
        <f t="shared" ca="1" si="0"/>
        <v/>
      </c>
      <c r="B32" s="134"/>
      <c r="C32" s="132" t="str">
        <f>IF(B32="","",SUMIF('الرصيد الثابت'!$A$2:$A$52,B32,'الرصيد الثابت'!$B$2:$B$52))</f>
        <v/>
      </c>
      <c r="D32" s="132" t="str">
        <f>IF(B32="","",SUMIF('الرصيد الثابت'!$A$2:$A$52,B32,'الرصيد الثابت'!$C$2:$C$52))</f>
        <v/>
      </c>
      <c r="E32" s="186"/>
      <c r="F32" s="186"/>
      <c r="G32" s="132">
        <f t="shared" si="1"/>
        <v>0</v>
      </c>
      <c r="H32" s="187"/>
      <c r="I32" s="127"/>
      <c r="J32" s="227"/>
      <c r="K32" s="221" t="str">
        <f>IFERROR(VLOOKUP(J32,'اسماء العملاء'!$A$2:$E$1270,5,FALSE),"")</f>
        <v/>
      </c>
      <c r="L32" s="222" t="str">
        <f>IFERROR(VLOOKUP(J32,'اسماء العملاء'!$A$2:$C$1270,2,FALSE),"")</f>
        <v/>
      </c>
      <c r="M32" s="223" t="str">
        <f>IFERROR(VLOOKUP(J32,'اسماء العملاء'!$A$2:$C$1270,3,FALSE),"")</f>
        <v/>
      </c>
      <c r="N32" s="25"/>
    </row>
    <row r="33" spans="1:14" ht="23.1" customHeight="1">
      <c r="A33" s="151" t="str">
        <f t="shared" ca="1" si="0"/>
        <v/>
      </c>
      <c r="B33" s="134"/>
      <c r="C33" s="132" t="str">
        <f>IF(B33="","",SUMIF('الرصيد الثابت'!$A$2:$A$52,B33,'الرصيد الثابت'!$B$2:$B$52))</f>
        <v/>
      </c>
      <c r="D33" s="132" t="str">
        <f>IF(B33="","",SUMIF('الرصيد الثابت'!$A$2:$A$52,B33,'الرصيد الثابت'!$C$2:$C$52))</f>
        <v/>
      </c>
      <c r="E33" s="186"/>
      <c r="F33" s="186"/>
      <c r="G33" s="132">
        <f t="shared" si="1"/>
        <v>0</v>
      </c>
      <c r="H33" s="187"/>
      <c r="I33" s="127"/>
      <c r="J33" s="227"/>
      <c r="K33" s="221" t="str">
        <f>IFERROR(VLOOKUP(J33,'اسماء العملاء'!$A$2:$E$1270,5,FALSE),"")</f>
        <v/>
      </c>
      <c r="L33" s="222" t="str">
        <f>IFERROR(VLOOKUP(J33,'اسماء العملاء'!$A$2:$C$1270,2,FALSE),"")</f>
        <v/>
      </c>
      <c r="M33" s="223" t="str">
        <f>IFERROR(VLOOKUP(J33,'اسماء العملاء'!$A$2:$C$1270,3,FALSE),"")</f>
        <v/>
      </c>
      <c r="N33" s="25"/>
    </row>
    <row r="34" spans="1:14" ht="23.1" customHeight="1">
      <c r="A34" s="151" t="str">
        <f t="shared" ca="1" si="0"/>
        <v/>
      </c>
      <c r="B34" s="134"/>
      <c r="C34" s="132" t="str">
        <f>IF(B34="","",SUMIF('الرصيد الثابت'!$A$2:$A$52,B34,'الرصيد الثابت'!$B$2:$B$52))</f>
        <v/>
      </c>
      <c r="D34" s="132" t="str">
        <f>IF(B34="","",SUMIF('الرصيد الثابت'!$A$2:$A$52,B34,'الرصيد الثابت'!$C$2:$C$52))</f>
        <v/>
      </c>
      <c r="E34" s="186"/>
      <c r="F34" s="186"/>
      <c r="G34" s="132">
        <f t="shared" si="1"/>
        <v>0</v>
      </c>
      <c r="H34" s="187"/>
      <c r="I34" s="127"/>
      <c r="J34" s="227"/>
      <c r="K34" s="221" t="str">
        <f>IFERROR(VLOOKUP(J34,'اسماء العملاء'!$A$2:$E$1270,5,FALSE),"")</f>
        <v/>
      </c>
      <c r="L34" s="222" t="str">
        <f>IFERROR(VLOOKUP(J34,'اسماء العملاء'!$A$2:$C$1270,2,FALSE),"")</f>
        <v/>
      </c>
      <c r="M34" s="223" t="str">
        <f>IFERROR(VLOOKUP(J34,'اسماء العملاء'!$A$2:$C$1270,3,FALSE),"")</f>
        <v/>
      </c>
      <c r="N34" s="25"/>
    </row>
    <row r="35" spans="1:14" ht="23.1" customHeight="1">
      <c r="A35" s="151" t="str">
        <f t="shared" ca="1" si="0"/>
        <v/>
      </c>
      <c r="B35" s="134"/>
      <c r="C35" s="132" t="str">
        <f>IF(B35="","",SUMIF('الرصيد الثابت'!$A$2:$A$52,B35,'الرصيد الثابت'!$B$2:$B$52))</f>
        <v/>
      </c>
      <c r="D35" s="132" t="str">
        <f>IF(B35="","",SUMIF('الرصيد الثابت'!$A$2:$A$52,B35,'الرصيد الثابت'!$C$2:$C$52))</f>
        <v/>
      </c>
      <c r="E35" s="186"/>
      <c r="F35" s="186"/>
      <c r="G35" s="132">
        <f t="shared" si="1"/>
        <v>0</v>
      </c>
      <c r="H35" s="187"/>
      <c r="I35" s="127"/>
      <c r="J35" s="227"/>
      <c r="K35" s="221" t="str">
        <f>IFERROR(VLOOKUP(J35,'اسماء العملاء'!$A$2:$E$1270,5,FALSE),"")</f>
        <v/>
      </c>
      <c r="L35" s="222" t="str">
        <f>IFERROR(VLOOKUP(J35,'اسماء العملاء'!$A$2:$C$1270,2,FALSE),"")</f>
        <v/>
      </c>
      <c r="M35" s="223" t="str">
        <f>IFERROR(VLOOKUP(J35,'اسماء العملاء'!$A$2:$C$1270,3,FALSE),"")</f>
        <v/>
      </c>
      <c r="N35" s="25"/>
    </row>
    <row r="36" spans="1:14" ht="23.1" customHeight="1">
      <c r="A36" s="151" t="str">
        <f t="shared" ca="1" si="0"/>
        <v/>
      </c>
      <c r="B36" s="134"/>
      <c r="C36" s="132" t="str">
        <f>IF(B36="","",SUMIF('الرصيد الثابت'!$A$2:$A$52,B36,'الرصيد الثابت'!$B$2:$B$52))</f>
        <v/>
      </c>
      <c r="D36" s="132" t="str">
        <f>IF(B36="","",SUMIF('الرصيد الثابت'!$A$2:$A$52,B36,'الرصيد الثابت'!$C$2:$C$52))</f>
        <v/>
      </c>
      <c r="E36" s="186"/>
      <c r="F36" s="186"/>
      <c r="G36" s="132">
        <f t="shared" si="1"/>
        <v>0</v>
      </c>
      <c r="H36" s="187"/>
      <c r="I36" s="127"/>
      <c r="J36" s="227"/>
      <c r="K36" s="221" t="str">
        <f>IFERROR(VLOOKUP(J36,'اسماء العملاء'!$A$2:$E$1270,5,FALSE),"")</f>
        <v/>
      </c>
      <c r="L36" s="222" t="str">
        <f>IFERROR(VLOOKUP(J36,'اسماء العملاء'!$A$2:$C$1270,2,FALSE),"")</f>
        <v/>
      </c>
      <c r="M36" s="223" t="str">
        <f>IFERROR(VLOOKUP(J36,'اسماء العملاء'!$A$2:$C$1270,3,FALSE),"")</f>
        <v/>
      </c>
      <c r="N36" s="25"/>
    </row>
    <row r="37" spans="1:14" ht="23.1" customHeight="1">
      <c r="A37" s="151" t="str">
        <f t="shared" ca="1" si="0"/>
        <v/>
      </c>
      <c r="B37" s="134"/>
      <c r="C37" s="132" t="str">
        <f>IF(B37="","",SUMIF('الرصيد الثابت'!$A$2:$A$52,B37,'الرصيد الثابت'!$B$2:$B$52))</f>
        <v/>
      </c>
      <c r="D37" s="132" t="str">
        <f>IF(B37="","",SUMIF('الرصيد الثابت'!$A$2:$A$52,B37,'الرصيد الثابت'!$C$2:$C$52))</f>
        <v/>
      </c>
      <c r="E37" s="186"/>
      <c r="F37" s="186"/>
      <c r="G37" s="132">
        <f t="shared" si="1"/>
        <v>0</v>
      </c>
      <c r="H37" s="187"/>
      <c r="I37" s="127"/>
      <c r="J37" s="227"/>
      <c r="K37" s="221" t="str">
        <f>IFERROR(VLOOKUP(J37,'اسماء العملاء'!$A$2:$E$1270,5,FALSE),"")</f>
        <v/>
      </c>
      <c r="L37" s="222" t="str">
        <f>IFERROR(VLOOKUP(J37,'اسماء العملاء'!$A$2:$C$1270,2,FALSE),"")</f>
        <v/>
      </c>
      <c r="M37" s="223" t="str">
        <f>IFERROR(VLOOKUP(J37,'اسماء العملاء'!$A$2:$C$1270,3,FALSE),"")</f>
        <v/>
      </c>
      <c r="N37" s="25"/>
    </row>
    <row r="38" spans="1:14" ht="23.1" customHeight="1">
      <c r="A38" s="151" t="str">
        <f t="shared" ca="1" si="0"/>
        <v/>
      </c>
      <c r="B38" s="134"/>
      <c r="C38" s="132" t="str">
        <f>IF(B38="","",SUMIF('الرصيد الثابت'!$A$2:$A$52,B38,'الرصيد الثابت'!$B$2:$B$52))</f>
        <v/>
      </c>
      <c r="D38" s="132" t="str">
        <f>IF(B38="","",SUMIF('الرصيد الثابت'!$A$2:$A$52,B38,'الرصيد الثابت'!$C$2:$C$52))</f>
        <v/>
      </c>
      <c r="E38" s="186"/>
      <c r="F38" s="186"/>
      <c r="G38" s="132">
        <f t="shared" si="1"/>
        <v>0</v>
      </c>
      <c r="H38" s="187"/>
      <c r="I38" s="127"/>
      <c r="J38" s="227"/>
      <c r="K38" s="221" t="str">
        <f>IFERROR(VLOOKUP(J38,'اسماء العملاء'!$A$2:$E$1270,5,FALSE),"")</f>
        <v/>
      </c>
      <c r="L38" s="222" t="str">
        <f>IFERROR(VLOOKUP(J38,'اسماء العملاء'!$A$2:$C$1270,2,FALSE),"")</f>
        <v/>
      </c>
      <c r="M38" s="223" t="str">
        <f>IFERROR(VLOOKUP(J38,'اسماء العملاء'!$A$2:$C$1270,3,FALSE),"")</f>
        <v/>
      </c>
      <c r="N38" s="25"/>
    </row>
    <row r="39" spans="1:14" ht="23.1" customHeight="1">
      <c r="A39" s="151" t="str">
        <f t="shared" ca="1" si="0"/>
        <v/>
      </c>
      <c r="B39" s="134"/>
      <c r="C39" s="132" t="str">
        <f>IF(B39="","",SUMIF('الرصيد الثابت'!$A$2:$A$52,B39,'الرصيد الثابت'!$B$2:$B$52))</f>
        <v/>
      </c>
      <c r="D39" s="132" t="str">
        <f>IF(B39="","",SUMIF('الرصيد الثابت'!$A$2:$A$52,B39,'الرصيد الثابت'!$C$2:$C$52))</f>
        <v/>
      </c>
      <c r="E39" s="186"/>
      <c r="F39" s="186"/>
      <c r="G39" s="132">
        <f t="shared" si="1"/>
        <v>0</v>
      </c>
      <c r="H39" s="187"/>
      <c r="I39" s="127"/>
      <c r="J39" s="227"/>
      <c r="K39" s="221" t="str">
        <f>IFERROR(VLOOKUP(J39,'اسماء العملاء'!$A$2:$E$1270,5,FALSE),"")</f>
        <v/>
      </c>
      <c r="L39" s="222" t="str">
        <f>IFERROR(VLOOKUP(J39,'اسماء العملاء'!$A$2:$C$1270,2,FALSE),"")</f>
        <v/>
      </c>
      <c r="M39" s="223" t="str">
        <f>IFERROR(VLOOKUP(J39,'اسماء العملاء'!$A$2:$C$1270,3,FALSE),"")</f>
        <v/>
      </c>
      <c r="N39" s="25"/>
    </row>
    <row r="40" spans="1:14" ht="23.1" customHeight="1">
      <c r="A40" s="151" t="str">
        <f t="shared" ca="1" si="0"/>
        <v/>
      </c>
      <c r="B40" s="134"/>
      <c r="C40" s="132" t="str">
        <f>IF(B40="","",SUMIF('الرصيد الثابت'!$A$2:$A$52,B40,'الرصيد الثابت'!$B$2:$B$52))</f>
        <v/>
      </c>
      <c r="D40" s="132" t="str">
        <f>IF(B40="","",SUMIF('الرصيد الثابت'!$A$2:$A$52,B40,'الرصيد الثابت'!$C$2:$C$52))</f>
        <v/>
      </c>
      <c r="E40" s="186"/>
      <c r="F40" s="186"/>
      <c r="G40" s="132">
        <f t="shared" si="1"/>
        <v>0</v>
      </c>
      <c r="H40" s="187"/>
      <c r="I40" s="127"/>
      <c r="J40" s="227"/>
      <c r="K40" s="221" t="str">
        <f>IFERROR(VLOOKUP(J40,'اسماء العملاء'!$A$2:$E$1270,5,FALSE),"")</f>
        <v/>
      </c>
      <c r="L40" s="222" t="str">
        <f>IFERROR(VLOOKUP(J40,'اسماء العملاء'!$A$2:$C$1270,2,FALSE),"")</f>
        <v/>
      </c>
      <c r="M40" s="223" t="str">
        <f>IFERROR(VLOOKUP(J40,'اسماء العملاء'!$A$2:$C$1270,3,FALSE),"")</f>
        <v/>
      </c>
      <c r="N40" s="25"/>
    </row>
    <row r="41" spans="1:14" ht="23.1" customHeight="1">
      <c r="A41" s="151" t="str">
        <f t="shared" ca="1" si="0"/>
        <v/>
      </c>
      <c r="B41" s="134"/>
      <c r="C41" s="132" t="str">
        <f>IF(B41="","",SUMIF('الرصيد الثابت'!$A$2:$A$52,B41,'الرصيد الثابت'!$B$2:$B$52))</f>
        <v/>
      </c>
      <c r="D41" s="132" t="str">
        <f>IF(B41="","",SUMIF('الرصيد الثابت'!$A$2:$A$52,B41,'الرصيد الثابت'!$C$2:$C$52))</f>
        <v/>
      </c>
      <c r="E41" s="186"/>
      <c r="F41" s="186"/>
      <c r="G41" s="132">
        <f t="shared" si="1"/>
        <v>0</v>
      </c>
      <c r="H41" s="187"/>
      <c r="I41" s="127"/>
      <c r="J41" s="227"/>
      <c r="K41" s="221" t="str">
        <f>IFERROR(VLOOKUP(J41,'اسماء العملاء'!$A$2:$E$1270,5,FALSE),"")</f>
        <v/>
      </c>
      <c r="L41" s="222" t="str">
        <f>IFERROR(VLOOKUP(J41,'اسماء العملاء'!$A$2:$C$1270,2,FALSE),"")</f>
        <v/>
      </c>
      <c r="M41" s="223" t="str">
        <f>IFERROR(VLOOKUP(J41,'اسماء العملاء'!$A$2:$C$1270,3,FALSE),"")</f>
        <v/>
      </c>
      <c r="N41" s="25"/>
    </row>
    <row r="42" spans="1:14" ht="23.1" customHeight="1">
      <c r="A42" s="151" t="str">
        <f t="shared" ca="1" si="0"/>
        <v/>
      </c>
      <c r="B42" s="134"/>
      <c r="C42" s="132" t="str">
        <f>IF(B42="","",SUMIF('الرصيد الثابت'!$A$2:$A$52,B42,'الرصيد الثابت'!$B$2:$B$52))</f>
        <v/>
      </c>
      <c r="D42" s="132" t="str">
        <f>IF(B42="","",SUMIF('الرصيد الثابت'!$A$2:$A$52,B42,'الرصيد الثابت'!$C$2:$C$52))</f>
        <v/>
      </c>
      <c r="E42" s="186"/>
      <c r="F42" s="186"/>
      <c r="G42" s="132">
        <f t="shared" si="1"/>
        <v>0</v>
      </c>
      <c r="H42" s="187"/>
      <c r="I42" s="127"/>
      <c r="J42" s="227"/>
      <c r="K42" s="221" t="str">
        <f>IFERROR(VLOOKUP(J42,'اسماء العملاء'!$A$2:$E$1270,5,FALSE),"")</f>
        <v/>
      </c>
      <c r="L42" s="222" t="str">
        <f>IFERROR(VLOOKUP(J42,'اسماء العملاء'!$A$2:$C$1270,2,FALSE),"")</f>
        <v/>
      </c>
      <c r="M42" s="223" t="str">
        <f>IFERROR(VLOOKUP(J42,'اسماء العملاء'!$A$2:$C$1270,3,FALSE),"")</f>
        <v/>
      </c>
      <c r="N42" s="25"/>
    </row>
    <row r="43" spans="1:14" ht="23.1" customHeight="1">
      <c r="A43" s="151" t="str">
        <f t="shared" ca="1" si="0"/>
        <v/>
      </c>
      <c r="B43" s="134"/>
      <c r="C43" s="132" t="str">
        <f>IF(B43="","",SUMIF('الرصيد الثابت'!$A$2:$A$52,B43,'الرصيد الثابت'!$B$2:$B$52))</f>
        <v/>
      </c>
      <c r="D43" s="132" t="str">
        <f>IF(B43="","",SUMIF('الرصيد الثابت'!$A$2:$A$52,B43,'الرصيد الثابت'!$C$2:$C$52))</f>
        <v/>
      </c>
      <c r="E43" s="186"/>
      <c r="F43" s="186"/>
      <c r="G43" s="132">
        <f t="shared" si="1"/>
        <v>0</v>
      </c>
      <c r="H43" s="187"/>
      <c r="I43" s="127"/>
      <c r="J43" s="227"/>
      <c r="K43" s="221" t="str">
        <f>IFERROR(VLOOKUP(J43,'اسماء العملاء'!$A$2:$E$1270,5,FALSE),"")</f>
        <v/>
      </c>
      <c r="L43" s="222" t="str">
        <f>IFERROR(VLOOKUP(J43,'اسماء العملاء'!$A$2:$C$1270,2,FALSE),"")</f>
        <v/>
      </c>
      <c r="M43" s="223" t="str">
        <f>IFERROR(VLOOKUP(J43,'اسماء العملاء'!$A$2:$C$1270,3,FALSE),"")</f>
        <v/>
      </c>
      <c r="N43" s="25"/>
    </row>
    <row r="44" spans="1:14" ht="23.1" customHeight="1">
      <c r="A44" s="151" t="str">
        <f t="shared" ca="1" si="0"/>
        <v/>
      </c>
      <c r="B44" s="134"/>
      <c r="C44" s="132" t="str">
        <f>IF(B44="","",SUMIF('الرصيد الثابت'!$A$2:$A$52,B44,'الرصيد الثابت'!$B$2:$B$52))</f>
        <v/>
      </c>
      <c r="D44" s="132" t="str">
        <f>IF(B44="","",SUMIF('الرصيد الثابت'!$A$2:$A$52,B44,'الرصيد الثابت'!$C$2:$C$52))</f>
        <v/>
      </c>
      <c r="E44" s="186"/>
      <c r="F44" s="186"/>
      <c r="G44" s="132">
        <f t="shared" si="1"/>
        <v>0</v>
      </c>
      <c r="H44" s="187"/>
      <c r="I44" s="127"/>
      <c r="J44" s="227"/>
      <c r="K44" s="221" t="str">
        <f>IFERROR(VLOOKUP(J44,'اسماء العملاء'!$A$2:$E$1270,5,FALSE),"")</f>
        <v/>
      </c>
      <c r="L44" s="222" t="str">
        <f>IFERROR(VLOOKUP(J44,'اسماء العملاء'!$A$2:$C$1270,2,FALSE),"")</f>
        <v/>
      </c>
      <c r="M44" s="223" t="str">
        <f>IFERROR(VLOOKUP(J44,'اسماء العملاء'!$A$2:$C$1270,3,FALSE),"")</f>
        <v/>
      </c>
      <c r="N44" s="25"/>
    </row>
    <row r="45" spans="1:14" ht="23.1" customHeight="1">
      <c r="A45" s="151" t="str">
        <f t="shared" ca="1" si="0"/>
        <v/>
      </c>
      <c r="B45" s="134"/>
      <c r="C45" s="132" t="str">
        <f>IF(B45="","",SUMIF('الرصيد الثابت'!$A$2:$A$52,B45,'الرصيد الثابت'!$B$2:$B$52))</f>
        <v/>
      </c>
      <c r="D45" s="132" t="str">
        <f>IF(B45="","",SUMIF('الرصيد الثابت'!$A$2:$A$52,B45,'الرصيد الثابت'!$C$2:$C$52))</f>
        <v/>
      </c>
      <c r="E45" s="186"/>
      <c r="F45" s="186"/>
      <c r="G45" s="132">
        <f t="shared" si="1"/>
        <v>0</v>
      </c>
      <c r="H45" s="187"/>
      <c r="I45" s="127"/>
      <c r="J45" s="227"/>
      <c r="K45" s="221" t="str">
        <f>IFERROR(VLOOKUP(J45,'اسماء العملاء'!$A$2:$E$1270,5,FALSE),"")</f>
        <v/>
      </c>
      <c r="L45" s="222" t="str">
        <f>IFERROR(VLOOKUP(J45,'اسماء العملاء'!$A$2:$C$1270,2,FALSE),"")</f>
        <v/>
      </c>
      <c r="M45" s="223" t="str">
        <f>IFERROR(VLOOKUP(J45,'اسماء العملاء'!$A$2:$C$1270,3,FALSE),"")</f>
        <v/>
      </c>
      <c r="N45" s="25"/>
    </row>
    <row r="46" spans="1:14" ht="23.1" customHeight="1">
      <c r="A46" s="151" t="str">
        <f t="shared" ca="1" si="0"/>
        <v/>
      </c>
      <c r="B46" s="134"/>
      <c r="C46" s="132" t="str">
        <f>IF(B46="","",SUMIF('الرصيد الثابت'!$A$2:$A$52,B46,'الرصيد الثابت'!$B$2:$B$52))</f>
        <v/>
      </c>
      <c r="D46" s="132" t="str">
        <f>IF(B46="","",SUMIF('الرصيد الثابت'!$A$2:$A$52,B46,'الرصيد الثابت'!$C$2:$C$52))</f>
        <v/>
      </c>
      <c r="E46" s="186"/>
      <c r="F46" s="186"/>
      <c r="G46" s="132">
        <f t="shared" si="1"/>
        <v>0</v>
      </c>
      <c r="H46" s="187"/>
      <c r="I46" s="127"/>
      <c r="J46" s="227"/>
      <c r="K46" s="221" t="str">
        <f>IFERROR(VLOOKUP(J46,'اسماء العملاء'!$A$2:$E$1270,5,FALSE),"")</f>
        <v/>
      </c>
      <c r="L46" s="222" t="str">
        <f>IFERROR(VLOOKUP(J46,'اسماء العملاء'!$A$2:$C$1270,2,FALSE),"")</f>
        <v/>
      </c>
      <c r="M46" s="223" t="str">
        <f>IFERROR(VLOOKUP(J46,'اسماء العملاء'!$A$2:$C$1270,3,FALSE),"")</f>
        <v/>
      </c>
      <c r="N46" s="25"/>
    </row>
    <row r="47" spans="1:14" ht="23.1" customHeight="1">
      <c r="A47" s="151" t="str">
        <f t="shared" ca="1" si="0"/>
        <v/>
      </c>
      <c r="B47" s="134"/>
      <c r="C47" s="132" t="str">
        <f>IF(B47="","",SUMIF('الرصيد الثابت'!$A$2:$A$52,B47,'الرصيد الثابت'!$B$2:$B$52))</f>
        <v/>
      </c>
      <c r="D47" s="132" t="str">
        <f>IF(B47="","",SUMIF('الرصيد الثابت'!$A$2:$A$52,B47,'الرصيد الثابت'!$C$2:$C$52))</f>
        <v/>
      </c>
      <c r="E47" s="186"/>
      <c r="F47" s="186"/>
      <c r="G47" s="132">
        <f t="shared" si="1"/>
        <v>0</v>
      </c>
      <c r="H47" s="187"/>
      <c r="I47" s="127"/>
      <c r="J47" s="227"/>
      <c r="K47" s="221" t="str">
        <f>IFERROR(VLOOKUP(J47,'اسماء العملاء'!$A$2:$E$1270,5,FALSE),"")</f>
        <v/>
      </c>
      <c r="L47" s="222" t="str">
        <f>IFERROR(VLOOKUP(J47,'اسماء العملاء'!$A$2:$C$1270,2,FALSE),"")</f>
        <v/>
      </c>
      <c r="M47" s="223" t="str">
        <f>IFERROR(VLOOKUP(J47,'اسماء العملاء'!$A$2:$C$1270,3,FALSE),"")</f>
        <v/>
      </c>
      <c r="N47" s="25"/>
    </row>
    <row r="48" spans="1:14" ht="23.1" customHeight="1">
      <c r="A48" s="151" t="str">
        <f t="shared" ca="1" si="0"/>
        <v/>
      </c>
      <c r="B48" s="134"/>
      <c r="C48" s="132" t="str">
        <f>IF(B48="","",SUMIF('الرصيد الثابت'!$A$2:$A$52,B48,'الرصيد الثابت'!$B$2:$B$52))</f>
        <v/>
      </c>
      <c r="D48" s="132" t="str">
        <f>IF(B48="","",SUMIF('الرصيد الثابت'!$A$2:$A$52,B48,'الرصيد الثابت'!$C$2:$C$52))</f>
        <v/>
      </c>
      <c r="E48" s="186"/>
      <c r="F48" s="186"/>
      <c r="G48" s="132">
        <f t="shared" si="1"/>
        <v>0</v>
      </c>
      <c r="H48" s="187"/>
      <c r="I48" s="127"/>
      <c r="J48" s="227"/>
      <c r="K48" s="221" t="str">
        <f>IFERROR(VLOOKUP(J48,'اسماء العملاء'!$A$2:$E$1270,5,FALSE),"")</f>
        <v/>
      </c>
      <c r="L48" s="222" t="str">
        <f>IFERROR(VLOOKUP(J48,'اسماء العملاء'!$A$2:$C$1270,2,FALSE),"")</f>
        <v/>
      </c>
      <c r="M48" s="223" t="str">
        <f>IFERROR(VLOOKUP(J48,'اسماء العملاء'!$A$2:$C$1270,3,FALSE),"")</f>
        <v/>
      </c>
      <c r="N48" s="25"/>
    </row>
    <row r="49" spans="1:14" ht="23.1" customHeight="1">
      <c r="A49" s="151" t="str">
        <f t="shared" ca="1" si="0"/>
        <v/>
      </c>
      <c r="B49" s="134"/>
      <c r="C49" s="132" t="str">
        <f>IF(B49="","",SUMIF('الرصيد الثابت'!$A$2:$A$52,B49,'الرصيد الثابت'!$B$2:$B$52))</f>
        <v/>
      </c>
      <c r="D49" s="132" t="str">
        <f>IF(B49="","",SUMIF('الرصيد الثابت'!$A$2:$A$52,B49,'الرصيد الثابت'!$C$2:$C$52))</f>
        <v/>
      </c>
      <c r="E49" s="186"/>
      <c r="F49" s="186"/>
      <c r="G49" s="132">
        <f t="shared" si="1"/>
        <v>0</v>
      </c>
      <c r="H49" s="187"/>
      <c r="I49" s="127"/>
      <c r="J49" s="227"/>
      <c r="K49" s="221" t="str">
        <f>IFERROR(VLOOKUP(J49,'اسماء العملاء'!$A$2:$E$1270,5,FALSE),"")</f>
        <v/>
      </c>
      <c r="L49" s="222" t="str">
        <f>IFERROR(VLOOKUP(J49,'اسماء العملاء'!$A$2:$C$1270,2,FALSE),"")</f>
        <v/>
      </c>
      <c r="M49" s="223" t="str">
        <f>IFERROR(VLOOKUP(J49,'اسماء العملاء'!$A$2:$C$1270,3,FALSE),"")</f>
        <v/>
      </c>
      <c r="N49" s="25"/>
    </row>
    <row r="50" spans="1:14" ht="23.1" customHeight="1">
      <c r="A50" s="151" t="str">
        <f t="shared" ca="1" si="0"/>
        <v/>
      </c>
      <c r="B50" s="134"/>
      <c r="C50" s="132" t="str">
        <f>IF(B50="","",SUMIF('الرصيد الثابت'!$A$2:$A$52,B50,'الرصيد الثابت'!$B$2:$B$52))</f>
        <v/>
      </c>
      <c r="D50" s="132" t="str">
        <f>IF(B50="","",SUMIF('الرصيد الثابت'!$A$2:$A$52,B50,'الرصيد الثابت'!$C$2:$C$52))</f>
        <v/>
      </c>
      <c r="E50" s="186"/>
      <c r="F50" s="186"/>
      <c r="G50" s="132">
        <f t="shared" si="1"/>
        <v>0</v>
      </c>
      <c r="H50" s="187"/>
      <c r="I50" s="127"/>
      <c r="J50" s="227"/>
      <c r="K50" s="221" t="str">
        <f>IFERROR(VLOOKUP(J50,'اسماء العملاء'!$A$2:$E$1270,5,FALSE),"")</f>
        <v/>
      </c>
      <c r="L50" s="222" t="str">
        <f>IFERROR(VLOOKUP(J50,'اسماء العملاء'!$A$2:$C$1270,2,FALSE),"")</f>
        <v/>
      </c>
      <c r="M50" s="223" t="str">
        <f>IFERROR(VLOOKUP(J50,'اسماء العملاء'!$A$2:$C$1270,3,FALSE),"")</f>
        <v/>
      </c>
      <c r="N50" s="25"/>
    </row>
    <row r="51" spans="1:14" ht="23.1" customHeight="1">
      <c r="A51" s="151" t="str">
        <f t="shared" ca="1" si="0"/>
        <v/>
      </c>
      <c r="B51" s="134"/>
      <c r="C51" s="132" t="str">
        <f>IF(B51="","",SUMIF('الرصيد الثابت'!$A$2:$A$52,B51,'الرصيد الثابت'!$B$2:$B$52))</f>
        <v/>
      </c>
      <c r="D51" s="132" t="str">
        <f>IF(B51="","",SUMIF('الرصيد الثابت'!$A$2:$A$52,B51,'الرصيد الثابت'!$C$2:$C$52))</f>
        <v/>
      </c>
      <c r="E51" s="186"/>
      <c r="F51" s="186"/>
      <c r="G51" s="132">
        <f t="shared" si="1"/>
        <v>0</v>
      </c>
      <c r="H51" s="187"/>
      <c r="I51" s="127"/>
      <c r="J51" s="227"/>
      <c r="K51" s="221" t="str">
        <f>IFERROR(VLOOKUP(J51,'اسماء العملاء'!$A$2:$E$1270,5,FALSE),"")</f>
        <v/>
      </c>
      <c r="L51" s="222" t="str">
        <f>IFERROR(VLOOKUP(J51,'اسماء العملاء'!$A$2:$C$1270,2,FALSE),"")</f>
        <v/>
      </c>
      <c r="M51" s="223" t="str">
        <f>IFERROR(VLOOKUP(J51,'اسماء العملاء'!$A$2:$C$1270,3,FALSE),"")</f>
        <v/>
      </c>
      <c r="N51" s="25"/>
    </row>
    <row r="52" spans="1:14" ht="23.1" customHeight="1">
      <c r="A52" s="151" t="str">
        <f t="shared" ca="1" si="0"/>
        <v/>
      </c>
      <c r="B52" s="134"/>
      <c r="C52" s="132" t="str">
        <f>IF(B52="","",SUMIF('الرصيد الثابت'!$A$2:$A$52,B52,'الرصيد الثابت'!$B$2:$B$52))</f>
        <v/>
      </c>
      <c r="D52" s="132" t="str">
        <f>IF(B52="","",SUMIF('الرصيد الثابت'!$A$2:$A$52,B52,'الرصيد الثابت'!$C$2:$C$52))</f>
        <v/>
      </c>
      <c r="E52" s="186"/>
      <c r="F52" s="186"/>
      <c r="G52" s="132">
        <f t="shared" si="1"/>
        <v>0</v>
      </c>
      <c r="H52" s="187"/>
      <c r="I52" s="127"/>
      <c r="J52" s="227"/>
      <c r="K52" s="221" t="str">
        <f>IFERROR(VLOOKUP(J52,'اسماء العملاء'!$A$2:$E$1270,5,FALSE),"")</f>
        <v/>
      </c>
      <c r="L52" s="222" t="str">
        <f>IFERROR(VLOOKUP(J52,'اسماء العملاء'!$A$2:$C$1270,2,FALSE),"")</f>
        <v/>
      </c>
      <c r="M52" s="223" t="str">
        <f>IFERROR(VLOOKUP(J52,'اسماء العملاء'!$A$2:$C$1270,3,FALSE),"")</f>
        <v/>
      </c>
      <c r="N52" s="25"/>
    </row>
    <row r="53" spans="1:14" ht="23.1" customHeight="1">
      <c r="A53" s="151" t="str">
        <f t="shared" ca="1" si="0"/>
        <v/>
      </c>
      <c r="B53" s="134"/>
      <c r="C53" s="132" t="str">
        <f>IF(B53="","",SUMIF('الرصيد الثابت'!$A$2:$A$52,B53,'الرصيد الثابت'!$B$2:$B$52))</f>
        <v/>
      </c>
      <c r="D53" s="132" t="str">
        <f>IF(B53="","",SUMIF('الرصيد الثابت'!$A$2:$A$52,B53,'الرصيد الثابت'!$C$2:$C$52))</f>
        <v/>
      </c>
      <c r="E53" s="186"/>
      <c r="F53" s="186"/>
      <c r="G53" s="132">
        <f t="shared" si="1"/>
        <v>0</v>
      </c>
      <c r="H53" s="187"/>
      <c r="I53" s="127"/>
      <c r="J53" s="227"/>
      <c r="K53" s="221" t="str">
        <f>IFERROR(VLOOKUP(J53,'اسماء العملاء'!$A$2:$E$1270,5,FALSE),"")</f>
        <v/>
      </c>
      <c r="L53" s="222" t="str">
        <f>IFERROR(VLOOKUP(J53,'اسماء العملاء'!$A$2:$C$1270,2,FALSE),"")</f>
        <v/>
      </c>
      <c r="M53" s="223" t="str">
        <f>IFERROR(VLOOKUP(J53,'اسماء العملاء'!$A$2:$C$1270,3,FALSE),"")</f>
        <v/>
      </c>
      <c r="N53" s="25"/>
    </row>
    <row r="54" spans="1:14" ht="23.1" customHeight="1">
      <c r="A54" s="151" t="str">
        <f t="shared" ca="1" si="0"/>
        <v/>
      </c>
      <c r="B54" s="134"/>
      <c r="C54" s="132" t="str">
        <f>IF(B54="","",SUMIF('الرصيد الثابت'!$A$2:$A$52,B54,'الرصيد الثابت'!$B$2:$B$52))</f>
        <v/>
      </c>
      <c r="D54" s="132" t="str">
        <f>IF(B54="","",SUMIF('الرصيد الثابت'!$A$2:$A$52,B54,'الرصيد الثابت'!$C$2:$C$52))</f>
        <v/>
      </c>
      <c r="E54" s="186"/>
      <c r="F54" s="186"/>
      <c r="G54" s="132">
        <f t="shared" si="1"/>
        <v>0</v>
      </c>
      <c r="H54" s="187"/>
      <c r="I54" s="127"/>
      <c r="J54" s="227"/>
      <c r="K54" s="221" t="str">
        <f>IFERROR(VLOOKUP(J54,'اسماء العملاء'!$A$2:$E$1270,5,FALSE),"")</f>
        <v/>
      </c>
      <c r="L54" s="222" t="str">
        <f>IFERROR(VLOOKUP(J54,'اسماء العملاء'!$A$2:$C$1270,2,FALSE),"")</f>
        <v/>
      </c>
      <c r="M54" s="223" t="str">
        <f>IFERROR(VLOOKUP(J54,'اسماء العملاء'!$A$2:$C$1270,3,FALSE),"")</f>
        <v/>
      </c>
      <c r="N54" s="25"/>
    </row>
    <row r="55" spans="1:14" ht="23.1" customHeight="1">
      <c r="A55" s="151" t="str">
        <f t="shared" ca="1" si="0"/>
        <v/>
      </c>
      <c r="B55" s="134"/>
      <c r="C55" s="132" t="str">
        <f>IF(B55="","",SUMIF('الرصيد الثابت'!$A$2:$A$52,B55,'الرصيد الثابت'!$B$2:$B$52))</f>
        <v/>
      </c>
      <c r="D55" s="132" t="str">
        <f>IF(B55="","",SUMIF('الرصيد الثابت'!$A$2:$A$52,B55,'الرصيد الثابت'!$C$2:$C$52))</f>
        <v/>
      </c>
      <c r="E55" s="186"/>
      <c r="F55" s="186"/>
      <c r="G55" s="132">
        <f t="shared" si="1"/>
        <v>0</v>
      </c>
      <c r="H55" s="187"/>
      <c r="I55" s="127"/>
      <c r="J55" s="227"/>
      <c r="K55" s="221" t="str">
        <f>IFERROR(VLOOKUP(J55,'اسماء العملاء'!$A$2:$E$1270,5,FALSE),"")</f>
        <v/>
      </c>
      <c r="L55" s="222" t="str">
        <f>IFERROR(VLOOKUP(J55,'اسماء العملاء'!$A$2:$C$1270,2,FALSE),"")</f>
        <v/>
      </c>
      <c r="M55" s="223" t="str">
        <f>IFERROR(VLOOKUP(J55,'اسماء العملاء'!$A$2:$C$1270,3,FALSE),"")</f>
        <v/>
      </c>
      <c r="N55" s="25"/>
    </row>
    <row r="56" spans="1:14" ht="23.1" customHeight="1">
      <c r="A56" s="151" t="str">
        <f t="shared" ca="1" si="0"/>
        <v/>
      </c>
      <c r="B56" s="134"/>
      <c r="C56" s="132" t="str">
        <f>IF(B56="","",SUMIF('الرصيد الثابت'!$A$2:$A$52,B56,'الرصيد الثابت'!$B$2:$B$52))</f>
        <v/>
      </c>
      <c r="D56" s="132" t="str">
        <f>IF(B56="","",SUMIF('الرصيد الثابت'!$A$2:$A$52,B56,'الرصيد الثابت'!$C$2:$C$52))</f>
        <v/>
      </c>
      <c r="E56" s="186"/>
      <c r="F56" s="186"/>
      <c r="G56" s="132">
        <f t="shared" si="1"/>
        <v>0</v>
      </c>
      <c r="H56" s="187"/>
      <c r="I56" s="127"/>
      <c r="J56" s="227"/>
      <c r="K56" s="221" t="str">
        <f>IFERROR(VLOOKUP(J56,'اسماء العملاء'!$A$2:$E$1270,5,FALSE),"")</f>
        <v/>
      </c>
      <c r="L56" s="222" t="str">
        <f>IFERROR(VLOOKUP(J56,'اسماء العملاء'!$A$2:$C$1270,2,FALSE),"")</f>
        <v/>
      </c>
      <c r="M56" s="223" t="str">
        <f>IFERROR(VLOOKUP(J56,'اسماء العملاء'!$A$2:$C$1270,3,FALSE),"")</f>
        <v/>
      </c>
      <c r="N56" s="25"/>
    </row>
    <row r="57" spans="1:14" ht="23.1" customHeight="1">
      <c r="A57" s="151" t="str">
        <f t="shared" ca="1" si="0"/>
        <v/>
      </c>
      <c r="B57" s="134"/>
      <c r="C57" s="132" t="str">
        <f>IF(B57="","",SUMIF('الرصيد الثابت'!$A$2:$A$52,B57,'الرصيد الثابت'!$B$2:$B$52))</f>
        <v/>
      </c>
      <c r="D57" s="132" t="str">
        <f>IF(B57="","",SUMIF('الرصيد الثابت'!$A$2:$A$52,B57,'الرصيد الثابت'!$C$2:$C$52))</f>
        <v/>
      </c>
      <c r="E57" s="186"/>
      <c r="F57" s="186"/>
      <c r="G57" s="132">
        <f t="shared" si="1"/>
        <v>0</v>
      </c>
      <c r="H57" s="187"/>
      <c r="I57" s="127"/>
      <c r="J57" s="227"/>
      <c r="K57" s="221" t="str">
        <f>IFERROR(VLOOKUP(J57,'اسماء العملاء'!$A$2:$E$1270,5,FALSE),"")</f>
        <v/>
      </c>
      <c r="L57" s="222" t="str">
        <f>IFERROR(VLOOKUP(J57,'اسماء العملاء'!$A$2:$C$1270,2,FALSE),"")</f>
        <v/>
      </c>
      <c r="M57" s="223" t="str">
        <f>IFERROR(VLOOKUP(J57,'اسماء العملاء'!$A$2:$C$1270,3,FALSE),"")</f>
        <v/>
      </c>
      <c r="N57" s="25"/>
    </row>
    <row r="58" spans="1:14" ht="23.1" customHeight="1">
      <c r="A58" s="151" t="str">
        <f t="shared" ca="1" si="0"/>
        <v/>
      </c>
      <c r="B58" s="134"/>
      <c r="C58" s="132" t="str">
        <f>IF(B58="","",SUMIF('الرصيد الثابت'!$A$2:$A$52,B58,'الرصيد الثابت'!$B$2:$B$52))</f>
        <v/>
      </c>
      <c r="D58" s="132" t="str">
        <f>IF(B58="","",SUMIF('الرصيد الثابت'!$A$2:$A$52,B58,'الرصيد الثابت'!$C$2:$C$52))</f>
        <v/>
      </c>
      <c r="E58" s="186"/>
      <c r="F58" s="186"/>
      <c r="G58" s="132">
        <f t="shared" si="1"/>
        <v>0</v>
      </c>
      <c r="H58" s="187"/>
      <c r="I58" s="127"/>
      <c r="J58" s="227"/>
      <c r="K58" s="221" t="str">
        <f>IFERROR(VLOOKUP(J58,'اسماء العملاء'!$A$2:$E$1270,5,FALSE),"")</f>
        <v/>
      </c>
      <c r="L58" s="222" t="str">
        <f>IFERROR(VLOOKUP(J58,'اسماء العملاء'!$A$2:$C$1270,2,FALSE),"")</f>
        <v/>
      </c>
      <c r="M58" s="223" t="str">
        <f>IFERROR(VLOOKUP(J58,'اسماء العملاء'!$A$2:$C$1270,3,FALSE),"")</f>
        <v/>
      </c>
      <c r="N58" s="25"/>
    </row>
    <row r="59" spans="1:14" ht="23.1" customHeight="1">
      <c r="A59" s="151" t="str">
        <f t="shared" ca="1" si="0"/>
        <v/>
      </c>
      <c r="B59" s="134"/>
      <c r="C59" s="132" t="str">
        <f>IF(B59="","",SUMIF('الرصيد الثابت'!$A$2:$A$52,B59,'الرصيد الثابت'!$B$2:$B$52))</f>
        <v/>
      </c>
      <c r="D59" s="132" t="str">
        <f>IF(B59="","",SUMIF('الرصيد الثابت'!$A$2:$A$52,B59,'الرصيد الثابت'!$C$2:$C$52))</f>
        <v/>
      </c>
      <c r="E59" s="186"/>
      <c r="F59" s="186"/>
      <c r="G59" s="132">
        <f t="shared" si="1"/>
        <v>0</v>
      </c>
      <c r="H59" s="187"/>
      <c r="I59" s="127"/>
      <c r="J59" s="227"/>
      <c r="K59" s="221" t="str">
        <f>IFERROR(VLOOKUP(J59,'اسماء العملاء'!$A$2:$E$1270,5,FALSE),"")</f>
        <v/>
      </c>
      <c r="L59" s="222" t="str">
        <f>IFERROR(VLOOKUP(J59,'اسماء العملاء'!$A$2:$C$1270,2,FALSE),"")</f>
        <v/>
      </c>
      <c r="M59" s="223" t="str">
        <f>IFERROR(VLOOKUP(J59,'اسماء العملاء'!$A$2:$C$1270,3,FALSE),"")</f>
        <v/>
      </c>
      <c r="N59" s="25"/>
    </row>
    <row r="60" spans="1:14" ht="23.1" customHeight="1">
      <c r="A60" s="151" t="str">
        <f t="shared" ca="1" si="0"/>
        <v/>
      </c>
      <c r="B60" s="134"/>
      <c r="C60" s="132" t="str">
        <f>IF(B60="","",SUMIF('الرصيد الثابت'!$A$2:$A$52,B60,'الرصيد الثابت'!$B$2:$B$52))</f>
        <v/>
      </c>
      <c r="D60" s="132" t="str">
        <f>IF(B60="","",SUMIF('الرصيد الثابت'!$A$2:$A$52,B60,'الرصيد الثابت'!$C$2:$C$52))</f>
        <v/>
      </c>
      <c r="E60" s="186"/>
      <c r="F60" s="186"/>
      <c r="G60" s="132">
        <f t="shared" si="1"/>
        <v>0</v>
      </c>
      <c r="H60" s="187"/>
      <c r="I60" s="127"/>
      <c r="J60" s="227"/>
      <c r="K60" s="221" t="str">
        <f>IFERROR(VLOOKUP(J60,'اسماء العملاء'!$A$2:$E$1270,5,FALSE),"")</f>
        <v/>
      </c>
      <c r="L60" s="222" t="str">
        <f>IFERROR(VLOOKUP(J60,'اسماء العملاء'!$A$2:$C$1270,2,FALSE),"")</f>
        <v/>
      </c>
      <c r="M60" s="223" t="str">
        <f>IFERROR(VLOOKUP(J60,'اسماء العملاء'!$A$2:$C$1270,3,FALSE),"")</f>
        <v/>
      </c>
      <c r="N60" s="25"/>
    </row>
    <row r="61" spans="1:14" ht="23.1" customHeight="1">
      <c r="A61" s="151" t="str">
        <f t="shared" ca="1" si="0"/>
        <v/>
      </c>
      <c r="B61" s="134"/>
      <c r="C61" s="132" t="str">
        <f>IF(B61="","",SUMIF('الرصيد الثابت'!$A$2:$A$52,B61,'الرصيد الثابت'!$B$2:$B$52))</f>
        <v/>
      </c>
      <c r="D61" s="132" t="str">
        <f>IF(B61="","",SUMIF('الرصيد الثابت'!$A$2:$A$52,B61,'الرصيد الثابت'!$C$2:$C$52))</f>
        <v/>
      </c>
      <c r="E61" s="186"/>
      <c r="F61" s="186"/>
      <c r="G61" s="132">
        <f t="shared" si="1"/>
        <v>0</v>
      </c>
      <c r="H61" s="187"/>
      <c r="I61" s="127"/>
      <c r="J61" s="227"/>
      <c r="K61" s="221" t="str">
        <f>IFERROR(VLOOKUP(J61,'اسماء العملاء'!$A$2:$E$1270,5,FALSE),"")</f>
        <v/>
      </c>
      <c r="L61" s="222" t="str">
        <f>IFERROR(VLOOKUP(J61,'اسماء العملاء'!$A$2:$C$1270,2,FALSE),"")</f>
        <v/>
      </c>
      <c r="M61" s="223" t="str">
        <f>IFERROR(VLOOKUP(J61,'اسماء العملاء'!$A$2:$C$1270,3,FALSE),"")</f>
        <v/>
      </c>
      <c r="N61" s="25"/>
    </row>
    <row r="62" spans="1:14" ht="23.1" customHeight="1">
      <c r="A62" s="151" t="str">
        <f t="shared" ca="1" si="0"/>
        <v/>
      </c>
      <c r="B62" s="134"/>
      <c r="C62" s="132" t="str">
        <f>IF(B62="","",SUMIF('الرصيد الثابت'!$A$2:$A$52,B62,'الرصيد الثابت'!$B$2:$B$52))</f>
        <v/>
      </c>
      <c r="D62" s="132" t="str">
        <f>IF(B62="","",SUMIF('الرصيد الثابت'!$A$2:$A$52,B62,'الرصيد الثابت'!$C$2:$C$52))</f>
        <v/>
      </c>
      <c r="E62" s="186"/>
      <c r="F62" s="186"/>
      <c r="G62" s="132">
        <f t="shared" si="1"/>
        <v>0</v>
      </c>
      <c r="H62" s="187"/>
      <c r="I62" s="127"/>
      <c r="J62" s="227"/>
      <c r="K62" s="221" t="str">
        <f>IFERROR(VLOOKUP(J62,'اسماء العملاء'!$A$2:$E$1270,5,FALSE),"")</f>
        <v/>
      </c>
      <c r="L62" s="222" t="str">
        <f>IFERROR(VLOOKUP(J62,'اسماء العملاء'!$A$2:$C$1270,2,FALSE),"")</f>
        <v/>
      </c>
      <c r="M62" s="223" t="str">
        <f>IFERROR(VLOOKUP(J62,'اسماء العملاء'!$A$2:$C$1270,3,FALSE),"")</f>
        <v/>
      </c>
      <c r="N62" s="25"/>
    </row>
    <row r="63" spans="1:14" ht="23.1" customHeight="1">
      <c r="A63" s="151" t="str">
        <f t="shared" ca="1" si="0"/>
        <v/>
      </c>
      <c r="B63" s="134"/>
      <c r="C63" s="132" t="str">
        <f>IF(B63="","",SUMIF('الرصيد الثابت'!$A$2:$A$52,B63,'الرصيد الثابت'!$B$2:$B$52))</f>
        <v/>
      </c>
      <c r="D63" s="132" t="str">
        <f>IF(B63="","",SUMIF('الرصيد الثابت'!$A$2:$A$52,B63,'الرصيد الثابت'!$C$2:$C$52))</f>
        <v/>
      </c>
      <c r="E63" s="186"/>
      <c r="F63" s="186"/>
      <c r="G63" s="132">
        <f t="shared" si="1"/>
        <v>0</v>
      </c>
      <c r="H63" s="187"/>
      <c r="I63" s="127"/>
      <c r="J63" s="227"/>
      <c r="K63" s="221" t="str">
        <f>IFERROR(VLOOKUP(J63,'اسماء العملاء'!$A$2:$E$1270,5,FALSE),"")</f>
        <v/>
      </c>
      <c r="L63" s="222" t="str">
        <f>IFERROR(VLOOKUP(J63,'اسماء العملاء'!$A$2:$C$1270,2,FALSE),"")</f>
        <v/>
      </c>
      <c r="M63" s="223" t="str">
        <f>IFERROR(VLOOKUP(J63,'اسماء العملاء'!$A$2:$C$1270,3,FALSE),"")</f>
        <v/>
      </c>
      <c r="N63" s="25"/>
    </row>
    <row r="64" spans="1:14" ht="23.1" customHeight="1">
      <c r="A64" s="151" t="str">
        <f t="shared" ca="1" si="0"/>
        <v/>
      </c>
      <c r="B64" s="134"/>
      <c r="C64" s="132" t="str">
        <f>IF(B64="","",SUMIF('الرصيد الثابت'!$A$2:$A$52,B64,'الرصيد الثابت'!$B$2:$B$52))</f>
        <v/>
      </c>
      <c r="D64" s="132" t="str">
        <f>IF(B64="","",SUMIF('الرصيد الثابت'!$A$2:$A$52,B64,'الرصيد الثابت'!$C$2:$C$52))</f>
        <v/>
      </c>
      <c r="E64" s="186"/>
      <c r="F64" s="186"/>
      <c r="G64" s="132">
        <f t="shared" si="1"/>
        <v>0</v>
      </c>
      <c r="H64" s="187"/>
      <c r="I64" s="127"/>
      <c r="J64" s="227"/>
      <c r="K64" s="221" t="str">
        <f>IFERROR(VLOOKUP(J64,'اسماء العملاء'!$A$2:$E$1270,5,FALSE),"")</f>
        <v/>
      </c>
      <c r="L64" s="222" t="str">
        <f>IFERROR(VLOOKUP(J64,'اسماء العملاء'!$A$2:$C$1270,2,FALSE),"")</f>
        <v/>
      </c>
      <c r="M64" s="223" t="str">
        <f>IFERROR(VLOOKUP(J64,'اسماء العملاء'!$A$2:$C$1270,3,FALSE),"")</f>
        <v/>
      </c>
      <c r="N64" s="25"/>
    </row>
    <row r="65" spans="1:14" ht="23.1" customHeight="1">
      <c r="A65" s="151" t="str">
        <f t="shared" ca="1" si="0"/>
        <v/>
      </c>
      <c r="B65" s="134"/>
      <c r="C65" s="132" t="str">
        <f>IF(B65="","",SUMIF('الرصيد الثابت'!$A$2:$A$52,B65,'الرصيد الثابت'!$B$2:$B$52))</f>
        <v/>
      </c>
      <c r="D65" s="132" t="str">
        <f>IF(B65="","",SUMIF('الرصيد الثابت'!$A$2:$A$52,B65,'الرصيد الثابت'!$C$2:$C$52))</f>
        <v/>
      </c>
      <c r="E65" s="186"/>
      <c r="F65" s="186"/>
      <c r="G65" s="132">
        <f t="shared" si="1"/>
        <v>0</v>
      </c>
      <c r="H65" s="187"/>
      <c r="I65" s="127"/>
      <c r="J65" s="227"/>
      <c r="K65" s="221" t="str">
        <f>IFERROR(VLOOKUP(J65,'اسماء العملاء'!$A$2:$E$1270,5,FALSE),"")</f>
        <v/>
      </c>
      <c r="L65" s="222" t="str">
        <f>IFERROR(VLOOKUP(J65,'اسماء العملاء'!$A$2:$C$1270,2,FALSE),"")</f>
        <v/>
      </c>
      <c r="M65" s="223" t="str">
        <f>IFERROR(VLOOKUP(J65,'اسماء العملاء'!$A$2:$C$1270,3,FALSE),"")</f>
        <v/>
      </c>
      <c r="N65" s="25"/>
    </row>
    <row r="66" spans="1:14" ht="23.1" customHeight="1">
      <c r="A66" s="151" t="str">
        <f t="shared" ca="1" si="0"/>
        <v/>
      </c>
      <c r="B66" s="134"/>
      <c r="C66" s="132" t="str">
        <f>IF(B66="","",SUMIF('الرصيد الثابت'!$A$2:$A$52,B66,'الرصيد الثابت'!$B$2:$B$52))</f>
        <v/>
      </c>
      <c r="D66" s="132" t="str">
        <f>IF(B66="","",SUMIF('الرصيد الثابت'!$A$2:$A$52,B66,'الرصيد الثابت'!$C$2:$C$52))</f>
        <v/>
      </c>
      <c r="E66" s="186"/>
      <c r="F66" s="186"/>
      <c r="G66" s="132">
        <f t="shared" si="1"/>
        <v>0</v>
      </c>
      <c r="H66" s="187"/>
      <c r="I66" s="127"/>
      <c r="J66" s="227"/>
      <c r="K66" s="221" t="str">
        <f>IFERROR(VLOOKUP(J66,'اسماء العملاء'!$A$2:$E$1270,5,FALSE),"")</f>
        <v/>
      </c>
      <c r="L66" s="222" t="str">
        <f>IFERROR(VLOOKUP(J66,'اسماء العملاء'!$A$2:$C$1270,2,FALSE),"")</f>
        <v/>
      </c>
      <c r="M66" s="223" t="str">
        <f>IFERROR(VLOOKUP(J66,'اسماء العملاء'!$A$2:$C$1270,3,FALSE),"")</f>
        <v/>
      </c>
      <c r="N66" s="25"/>
    </row>
    <row r="67" spans="1:14" ht="23.1" customHeight="1">
      <c r="A67" s="151" t="str">
        <f t="shared" ca="1" si="0"/>
        <v/>
      </c>
      <c r="B67" s="134"/>
      <c r="C67" s="132" t="str">
        <f>IF(B67="","",SUMIF('الرصيد الثابت'!$A$2:$A$52,B67,'الرصيد الثابت'!$B$2:$B$52))</f>
        <v/>
      </c>
      <c r="D67" s="132" t="str">
        <f>IF(B67="","",SUMIF('الرصيد الثابت'!$A$2:$A$52,B67,'الرصيد الثابت'!$C$2:$C$52))</f>
        <v/>
      </c>
      <c r="E67" s="186"/>
      <c r="F67" s="186"/>
      <c r="G67" s="132">
        <f t="shared" si="1"/>
        <v>0</v>
      </c>
      <c r="H67" s="187"/>
      <c r="I67" s="127"/>
      <c r="J67" s="227"/>
      <c r="K67" s="221" t="str">
        <f>IFERROR(VLOOKUP(J67,'اسماء العملاء'!$A$2:$E$1270,5,FALSE),"")</f>
        <v/>
      </c>
      <c r="L67" s="222" t="str">
        <f>IFERROR(VLOOKUP(J67,'اسماء العملاء'!$A$2:$C$1270,2,FALSE),"")</f>
        <v/>
      </c>
      <c r="M67" s="223" t="str">
        <f>IFERROR(VLOOKUP(J67,'اسماء العملاء'!$A$2:$C$1270,3,FALSE),"")</f>
        <v/>
      </c>
      <c r="N67" s="25"/>
    </row>
    <row r="68" spans="1:14" ht="23.1" customHeight="1">
      <c r="A68" s="151" t="str">
        <f t="shared" ref="A68:A131" ca="1" si="2">IF(B68="","",TODAY())</f>
        <v/>
      </c>
      <c r="B68" s="134"/>
      <c r="C68" s="132" t="str">
        <f>IF(B68="","",SUMIF('الرصيد الثابت'!$A$2:$A$52,B68,'الرصيد الثابت'!$B$2:$B$52))</f>
        <v/>
      </c>
      <c r="D68" s="132" t="str">
        <f>IF(B68="","",SUMIF('الرصيد الثابت'!$A$2:$A$52,B68,'الرصيد الثابت'!$C$2:$C$52))</f>
        <v/>
      </c>
      <c r="E68" s="186"/>
      <c r="F68" s="186"/>
      <c r="G68" s="132">
        <f t="shared" ref="G68:G131" si="3">SUM(E68-F68)</f>
        <v>0</v>
      </c>
      <c r="H68" s="187"/>
      <c r="I68" s="127"/>
      <c r="J68" s="227"/>
      <c r="K68" s="221" t="str">
        <f>IFERROR(VLOOKUP(J68,'اسماء العملاء'!$A$2:$E$1270,5,FALSE),"")</f>
        <v/>
      </c>
      <c r="L68" s="222" t="str">
        <f>IFERROR(VLOOKUP(J68,'اسماء العملاء'!$A$2:$C$1270,2,FALSE),"")</f>
        <v/>
      </c>
      <c r="M68" s="223" t="str">
        <f>IFERROR(VLOOKUP(J68,'اسماء العملاء'!$A$2:$C$1270,3,FALSE),"")</f>
        <v/>
      </c>
      <c r="N68" s="25"/>
    </row>
    <row r="69" spans="1:14" ht="23.1" customHeight="1">
      <c r="A69" s="151" t="str">
        <f t="shared" ca="1" si="2"/>
        <v/>
      </c>
      <c r="B69" s="134"/>
      <c r="C69" s="132" t="str">
        <f>IF(B69="","",SUMIF('الرصيد الثابت'!$A$2:$A$52,B69,'الرصيد الثابت'!$B$2:$B$52))</f>
        <v/>
      </c>
      <c r="D69" s="132" t="str">
        <f>IF(B69="","",SUMIF('الرصيد الثابت'!$A$2:$A$52,B69,'الرصيد الثابت'!$C$2:$C$52))</f>
        <v/>
      </c>
      <c r="E69" s="186"/>
      <c r="F69" s="186"/>
      <c r="G69" s="132">
        <f t="shared" si="3"/>
        <v>0</v>
      </c>
      <c r="H69" s="187"/>
      <c r="I69" s="127"/>
      <c r="J69" s="227"/>
      <c r="K69" s="221" t="str">
        <f>IFERROR(VLOOKUP(J69,'اسماء العملاء'!$A$2:$E$1270,5,FALSE),"")</f>
        <v/>
      </c>
      <c r="L69" s="222" t="str">
        <f>IFERROR(VLOOKUP(J69,'اسماء العملاء'!$A$2:$C$1270,2,FALSE),"")</f>
        <v/>
      </c>
      <c r="M69" s="223" t="str">
        <f>IFERROR(VLOOKUP(J69,'اسماء العملاء'!$A$2:$C$1270,3,FALSE),"")</f>
        <v/>
      </c>
      <c r="N69" s="25"/>
    </row>
    <row r="70" spans="1:14" ht="23.1" customHeight="1">
      <c r="A70" s="151" t="str">
        <f t="shared" ca="1" si="2"/>
        <v/>
      </c>
      <c r="B70" s="134"/>
      <c r="C70" s="132" t="str">
        <f>IF(B70="","",SUMIF('الرصيد الثابت'!$A$2:$A$52,B70,'الرصيد الثابت'!$B$2:$B$52))</f>
        <v/>
      </c>
      <c r="D70" s="132" t="str">
        <f>IF(B70="","",SUMIF('الرصيد الثابت'!$A$2:$A$52,B70,'الرصيد الثابت'!$C$2:$C$52))</f>
        <v/>
      </c>
      <c r="E70" s="186"/>
      <c r="F70" s="186"/>
      <c r="G70" s="132">
        <f t="shared" si="3"/>
        <v>0</v>
      </c>
      <c r="H70" s="187"/>
      <c r="I70" s="127"/>
      <c r="J70" s="227"/>
      <c r="K70" s="221" t="str">
        <f>IFERROR(VLOOKUP(J70,'اسماء العملاء'!$A$2:$E$1270,5,FALSE),"")</f>
        <v/>
      </c>
      <c r="L70" s="222" t="str">
        <f>IFERROR(VLOOKUP(J70,'اسماء العملاء'!$A$2:$C$1270,2,FALSE),"")</f>
        <v/>
      </c>
      <c r="M70" s="223" t="str">
        <f>IFERROR(VLOOKUP(J70,'اسماء العملاء'!$A$2:$C$1270,3,FALSE),"")</f>
        <v/>
      </c>
      <c r="N70" s="25"/>
    </row>
    <row r="71" spans="1:14" ht="23.1" customHeight="1">
      <c r="A71" s="151" t="str">
        <f t="shared" ca="1" si="2"/>
        <v/>
      </c>
      <c r="B71" s="134"/>
      <c r="C71" s="132" t="str">
        <f>IF(B71="","",SUMIF('الرصيد الثابت'!$A$2:$A$52,B71,'الرصيد الثابت'!$B$2:$B$52))</f>
        <v/>
      </c>
      <c r="D71" s="132" t="str">
        <f>IF(B71="","",SUMIF('الرصيد الثابت'!$A$2:$A$52,B71,'الرصيد الثابت'!$C$2:$C$52))</f>
        <v/>
      </c>
      <c r="E71" s="186"/>
      <c r="F71" s="186"/>
      <c r="G71" s="132">
        <f t="shared" si="3"/>
        <v>0</v>
      </c>
      <c r="H71" s="187"/>
      <c r="I71" s="127"/>
      <c r="J71" s="227"/>
      <c r="K71" s="221" t="str">
        <f>IFERROR(VLOOKUP(J71,'اسماء العملاء'!$A$2:$E$1270,5,FALSE),"")</f>
        <v/>
      </c>
      <c r="L71" s="222" t="str">
        <f>IFERROR(VLOOKUP(J71,'اسماء العملاء'!$A$2:$C$1270,2,FALSE),"")</f>
        <v/>
      </c>
      <c r="M71" s="223" t="str">
        <f>IFERROR(VLOOKUP(J71,'اسماء العملاء'!$A$2:$C$1270,3,FALSE),"")</f>
        <v/>
      </c>
      <c r="N71" s="25"/>
    </row>
    <row r="72" spans="1:14" ht="23.1" customHeight="1">
      <c r="A72" s="151" t="str">
        <f t="shared" ca="1" si="2"/>
        <v/>
      </c>
      <c r="B72" s="134"/>
      <c r="C72" s="132" t="str">
        <f>IF(B72="","",SUMIF('الرصيد الثابت'!$A$2:$A$52,B72,'الرصيد الثابت'!$B$2:$B$52))</f>
        <v/>
      </c>
      <c r="D72" s="132" t="str">
        <f>IF(B72="","",SUMIF('الرصيد الثابت'!$A$2:$A$52,B72,'الرصيد الثابت'!$C$2:$C$52))</f>
        <v/>
      </c>
      <c r="E72" s="186"/>
      <c r="F72" s="186"/>
      <c r="G72" s="132">
        <f t="shared" si="3"/>
        <v>0</v>
      </c>
      <c r="H72" s="187"/>
      <c r="I72" s="127"/>
      <c r="J72" s="227"/>
      <c r="K72" s="221" t="str">
        <f>IFERROR(VLOOKUP(J72,'اسماء العملاء'!$A$2:$E$1270,5,FALSE),"")</f>
        <v/>
      </c>
      <c r="L72" s="222" t="str">
        <f>IFERROR(VLOOKUP(J72,'اسماء العملاء'!$A$2:$C$1270,2,FALSE),"")</f>
        <v/>
      </c>
      <c r="M72" s="223" t="str">
        <f>IFERROR(VLOOKUP(J72,'اسماء العملاء'!$A$2:$C$1270,3,FALSE),"")</f>
        <v/>
      </c>
      <c r="N72" s="25"/>
    </row>
    <row r="73" spans="1:14" ht="23.1" customHeight="1">
      <c r="A73" s="151" t="str">
        <f t="shared" ca="1" si="2"/>
        <v/>
      </c>
      <c r="B73" s="134"/>
      <c r="C73" s="132" t="str">
        <f>IF(B73="","",SUMIF('الرصيد الثابت'!$A$2:$A$52,B73,'الرصيد الثابت'!$B$2:$B$52))</f>
        <v/>
      </c>
      <c r="D73" s="132" t="str">
        <f>IF(B73="","",SUMIF('الرصيد الثابت'!$A$2:$A$52,B73,'الرصيد الثابت'!$C$2:$C$52))</f>
        <v/>
      </c>
      <c r="E73" s="186"/>
      <c r="F73" s="186"/>
      <c r="G73" s="132">
        <f t="shared" si="3"/>
        <v>0</v>
      </c>
      <c r="H73" s="187"/>
      <c r="I73" s="127"/>
      <c r="J73" s="227"/>
      <c r="K73" s="221" t="str">
        <f>IFERROR(VLOOKUP(J73,'اسماء العملاء'!$A$2:$E$1270,5,FALSE),"")</f>
        <v/>
      </c>
      <c r="L73" s="222" t="str">
        <f>IFERROR(VLOOKUP(J73,'اسماء العملاء'!$A$2:$C$1270,2,FALSE),"")</f>
        <v/>
      </c>
      <c r="M73" s="223" t="str">
        <f>IFERROR(VLOOKUP(J73,'اسماء العملاء'!$A$2:$C$1270,3,FALSE),"")</f>
        <v/>
      </c>
      <c r="N73" s="25"/>
    </row>
    <row r="74" spans="1:14" ht="23.1" customHeight="1">
      <c r="A74" s="151" t="str">
        <f t="shared" ca="1" si="2"/>
        <v/>
      </c>
      <c r="B74" s="134"/>
      <c r="C74" s="132" t="str">
        <f>IF(B74="","",SUMIF('الرصيد الثابت'!$A$2:$A$52,B74,'الرصيد الثابت'!$B$2:$B$52))</f>
        <v/>
      </c>
      <c r="D74" s="132" t="str">
        <f>IF(B74="","",SUMIF('الرصيد الثابت'!$A$2:$A$52,B74,'الرصيد الثابت'!$C$2:$C$52))</f>
        <v/>
      </c>
      <c r="E74" s="186"/>
      <c r="F74" s="186"/>
      <c r="G74" s="132">
        <f t="shared" si="3"/>
        <v>0</v>
      </c>
      <c r="H74" s="187"/>
      <c r="I74" s="127"/>
      <c r="J74" s="227"/>
      <c r="K74" s="221" t="str">
        <f>IFERROR(VLOOKUP(J74,'اسماء العملاء'!$A$2:$E$1270,5,FALSE),"")</f>
        <v/>
      </c>
      <c r="L74" s="222" t="str">
        <f>IFERROR(VLOOKUP(J74,'اسماء العملاء'!$A$2:$C$1270,2,FALSE),"")</f>
        <v/>
      </c>
      <c r="M74" s="223" t="str">
        <f>IFERROR(VLOOKUP(J74,'اسماء العملاء'!$A$2:$C$1270,3,FALSE),"")</f>
        <v/>
      </c>
      <c r="N74" s="25"/>
    </row>
    <row r="75" spans="1:14" ht="23.1" customHeight="1">
      <c r="A75" s="151" t="str">
        <f t="shared" ca="1" si="2"/>
        <v/>
      </c>
      <c r="B75" s="134"/>
      <c r="C75" s="132" t="str">
        <f>IF(B75="","",SUMIF('الرصيد الثابت'!$A$2:$A$52,B75,'الرصيد الثابت'!$B$2:$B$52))</f>
        <v/>
      </c>
      <c r="D75" s="132" t="str">
        <f>IF(B75="","",SUMIF('الرصيد الثابت'!$A$2:$A$52,B75,'الرصيد الثابت'!$C$2:$C$52))</f>
        <v/>
      </c>
      <c r="E75" s="186"/>
      <c r="F75" s="186"/>
      <c r="G75" s="132">
        <f t="shared" si="3"/>
        <v>0</v>
      </c>
      <c r="H75" s="187"/>
      <c r="I75" s="127"/>
      <c r="J75" s="227"/>
      <c r="K75" s="221" t="str">
        <f>IFERROR(VLOOKUP(J75,'اسماء العملاء'!$A$2:$E$1270,5,FALSE),"")</f>
        <v/>
      </c>
      <c r="L75" s="222" t="str">
        <f>IFERROR(VLOOKUP(J75,'اسماء العملاء'!$A$2:$C$1270,2,FALSE),"")</f>
        <v/>
      </c>
      <c r="M75" s="223" t="str">
        <f>IFERROR(VLOOKUP(J75,'اسماء العملاء'!$A$2:$C$1270,3,FALSE),"")</f>
        <v/>
      </c>
      <c r="N75" s="25"/>
    </row>
    <row r="76" spans="1:14" ht="23.1" customHeight="1">
      <c r="A76" s="151" t="str">
        <f t="shared" ca="1" si="2"/>
        <v/>
      </c>
      <c r="B76" s="134"/>
      <c r="C76" s="132" t="str">
        <f>IF(B76="","",SUMIF('الرصيد الثابت'!$A$2:$A$52,B76,'الرصيد الثابت'!$B$2:$B$52))</f>
        <v/>
      </c>
      <c r="D76" s="132" t="str">
        <f>IF(B76="","",SUMIF('الرصيد الثابت'!$A$2:$A$52,B76,'الرصيد الثابت'!$C$2:$C$52))</f>
        <v/>
      </c>
      <c r="E76" s="186"/>
      <c r="F76" s="186"/>
      <c r="G76" s="132">
        <f t="shared" si="3"/>
        <v>0</v>
      </c>
      <c r="H76" s="187"/>
      <c r="I76" s="127"/>
      <c r="J76" s="227"/>
      <c r="K76" s="221" t="str">
        <f>IFERROR(VLOOKUP(J76,'اسماء العملاء'!$A$2:$E$1270,5,FALSE),"")</f>
        <v/>
      </c>
      <c r="L76" s="222" t="str">
        <f>IFERROR(VLOOKUP(J76,'اسماء العملاء'!$A$2:$C$1270,2,FALSE),"")</f>
        <v/>
      </c>
      <c r="M76" s="223" t="str">
        <f>IFERROR(VLOOKUP(J76,'اسماء العملاء'!$A$2:$C$1270,3,FALSE),"")</f>
        <v/>
      </c>
      <c r="N76" s="25"/>
    </row>
    <row r="77" spans="1:14" ht="23.1" customHeight="1">
      <c r="A77" s="151" t="str">
        <f t="shared" ca="1" si="2"/>
        <v/>
      </c>
      <c r="B77" s="134"/>
      <c r="C77" s="132" t="str">
        <f>IF(B77="","",SUMIF('الرصيد الثابت'!$A$2:$A$52,B77,'الرصيد الثابت'!$B$2:$B$52))</f>
        <v/>
      </c>
      <c r="D77" s="132" t="str">
        <f>IF(B77="","",SUMIF('الرصيد الثابت'!$A$2:$A$52,B77,'الرصيد الثابت'!$C$2:$C$52))</f>
        <v/>
      </c>
      <c r="E77" s="186"/>
      <c r="F77" s="186"/>
      <c r="G77" s="132">
        <f t="shared" si="3"/>
        <v>0</v>
      </c>
      <c r="H77" s="187"/>
      <c r="I77" s="127"/>
      <c r="J77" s="227"/>
      <c r="K77" s="221" t="str">
        <f>IFERROR(VLOOKUP(J77,'اسماء العملاء'!$A$2:$E$1270,5,FALSE),"")</f>
        <v/>
      </c>
      <c r="L77" s="222" t="str">
        <f>IFERROR(VLOOKUP(J77,'اسماء العملاء'!$A$2:$C$1270,2,FALSE),"")</f>
        <v/>
      </c>
      <c r="M77" s="223" t="str">
        <f>IFERROR(VLOOKUP(J77,'اسماء العملاء'!$A$2:$C$1270,3,FALSE),"")</f>
        <v/>
      </c>
      <c r="N77" s="25"/>
    </row>
    <row r="78" spans="1:14" ht="23.1" customHeight="1">
      <c r="A78" s="151" t="str">
        <f t="shared" ca="1" si="2"/>
        <v/>
      </c>
      <c r="B78" s="134"/>
      <c r="C78" s="132" t="str">
        <f>IF(B78="","",SUMIF('الرصيد الثابت'!$A$2:$A$52,B78,'الرصيد الثابت'!$B$2:$B$52))</f>
        <v/>
      </c>
      <c r="D78" s="132" t="str">
        <f>IF(B78="","",SUMIF('الرصيد الثابت'!$A$2:$A$52,B78,'الرصيد الثابت'!$C$2:$C$52))</f>
        <v/>
      </c>
      <c r="E78" s="186"/>
      <c r="F78" s="186"/>
      <c r="G78" s="132">
        <f t="shared" si="3"/>
        <v>0</v>
      </c>
      <c r="H78" s="187"/>
      <c r="I78" s="127"/>
      <c r="J78" s="227"/>
      <c r="K78" s="221" t="str">
        <f>IFERROR(VLOOKUP(J78,'اسماء العملاء'!$A$2:$E$1270,5,FALSE),"")</f>
        <v/>
      </c>
      <c r="L78" s="222" t="str">
        <f>IFERROR(VLOOKUP(J78,'اسماء العملاء'!$A$2:$C$1270,2,FALSE),"")</f>
        <v/>
      </c>
      <c r="M78" s="223" t="str">
        <f>IFERROR(VLOOKUP(J78,'اسماء العملاء'!$A$2:$C$1270,3,FALSE),"")</f>
        <v/>
      </c>
      <c r="N78" s="25"/>
    </row>
    <row r="79" spans="1:14" ht="23.1" customHeight="1">
      <c r="A79" s="151" t="str">
        <f t="shared" ca="1" si="2"/>
        <v/>
      </c>
      <c r="B79" s="134"/>
      <c r="C79" s="132" t="str">
        <f>IF(B79="","",SUMIF('الرصيد الثابت'!$A$2:$A$52,B79,'الرصيد الثابت'!$B$2:$B$52))</f>
        <v/>
      </c>
      <c r="D79" s="132" t="str">
        <f>IF(B79="","",SUMIF('الرصيد الثابت'!$A$2:$A$52,B79,'الرصيد الثابت'!$C$2:$C$52))</f>
        <v/>
      </c>
      <c r="E79" s="186"/>
      <c r="F79" s="186"/>
      <c r="G79" s="132">
        <f t="shared" si="3"/>
        <v>0</v>
      </c>
      <c r="H79" s="187"/>
      <c r="I79" s="127"/>
      <c r="J79" s="227"/>
      <c r="K79" s="221" t="str">
        <f>IFERROR(VLOOKUP(J79,'اسماء العملاء'!$A$2:$E$1270,5,FALSE),"")</f>
        <v/>
      </c>
      <c r="L79" s="222" t="str">
        <f>IFERROR(VLOOKUP(J79,'اسماء العملاء'!$A$2:$C$1270,2,FALSE),"")</f>
        <v/>
      </c>
      <c r="M79" s="223" t="str">
        <f>IFERROR(VLOOKUP(J79,'اسماء العملاء'!$A$2:$C$1270,3,FALSE),"")</f>
        <v/>
      </c>
      <c r="N79" s="25"/>
    </row>
    <row r="80" spans="1:14" ht="23.1" customHeight="1">
      <c r="A80" s="151" t="str">
        <f t="shared" ca="1" si="2"/>
        <v/>
      </c>
      <c r="B80" s="134"/>
      <c r="C80" s="132" t="str">
        <f>IF(B80="","",SUMIF('الرصيد الثابت'!$A$2:$A$52,B80,'الرصيد الثابت'!$B$2:$B$52))</f>
        <v/>
      </c>
      <c r="D80" s="132" t="str">
        <f>IF(B80="","",SUMIF('الرصيد الثابت'!$A$2:$A$52,B80,'الرصيد الثابت'!$C$2:$C$52))</f>
        <v/>
      </c>
      <c r="E80" s="186"/>
      <c r="F80" s="186"/>
      <c r="G80" s="132">
        <f t="shared" si="3"/>
        <v>0</v>
      </c>
      <c r="H80" s="187"/>
      <c r="I80" s="127"/>
      <c r="J80" s="227"/>
      <c r="K80" s="221" t="str">
        <f>IFERROR(VLOOKUP(J80,'اسماء العملاء'!$A$2:$E$1270,5,FALSE),"")</f>
        <v/>
      </c>
      <c r="L80" s="222" t="str">
        <f>IFERROR(VLOOKUP(J80,'اسماء العملاء'!$A$2:$C$1270,2,FALSE),"")</f>
        <v/>
      </c>
      <c r="M80" s="223" t="str">
        <f>IFERROR(VLOOKUP(J80,'اسماء العملاء'!$A$2:$C$1270,3,FALSE),"")</f>
        <v/>
      </c>
      <c r="N80" s="25"/>
    </row>
    <row r="81" spans="1:14" ht="23.1" customHeight="1">
      <c r="A81" s="151" t="str">
        <f t="shared" ca="1" si="2"/>
        <v/>
      </c>
      <c r="B81" s="134"/>
      <c r="C81" s="132" t="str">
        <f>IF(B81="","",SUMIF('الرصيد الثابت'!$A$2:$A$52,B81,'الرصيد الثابت'!$B$2:$B$52))</f>
        <v/>
      </c>
      <c r="D81" s="132" t="str">
        <f>IF(B81="","",SUMIF('الرصيد الثابت'!$A$2:$A$52,B81,'الرصيد الثابت'!$C$2:$C$52))</f>
        <v/>
      </c>
      <c r="E81" s="186"/>
      <c r="F81" s="186"/>
      <c r="G81" s="132">
        <f t="shared" si="3"/>
        <v>0</v>
      </c>
      <c r="H81" s="187"/>
      <c r="I81" s="127"/>
      <c r="J81" s="227"/>
      <c r="K81" s="221" t="str">
        <f>IFERROR(VLOOKUP(J81,'اسماء العملاء'!$A$2:$E$1270,5,FALSE),"")</f>
        <v/>
      </c>
      <c r="L81" s="222" t="str">
        <f>IFERROR(VLOOKUP(J81,'اسماء العملاء'!$A$2:$C$1270,2,FALSE),"")</f>
        <v/>
      </c>
      <c r="M81" s="223" t="str">
        <f>IFERROR(VLOOKUP(J81,'اسماء العملاء'!$A$2:$C$1270,3,FALSE),"")</f>
        <v/>
      </c>
      <c r="N81" s="25"/>
    </row>
    <row r="82" spans="1:14" ht="23.1" customHeight="1">
      <c r="A82" s="151" t="str">
        <f t="shared" ca="1" si="2"/>
        <v/>
      </c>
      <c r="B82" s="134"/>
      <c r="C82" s="132" t="str">
        <f>IF(B82="","",SUMIF('الرصيد الثابت'!$A$2:$A$52,B82,'الرصيد الثابت'!$B$2:$B$52))</f>
        <v/>
      </c>
      <c r="D82" s="132" t="str">
        <f>IF(B82="","",SUMIF('الرصيد الثابت'!$A$2:$A$52,B82,'الرصيد الثابت'!$C$2:$C$52))</f>
        <v/>
      </c>
      <c r="E82" s="186"/>
      <c r="F82" s="186"/>
      <c r="G82" s="132">
        <f t="shared" si="3"/>
        <v>0</v>
      </c>
      <c r="H82" s="187"/>
      <c r="I82" s="127"/>
      <c r="J82" s="227"/>
      <c r="K82" s="221" t="str">
        <f>IFERROR(VLOOKUP(J82,'اسماء العملاء'!$A$2:$E$1270,5,FALSE),"")</f>
        <v/>
      </c>
      <c r="L82" s="222" t="str">
        <f>IFERROR(VLOOKUP(J82,'اسماء العملاء'!$A$2:$C$1270,2,FALSE),"")</f>
        <v/>
      </c>
      <c r="M82" s="223" t="str">
        <f>IFERROR(VLOOKUP(J82,'اسماء العملاء'!$A$2:$C$1270,3,FALSE),"")</f>
        <v/>
      </c>
      <c r="N82" s="25"/>
    </row>
    <row r="83" spans="1:14" ht="23.1" customHeight="1">
      <c r="A83" s="151" t="str">
        <f t="shared" ca="1" si="2"/>
        <v/>
      </c>
      <c r="B83" s="134"/>
      <c r="C83" s="132" t="str">
        <f>IF(B83="","",SUMIF('الرصيد الثابت'!$A$2:$A$52,B83,'الرصيد الثابت'!$B$2:$B$52))</f>
        <v/>
      </c>
      <c r="D83" s="132" t="str">
        <f>IF(B83="","",SUMIF('الرصيد الثابت'!$A$2:$A$52,B83,'الرصيد الثابت'!$C$2:$C$52))</f>
        <v/>
      </c>
      <c r="E83" s="186"/>
      <c r="F83" s="186"/>
      <c r="G83" s="132">
        <f t="shared" si="3"/>
        <v>0</v>
      </c>
      <c r="H83" s="187"/>
      <c r="I83" s="127"/>
      <c r="J83" s="227"/>
      <c r="K83" s="221" t="str">
        <f>IFERROR(VLOOKUP(J83,'اسماء العملاء'!$A$2:$E$1270,5,FALSE),"")</f>
        <v/>
      </c>
      <c r="L83" s="222" t="str">
        <f>IFERROR(VLOOKUP(J83,'اسماء العملاء'!$A$2:$C$1270,2,FALSE),"")</f>
        <v/>
      </c>
      <c r="M83" s="223" t="str">
        <f>IFERROR(VLOOKUP(J83,'اسماء العملاء'!$A$2:$C$1270,3,FALSE),"")</f>
        <v/>
      </c>
      <c r="N83" s="25"/>
    </row>
    <row r="84" spans="1:14" ht="23.1" customHeight="1">
      <c r="A84" s="151" t="str">
        <f t="shared" ca="1" si="2"/>
        <v/>
      </c>
      <c r="B84" s="134"/>
      <c r="C84" s="132" t="str">
        <f>IF(B84="","",SUMIF('الرصيد الثابت'!$A$2:$A$52,B84,'الرصيد الثابت'!$B$2:$B$52))</f>
        <v/>
      </c>
      <c r="D84" s="132" t="str">
        <f>IF(B84="","",SUMIF('الرصيد الثابت'!$A$2:$A$52,B84,'الرصيد الثابت'!$C$2:$C$52))</f>
        <v/>
      </c>
      <c r="E84" s="186"/>
      <c r="F84" s="186"/>
      <c r="G84" s="132">
        <f t="shared" si="3"/>
        <v>0</v>
      </c>
      <c r="H84" s="187"/>
      <c r="I84" s="127"/>
      <c r="J84" s="227"/>
      <c r="K84" s="221" t="str">
        <f>IFERROR(VLOOKUP(J84,'اسماء العملاء'!$A$2:$E$1270,5,FALSE),"")</f>
        <v/>
      </c>
      <c r="L84" s="222" t="str">
        <f>IFERROR(VLOOKUP(J84,'اسماء العملاء'!$A$2:$C$1270,2,FALSE),"")</f>
        <v/>
      </c>
      <c r="M84" s="223" t="str">
        <f>IFERROR(VLOOKUP(J84,'اسماء العملاء'!$A$2:$C$1270,3,FALSE),"")</f>
        <v/>
      </c>
      <c r="N84" s="25"/>
    </row>
    <row r="85" spans="1:14" ht="23.1" customHeight="1">
      <c r="A85" s="151" t="str">
        <f t="shared" ca="1" si="2"/>
        <v/>
      </c>
      <c r="B85" s="134"/>
      <c r="C85" s="132" t="str">
        <f>IF(B85="","",SUMIF('الرصيد الثابت'!$A$2:$A$52,B85,'الرصيد الثابت'!$B$2:$B$52))</f>
        <v/>
      </c>
      <c r="D85" s="132" t="str">
        <f>IF(B85="","",SUMIF('الرصيد الثابت'!$A$2:$A$52,B85,'الرصيد الثابت'!$C$2:$C$52))</f>
        <v/>
      </c>
      <c r="E85" s="186"/>
      <c r="F85" s="186"/>
      <c r="G85" s="132">
        <f t="shared" si="3"/>
        <v>0</v>
      </c>
      <c r="H85" s="187"/>
      <c r="I85" s="127"/>
      <c r="J85" s="227"/>
      <c r="K85" s="221" t="str">
        <f>IFERROR(VLOOKUP(J85,'اسماء العملاء'!$A$2:$E$1270,5,FALSE),"")</f>
        <v/>
      </c>
      <c r="L85" s="222" t="str">
        <f>IFERROR(VLOOKUP(J85,'اسماء العملاء'!$A$2:$C$1270,2,FALSE),"")</f>
        <v/>
      </c>
      <c r="M85" s="223" t="str">
        <f>IFERROR(VLOOKUP(J85,'اسماء العملاء'!$A$2:$C$1270,3,FALSE),"")</f>
        <v/>
      </c>
      <c r="N85" s="25"/>
    </row>
    <row r="86" spans="1:14" ht="23.1" customHeight="1">
      <c r="A86" s="151" t="str">
        <f t="shared" ca="1" si="2"/>
        <v/>
      </c>
      <c r="B86" s="134"/>
      <c r="C86" s="132" t="str">
        <f>IF(B86="","",SUMIF('الرصيد الثابت'!$A$2:$A$52,B86,'الرصيد الثابت'!$B$2:$B$52))</f>
        <v/>
      </c>
      <c r="D86" s="132" t="str">
        <f>IF(B86="","",SUMIF('الرصيد الثابت'!$A$2:$A$52,B86,'الرصيد الثابت'!$C$2:$C$52))</f>
        <v/>
      </c>
      <c r="E86" s="186"/>
      <c r="F86" s="186"/>
      <c r="G86" s="132">
        <f t="shared" si="3"/>
        <v>0</v>
      </c>
      <c r="H86" s="187"/>
      <c r="I86" s="127"/>
      <c r="J86" s="227"/>
      <c r="K86" s="221" t="str">
        <f>IFERROR(VLOOKUP(J86,'اسماء العملاء'!$A$2:$E$1270,5,FALSE),"")</f>
        <v/>
      </c>
      <c r="L86" s="222" t="str">
        <f>IFERROR(VLOOKUP(J86,'اسماء العملاء'!$A$2:$C$1270,2,FALSE),"")</f>
        <v/>
      </c>
      <c r="M86" s="223" t="str">
        <f>IFERROR(VLOOKUP(J86,'اسماء العملاء'!$A$2:$C$1270,3,FALSE),"")</f>
        <v/>
      </c>
      <c r="N86" s="25"/>
    </row>
    <row r="87" spans="1:14" ht="23.1" customHeight="1">
      <c r="A87" s="151" t="str">
        <f t="shared" ca="1" si="2"/>
        <v/>
      </c>
      <c r="B87" s="134"/>
      <c r="C87" s="132" t="str">
        <f>IF(B87="","",SUMIF('الرصيد الثابت'!$A$2:$A$52,B87,'الرصيد الثابت'!$B$2:$B$52))</f>
        <v/>
      </c>
      <c r="D87" s="132" t="str">
        <f>IF(B87="","",SUMIF('الرصيد الثابت'!$A$2:$A$52,B87,'الرصيد الثابت'!$C$2:$C$52))</f>
        <v/>
      </c>
      <c r="E87" s="186"/>
      <c r="F87" s="186"/>
      <c r="G87" s="132">
        <f t="shared" si="3"/>
        <v>0</v>
      </c>
      <c r="H87" s="187"/>
      <c r="I87" s="127"/>
      <c r="J87" s="227"/>
      <c r="K87" s="221" t="str">
        <f>IFERROR(VLOOKUP(J87,'اسماء العملاء'!$A$2:$E$1270,5,FALSE),"")</f>
        <v/>
      </c>
      <c r="L87" s="222" t="str">
        <f>IFERROR(VLOOKUP(J87,'اسماء العملاء'!$A$2:$C$1270,2,FALSE),"")</f>
        <v/>
      </c>
      <c r="M87" s="223" t="str">
        <f>IFERROR(VLOOKUP(J87,'اسماء العملاء'!$A$2:$C$1270,3,FALSE),"")</f>
        <v/>
      </c>
      <c r="N87" s="25"/>
    </row>
    <row r="88" spans="1:14" ht="23.1" customHeight="1">
      <c r="A88" s="151" t="str">
        <f t="shared" ca="1" si="2"/>
        <v/>
      </c>
      <c r="B88" s="134"/>
      <c r="C88" s="132" t="str">
        <f>IF(B88="","",SUMIF('الرصيد الثابت'!$A$2:$A$52,B88,'الرصيد الثابت'!$B$2:$B$52))</f>
        <v/>
      </c>
      <c r="D88" s="132" t="str">
        <f>IF(B88="","",SUMIF('الرصيد الثابت'!$A$2:$A$52,B88,'الرصيد الثابت'!$C$2:$C$52))</f>
        <v/>
      </c>
      <c r="E88" s="186"/>
      <c r="F88" s="186"/>
      <c r="G88" s="132">
        <f t="shared" si="3"/>
        <v>0</v>
      </c>
      <c r="H88" s="187"/>
      <c r="I88" s="127"/>
      <c r="J88" s="227"/>
      <c r="K88" s="221" t="str">
        <f>IFERROR(VLOOKUP(J88,'اسماء العملاء'!$A$2:$E$1270,5,FALSE),"")</f>
        <v/>
      </c>
      <c r="L88" s="222" t="str">
        <f>IFERROR(VLOOKUP(J88,'اسماء العملاء'!$A$2:$C$1270,2,FALSE),"")</f>
        <v/>
      </c>
      <c r="M88" s="223" t="str">
        <f>IFERROR(VLOOKUP(J88,'اسماء العملاء'!$A$2:$C$1270,3,FALSE),"")</f>
        <v/>
      </c>
      <c r="N88" s="25"/>
    </row>
    <row r="89" spans="1:14" ht="23.1" customHeight="1">
      <c r="A89" s="151" t="str">
        <f t="shared" ca="1" si="2"/>
        <v/>
      </c>
      <c r="B89" s="134"/>
      <c r="C89" s="132" t="str">
        <f>IF(B89="","",SUMIF('الرصيد الثابت'!$A$2:$A$52,B89,'الرصيد الثابت'!$B$2:$B$52))</f>
        <v/>
      </c>
      <c r="D89" s="132" t="str">
        <f>IF(B89="","",SUMIF('الرصيد الثابت'!$A$2:$A$52,B89,'الرصيد الثابت'!$C$2:$C$52))</f>
        <v/>
      </c>
      <c r="E89" s="186"/>
      <c r="F89" s="186"/>
      <c r="G89" s="132">
        <f t="shared" si="3"/>
        <v>0</v>
      </c>
      <c r="H89" s="187"/>
      <c r="I89" s="127"/>
      <c r="J89" s="227"/>
      <c r="K89" s="221" t="str">
        <f>IFERROR(VLOOKUP(J89,'اسماء العملاء'!$A$2:$E$1270,5,FALSE),"")</f>
        <v/>
      </c>
      <c r="L89" s="222" t="str">
        <f>IFERROR(VLOOKUP(J89,'اسماء العملاء'!$A$2:$C$1270,2,FALSE),"")</f>
        <v/>
      </c>
      <c r="M89" s="223" t="str">
        <f>IFERROR(VLOOKUP(J89,'اسماء العملاء'!$A$2:$C$1270,3,FALSE),"")</f>
        <v/>
      </c>
      <c r="N89" s="25"/>
    </row>
    <row r="90" spans="1:14" ht="23.1" customHeight="1">
      <c r="A90" s="151" t="str">
        <f t="shared" ca="1" si="2"/>
        <v/>
      </c>
      <c r="B90" s="134"/>
      <c r="C90" s="132" t="str">
        <f>IF(B90="","",SUMIF('الرصيد الثابت'!$A$2:$A$52,B90,'الرصيد الثابت'!$B$2:$B$52))</f>
        <v/>
      </c>
      <c r="D90" s="132" t="str">
        <f>IF(B90="","",SUMIF('الرصيد الثابت'!$A$2:$A$52,B90,'الرصيد الثابت'!$C$2:$C$52))</f>
        <v/>
      </c>
      <c r="E90" s="186"/>
      <c r="F90" s="186"/>
      <c r="G90" s="132">
        <f t="shared" si="3"/>
        <v>0</v>
      </c>
      <c r="H90" s="187"/>
      <c r="I90" s="127"/>
      <c r="J90" s="227"/>
      <c r="K90" s="221" t="str">
        <f>IFERROR(VLOOKUP(J90,'اسماء العملاء'!$A$2:$E$1270,5,FALSE),"")</f>
        <v/>
      </c>
      <c r="L90" s="222" t="str">
        <f>IFERROR(VLOOKUP(J90,'اسماء العملاء'!$A$2:$C$1270,2,FALSE),"")</f>
        <v/>
      </c>
      <c r="M90" s="223" t="str">
        <f>IFERROR(VLOOKUP(J90,'اسماء العملاء'!$A$2:$C$1270,3,FALSE),"")</f>
        <v/>
      </c>
      <c r="N90" s="25"/>
    </row>
    <row r="91" spans="1:14" ht="23.1" customHeight="1">
      <c r="A91" s="151" t="str">
        <f t="shared" ca="1" si="2"/>
        <v/>
      </c>
      <c r="B91" s="134"/>
      <c r="C91" s="132" t="str">
        <f>IF(B91="","",SUMIF('الرصيد الثابت'!$A$2:$A$52,B91,'الرصيد الثابت'!$B$2:$B$52))</f>
        <v/>
      </c>
      <c r="D91" s="132" t="str">
        <f>IF(B91="","",SUMIF('الرصيد الثابت'!$A$2:$A$52,B91,'الرصيد الثابت'!$C$2:$C$52))</f>
        <v/>
      </c>
      <c r="E91" s="186"/>
      <c r="F91" s="186"/>
      <c r="G91" s="132">
        <f t="shared" si="3"/>
        <v>0</v>
      </c>
      <c r="H91" s="187"/>
      <c r="I91" s="127"/>
      <c r="J91" s="227"/>
      <c r="K91" s="221" t="str">
        <f>IFERROR(VLOOKUP(J91,'اسماء العملاء'!$A$2:$E$1270,5,FALSE),"")</f>
        <v/>
      </c>
      <c r="L91" s="222" t="str">
        <f>IFERROR(VLOOKUP(J91,'اسماء العملاء'!$A$2:$C$1270,2,FALSE),"")</f>
        <v/>
      </c>
      <c r="M91" s="223" t="str">
        <f>IFERROR(VLOOKUP(J91,'اسماء العملاء'!$A$2:$C$1270,3,FALSE),"")</f>
        <v/>
      </c>
      <c r="N91" s="25"/>
    </row>
    <row r="92" spans="1:14" ht="23.1" customHeight="1">
      <c r="A92" s="151" t="str">
        <f t="shared" ca="1" si="2"/>
        <v/>
      </c>
      <c r="B92" s="134"/>
      <c r="C92" s="132" t="str">
        <f>IF(B92="","",SUMIF('الرصيد الثابت'!$A$2:$A$52,B92,'الرصيد الثابت'!$B$2:$B$52))</f>
        <v/>
      </c>
      <c r="D92" s="132" t="str">
        <f>IF(B92="","",SUMIF('الرصيد الثابت'!$A$2:$A$52,B92,'الرصيد الثابت'!$C$2:$C$52))</f>
        <v/>
      </c>
      <c r="E92" s="186"/>
      <c r="F92" s="186"/>
      <c r="G92" s="132">
        <f t="shared" si="3"/>
        <v>0</v>
      </c>
      <c r="H92" s="187"/>
      <c r="I92" s="127"/>
      <c r="J92" s="227"/>
      <c r="K92" s="221" t="str">
        <f>IFERROR(VLOOKUP(J92,'اسماء العملاء'!$A$2:$E$1270,5,FALSE),"")</f>
        <v/>
      </c>
      <c r="L92" s="222" t="str">
        <f>IFERROR(VLOOKUP(J92,'اسماء العملاء'!$A$2:$C$1270,2,FALSE),"")</f>
        <v/>
      </c>
      <c r="M92" s="223" t="str">
        <f>IFERROR(VLOOKUP(J92,'اسماء العملاء'!$A$2:$C$1270,3,FALSE),"")</f>
        <v/>
      </c>
      <c r="N92" s="25"/>
    </row>
    <row r="93" spans="1:14" ht="23.1" customHeight="1">
      <c r="A93" s="151" t="str">
        <f t="shared" ca="1" si="2"/>
        <v/>
      </c>
      <c r="B93" s="134"/>
      <c r="C93" s="132" t="str">
        <f>IF(B93="","",SUMIF('الرصيد الثابت'!$A$2:$A$52,B93,'الرصيد الثابت'!$B$2:$B$52))</f>
        <v/>
      </c>
      <c r="D93" s="132" t="str">
        <f>IF(B93="","",SUMIF('الرصيد الثابت'!$A$2:$A$52,B93,'الرصيد الثابت'!$C$2:$C$52))</f>
        <v/>
      </c>
      <c r="E93" s="186"/>
      <c r="F93" s="186"/>
      <c r="G93" s="132">
        <f t="shared" si="3"/>
        <v>0</v>
      </c>
      <c r="H93" s="187"/>
      <c r="I93" s="127"/>
      <c r="J93" s="227"/>
      <c r="K93" s="221" t="str">
        <f>IFERROR(VLOOKUP(J93,'اسماء العملاء'!$A$2:$E$1270,5,FALSE),"")</f>
        <v/>
      </c>
      <c r="L93" s="222" t="str">
        <f>IFERROR(VLOOKUP(J93,'اسماء العملاء'!$A$2:$C$1270,2,FALSE),"")</f>
        <v/>
      </c>
      <c r="M93" s="223" t="str">
        <f>IFERROR(VLOOKUP(J93,'اسماء العملاء'!$A$2:$C$1270,3,FALSE),"")</f>
        <v/>
      </c>
      <c r="N93" s="25"/>
    </row>
    <row r="94" spans="1:14" ht="23.1" customHeight="1">
      <c r="A94" s="151" t="str">
        <f t="shared" ca="1" si="2"/>
        <v/>
      </c>
      <c r="B94" s="134"/>
      <c r="C94" s="132" t="str">
        <f>IF(B94="","",SUMIF('الرصيد الثابت'!$A$2:$A$52,B94,'الرصيد الثابت'!$B$2:$B$52))</f>
        <v/>
      </c>
      <c r="D94" s="132" t="str">
        <f>IF(B94="","",SUMIF('الرصيد الثابت'!$A$2:$A$52,B94,'الرصيد الثابت'!$C$2:$C$52))</f>
        <v/>
      </c>
      <c r="E94" s="186"/>
      <c r="F94" s="186"/>
      <c r="G94" s="132">
        <f t="shared" si="3"/>
        <v>0</v>
      </c>
      <c r="H94" s="187"/>
      <c r="I94" s="127"/>
      <c r="J94" s="227"/>
      <c r="K94" s="221" t="str">
        <f>IFERROR(VLOOKUP(J94,'اسماء العملاء'!$A$2:$E$1270,5,FALSE),"")</f>
        <v/>
      </c>
      <c r="L94" s="222" t="str">
        <f>IFERROR(VLOOKUP(J94,'اسماء العملاء'!$A$2:$C$1270,2,FALSE),"")</f>
        <v/>
      </c>
      <c r="M94" s="223" t="str">
        <f>IFERROR(VLOOKUP(J94,'اسماء العملاء'!$A$2:$C$1270,3,FALSE),"")</f>
        <v/>
      </c>
      <c r="N94" s="25"/>
    </row>
    <row r="95" spans="1:14" ht="23.1" customHeight="1">
      <c r="A95" s="151" t="str">
        <f t="shared" ca="1" si="2"/>
        <v/>
      </c>
      <c r="B95" s="134"/>
      <c r="C95" s="132" t="str">
        <f>IF(B95="","",SUMIF('الرصيد الثابت'!$A$2:$A$52,B95,'الرصيد الثابت'!$B$2:$B$52))</f>
        <v/>
      </c>
      <c r="D95" s="132" t="str">
        <f>IF(B95="","",SUMIF('الرصيد الثابت'!$A$2:$A$52,B95,'الرصيد الثابت'!$C$2:$C$52))</f>
        <v/>
      </c>
      <c r="E95" s="186"/>
      <c r="F95" s="186"/>
      <c r="G95" s="132">
        <f t="shared" si="3"/>
        <v>0</v>
      </c>
      <c r="H95" s="187"/>
      <c r="I95" s="127"/>
      <c r="J95" s="227"/>
      <c r="K95" s="221" t="str">
        <f>IFERROR(VLOOKUP(J95,'اسماء العملاء'!$A$2:$E$1270,5,FALSE),"")</f>
        <v/>
      </c>
      <c r="L95" s="222" t="str">
        <f>IFERROR(VLOOKUP(J95,'اسماء العملاء'!$A$2:$C$1270,2,FALSE),"")</f>
        <v/>
      </c>
      <c r="M95" s="223" t="str">
        <f>IFERROR(VLOOKUP(J95,'اسماء العملاء'!$A$2:$C$1270,3,FALSE),"")</f>
        <v/>
      </c>
      <c r="N95" s="25"/>
    </row>
    <row r="96" spans="1:14" ht="23.1" customHeight="1">
      <c r="A96" s="151" t="str">
        <f t="shared" ca="1" si="2"/>
        <v/>
      </c>
      <c r="B96" s="134"/>
      <c r="C96" s="132" t="str">
        <f>IF(B96="","",SUMIF('الرصيد الثابت'!$A$2:$A$52,B96,'الرصيد الثابت'!$B$2:$B$52))</f>
        <v/>
      </c>
      <c r="D96" s="132" t="str">
        <f>IF(B96="","",SUMIF('الرصيد الثابت'!$A$2:$A$52,B96,'الرصيد الثابت'!$C$2:$C$52))</f>
        <v/>
      </c>
      <c r="E96" s="186"/>
      <c r="F96" s="186"/>
      <c r="G96" s="132">
        <f t="shared" si="3"/>
        <v>0</v>
      </c>
      <c r="H96" s="187"/>
      <c r="I96" s="127"/>
      <c r="J96" s="227"/>
      <c r="K96" s="221" t="str">
        <f>IFERROR(VLOOKUP(J96,'اسماء العملاء'!$A$2:$E$1270,5,FALSE),"")</f>
        <v/>
      </c>
      <c r="L96" s="222" t="str">
        <f>IFERROR(VLOOKUP(J96,'اسماء العملاء'!$A$2:$C$1270,2,FALSE),"")</f>
        <v/>
      </c>
      <c r="M96" s="223" t="str">
        <f>IFERROR(VLOOKUP(J96,'اسماء العملاء'!$A$2:$C$1270,3,FALSE),"")</f>
        <v/>
      </c>
      <c r="N96" s="25"/>
    </row>
    <row r="97" spans="1:14" ht="23.1" customHeight="1">
      <c r="A97" s="151" t="str">
        <f t="shared" ca="1" si="2"/>
        <v/>
      </c>
      <c r="B97" s="134"/>
      <c r="C97" s="132" t="str">
        <f>IF(B97="","",SUMIF('الرصيد الثابت'!$A$2:$A$52,B97,'الرصيد الثابت'!$B$2:$B$52))</f>
        <v/>
      </c>
      <c r="D97" s="132" t="str">
        <f>IF(B97="","",SUMIF('الرصيد الثابت'!$A$2:$A$52,B97,'الرصيد الثابت'!$C$2:$C$52))</f>
        <v/>
      </c>
      <c r="E97" s="186"/>
      <c r="F97" s="186"/>
      <c r="G97" s="132">
        <f t="shared" si="3"/>
        <v>0</v>
      </c>
      <c r="H97" s="187"/>
      <c r="I97" s="127"/>
      <c r="J97" s="227"/>
      <c r="K97" s="221" t="str">
        <f>IFERROR(VLOOKUP(J97,'اسماء العملاء'!$A$2:$E$1270,5,FALSE),"")</f>
        <v/>
      </c>
      <c r="L97" s="222" t="str">
        <f>IFERROR(VLOOKUP(J97,'اسماء العملاء'!$A$2:$C$1270,2,FALSE),"")</f>
        <v/>
      </c>
      <c r="M97" s="223" t="str">
        <f>IFERROR(VLOOKUP(J97,'اسماء العملاء'!$A$2:$C$1270,3,FALSE),"")</f>
        <v/>
      </c>
      <c r="N97" s="25"/>
    </row>
    <row r="98" spans="1:14" ht="23.1" customHeight="1">
      <c r="A98" s="151" t="str">
        <f t="shared" ca="1" si="2"/>
        <v/>
      </c>
      <c r="B98" s="134"/>
      <c r="C98" s="132" t="str">
        <f>IF(B98="","",SUMIF('الرصيد الثابت'!$A$2:$A$52,B98,'الرصيد الثابت'!$B$2:$B$52))</f>
        <v/>
      </c>
      <c r="D98" s="132" t="str">
        <f>IF(B98="","",SUMIF('الرصيد الثابت'!$A$2:$A$52,B98,'الرصيد الثابت'!$C$2:$C$52))</f>
        <v/>
      </c>
      <c r="E98" s="186"/>
      <c r="F98" s="186"/>
      <c r="G98" s="132">
        <f t="shared" si="3"/>
        <v>0</v>
      </c>
      <c r="H98" s="187"/>
      <c r="I98" s="127"/>
      <c r="J98" s="227"/>
      <c r="K98" s="221" t="str">
        <f>IFERROR(VLOOKUP(J98,'اسماء العملاء'!$A$2:$E$1270,5,FALSE),"")</f>
        <v/>
      </c>
      <c r="L98" s="222" t="str">
        <f>IFERROR(VLOOKUP(J98,'اسماء العملاء'!$A$2:$C$1270,2,FALSE),"")</f>
        <v/>
      </c>
      <c r="M98" s="223" t="str">
        <f>IFERROR(VLOOKUP(J98,'اسماء العملاء'!$A$2:$C$1270,3,FALSE),"")</f>
        <v/>
      </c>
      <c r="N98" s="25"/>
    </row>
    <row r="99" spans="1:14" ht="23.1" customHeight="1">
      <c r="A99" s="151" t="str">
        <f t="shared" ca="1" si="2"/>
        <v/>
      </c>
      <c r="B99" s="134"/>
      <c r="C99" s="132" t="str">
        <f>IF(B99="","",SUMIF('الرصيد الثابت'!$A$2:$A$52,B99,'الرصيد الثابت'!$B$2:$B$52))</f>
        <v/>
      </c>
      <c r="D99" s="132" t="str">
        <f>IF(B99="","",SUMIF('الرصيد الثابت'!$A$2:$A$52,B99,'الرصيد الثابت'!$C$2:$C$52))</f>
        <v/>
      </c>
      <c r="E99" s="186"/>
      <c r="F99" s="186"/>
      <c r="G99" s="132">
        <f t="shared" si="3"/>
        <v>0</v>
      </c>
      <c r="H99" s="187"/>
      <c r="I99" s="127"/>
      <c r="J99" s="227"/>
      <c r="K99" s="221" t="str">
        <f>IFERROR(VLOOKUP(J99,'اسماء العملاء'!$A$2:$E$1270,5,FALSE),"")</f>
        <v/>
      </c>
      <c r="L99" s="222" t="str">
        <f>IFERROR(VLOOKUP(J99,'اسماء العملاء'!$A$2:$C$1270,2,FALSE),"")</f>
        <v/>
      </c>
      <c r="M99" s="223" t="str">
        <f>IFERROR(VLOOKUP(J99,'اسماء العملاء'!$A$2:$C$1270,3,FALSE),"")</f>
        <v/>
      </c>
      <c r="N99" s="25"/>
    </row>
    <row r="100" spans="1:14" ht="23.1" customHeight="1">
      <c r="A100" s="151" t="str">
        <f t="shared" ca="1" si="2"/>
        <v/>
      </c>
      <c r="B100" s="134"/>
      <c r="C100" s="132" t="str">
        <f>IF(B100="","",SUMIF('الرصيد الثابت'!$A$2:$A$52,B100,'الرصيد الثابت'!$B$2:$B$52))</f>
        <v/>
      </c>
      <c r="D100" s="132" t="str">
        <f>IF(B100="","",SUMIF('الرصيد الثابت'!$A$2:$A$52,B100,'الرصيد الثابت'!$C$2:$C$52))</f>
        <v/>
      </c>
      <c r="E100" s="186"/>
      <c r="F100" s="186"/>
      <c r="G100" s="132">
        <f t="shared" si="3"/>
        <v>0</v>
      </c>
      <c r="H100" s="187"/>
      <c r="I100" s="127"/>
      <c r="J100" s="227"/>
      <c r="K100" s="221" t="str">
        <f>IFERROR(VLOOKUP(J100,'اسماء العملاء'!$A$2:$E$1270,5,FALSE),"")</f>
        <v/>
      </c>
      <c r="L100" s="222" t="str">
        <f>IFERROR(VLOOKUP(J100,'اسماء العملاء'!$A$2:$C$1270,2,FALSE),"")</f>
        <v/>
      </c>
      <c r="M100" s="223" t="str">
        <f>IFERROR(VLOOKUP(J100,'اسماء العملاء'!$A$2:$C$1270,3,FALSE),"")</f>
        <v/>
      </c>
      <c r="N100" s="25"/>
    </row>
    <row r="101" spans="1:14" ht="23.1" customHeight="1">
      <c r="A101" s="151" t="str">
        <f t="shared" ca="1" si="2"/>
        <v/>
      </c>
      <c r="B101" s="134"/>
      <c r="C101" s="132" t="str">
        <f>IF(B101="","",SUMIF('الرصيد الثابت'!$A$2:$A$52,B101,'الرصيد الثابت'!$B$2:$B$52))</f>
        <v/>
      </c>
      <c r="D101" s="132" t="str">
        <f>IF(B101="","",SUMIF('الرصيد الثابت'!$A$2:$A$52,B101,'الرصيد الثابت'!$C$2:$C$52))</f>
        <v/>
      </c>
      <c r="E101" s="186"/>
      <c r="F101" s="186"/>
      <c r="G101" s="132">
        <f t="shared" si="3"/>
        <v>0</v>
      </c>
      <c r="H101" s="187"/>
      <c r="I101" s="127"/>
      <c r="J101" s="227"/>
      <c r="K101" s="221" t="str">
        <f>IFERROR(VLOOKUP(J101,'اسماء العملاء'!$A$2:$E$1270,5,FALSE),"")</f>
        <v/>
      </c>
      <c r="L101" s="222" t="str">
        <f>IFERROR(VLOOKUP(J101,'اسماء العملاء'!$A$2:$C$1270,2,FALSE),"")</f>
        <v/>
      </c>
      <c r="M101" s="223" t="str">
        <f>IFERROR(VLOOKUP(J101,'اسماء العملاء'!$A$2:$C$1270,3,FALSE),"")</f>
        <v/>
      </c>
      <c r="N101" s="25"/>
    </row>
    <row r="102" spans="1:14" ht="23.1" customHeight="1">
      <c r="A102" s="151" t="str">
        <f t="shared" ca="1" si="2"/>
        <v/>
      </c>
      <c r="B102" s="134"/>
      <c r="C102" s="132" t="str">
        <f>IF(B102="","",SUMIF('الرصيد الثابت'!$A$2:$A$52,B102,'الرصيد الثابت'!$B$2:$B$52))</f>
        <v/>
      </c>
      <c r="D102" s="132" t="str">
        <f>IF(B102="","",SUMIF('الرصيد الثابت'!$A$2:$A$52,B102,'الرصيد الثابت'!$C$2:$C$52))</f>
        <v/>
      </c>
      <c r="E102" s="186"/>
      <c r="F102" s="186"/>
      <c r="G102" s="132">
        <f t="shared" si="3"/>
        <v>0</v>
      </c>
      <c r="H102" s="187"/>
      <c r="I102" s="127"/>
      <c r="J102" s="227"/>
      <c r="K102" s="221" t="str">
        <f>IFERROR(VLOOKUP(J102,'اسماء العملاء'!$A$2:$E$1270,5,FALSE),"")</f>
        <v/>
      </c>
      <c r="L102" s="222" t="str">
        <f>IFERROR(VLOOKUP(J102,'اسماء العملاء'!$A$2:$C$1270,2,FALSE),"")</f>
        <v/>
      </c>
      <c r="M102" s="223" t="str">
        <f>IFERROR(VLOOKUP(J102,'اسماء العملاء'!$A$2:$C$1270,3,FALSE),"")</f>
        <v/>
      </c>
      <c r="N102" s="25"/>
    </row>
    <row r="103" spans="1:14" ht="23.1" customHeight="1">
      <c r="A103" s="151" t="str">
        <f t="shared" ca="1" si="2"/>
        <v/>
      </c>
      <c r="B103" s="134"/>
      <c r="C103" s="132" t="str">
        <f>IF(B103="","",SUMIF('الرصيد الثابت'!$A$2:$A$52,B103,'الرصيد الثابت'!$B$2:$B$52))</f>
        <v/>
      </c>
      <c r="D103" s="132" t="str">
        <f>IF(B103="","",SUMIF('الرصيد الثابت'!$A$2:$A$52,B103,'الرصيد الثابت'!$C$2:$C$52))</f>
        <v/>
      </c>
      <c r="E103" s="186"/>
      <c r="F103" s="186"/>
      <c r="G103" s="132">
        <f t="shared" si="3"/>
        <v>0</v>
      </c>
      <c r="H103" s="187"/>
      <c r="I103" s="127"/>
      <c r="J103" s="227"/>
      <c r="K103" s="221" t="str">
        <f>IFERROR(VLOOKUP(J103,'اسماء العملاء'!$A$2:$E$1270,5,FALSE),"")</f>
        <v/>
      </c>
      <c r="L103" s="222" t="str">
        <f>IFERROR(VLOOKUP(J103,'اسماء العملاء'!$A$2:$C$1270,2,FALSE),"")</f>
        <v/>
      </c>
      <c r="M103" s="223" t="str">
        <f>IFERROR(VLOOKUP(J103,'اسماء العملاء'!$A$2:$C$1270,3,FALSE),"")</f>
        <v/>
      </c>
      <c r="N103" s="25"/>
    </row>
    <row r="104" spans="1:14" ht="23.1" customHeight="1">
      <c r="A104" s="151" t="str">
        <f t="shared" ca="1" si="2"/>
        <v/>
      </c>
      <c r="B104" s="134"/>
      <c r="C104" s="132" t="str">
        <f>IF(B104="","",SUMIF('الرصيد الثابت'!$A$2:$A$52,B104,'الرصيد الثابت'!$B$2:$B$52))</f>
        <v/>
      </c>
      <c r="D104" s="132" t="str">
        <f>IF(B104="","",SUMIF('الرصيد الثابت'!$A$2:$A$52,B104,'الرصيد الثابت'!$C$2:$C$52))</f>
        <v/>
      </c>
      <c r="E104" s="186"/>
      <c r="F104" s="186"/>
      <c r="G104" s="132">
        <f t="shared" si="3"/>
        <v>0</v>
      </c>
      <c r="H104" s="187"/>
      <c r="I104" s="127"/>
      <c r="J104" s="227"/>
      <c r="K104" s="221" t="str">
        <f>IFERROR(VLOOKUP(J104,'اسماء العملاء'!$A$2:$E$1270,5,FALSE),"")</f>
        <v/>
      </c>
      <c r="L104" s="222" t="str">
        <f>IFERROR(VLOOKUP(J104,'اسماء العملاء'!$A$2:$C$1270,2,FALSE),"")</f>
        <v/>
      </c>
      <c r="M104" s="223" t="str">
        <f>IFERROR(VLOOKUP(J104,'اسماء العملاء'!$A$2:$C$1270,3,FALSE),"")</f>
        <v/>
      </c>
      <c r="N104" s="25"/>
    </row>
    <row r="105" spans="1:14" ht="23.1" customHeight="1">
      <c r="A105" s="151" t="str">
        <f t="shared" ca="1" si="2"/>
        <v/>
      </c>
      <c r="B105" s="134"/>
      <c r="C105" s="132" t="str">
        <f>IF(B105="","",SUMIF('الرصيد الثابت'!$A$2:$A$52,B105,'الرصيد الثابت'!$B$2:$B$52))</f>
        <v/>
      </c>
      <c r="D105" s="132" t="str">
        <f>IF(B105="","",SUMIF('الرصيد الثابت'!$A$2:$A$52,B105,'الرصيد الثابت'!$C$2:$C$52))</f>
        <v/>
      </c>
      <c r="E105" s="186"/>
      <c r="F105" s="186"/>
      <c r="G105" s="132">
        <f t="shared" si="3"/>
        <v>0</v>
      </c>
      <c r="H105" s="187"/>
      <c r="I105" s="127"/>
      <c r="J105" s="227"/>
      <c r="K105" s="221" t="str">
        <f>IFERROR(VLOOKUP(J105,'اسماء العملاء'!$A$2:$E$1270,5,FALSE),"")</f>
        <v/>
      </c>
      <c r="L105" s="222" t="str">
        <f>IFERROR(VLOOKUP(J105,'اسماء العملاء'!$A$2:$C$1270,2,FALSE),"")</f>
        <v/>
      </c>
      <c r="M105" s="223" t="str">
        <f>IFERROR(VLOOKUP(J105,'اسماء العملاء'!$A$2:$C$1270,3,FALSE),"")</f>
        <v/>
      </c>
      <c r="N105" s="25"/>
    </row>
    <row r="106" spans="1:14" ht="23.1" customHeight="1">
      <c r="A106" s="151" t="str">
        <f t="shared" ca="1" si="2"/>
        <v/>
      </c>
      <c r="B106" s="134"/>
      <c r="C106" s="132" t="str">
        <f>IF(B106="","",SUMIF('الرصيد الثابت'!$A$2:$A$52,B106,'الرصيد الثابت'!$B$2:$B$52))</f>
        <v/>
      </c>
      <c r="D106" s="132" t="str">
        <f>IF(B106="","",SUMIF('الرصيد الثابت'!$A$2:$A$52,B106,'الرصيد الثابت'!$C$2:$C$52))</f>
        <v/>
      </c>
      <c r="E106" s="186"/>
      <c r="F106" s="186"/>
      <c r="G106" s="132">
        <f t="shared" si="3"/>
        <v>0</v>
      </c>
      <c r="H106" s="187"/>
      <c r="I106" s="127"/>
      <c r="J106" s="227"/>
      <c r="K106" s="221" t="str">
        <f>IFERROR(VLOOKUP(J106,'اسماء العملاء'!$A$2:$E$1270,5,FALSE),"")</f>
        <v/>
      </c>
      <c r="L106" s="222" t="str">
        <f>IFERROR(VLOOKUP(J106,'اسماء العملاء'!$A$2:$C$1270,2,FALSE),"")</f>
        <v/>
      </c>
      <c r="M106" s="223" t="str">
        <f>IFERROR(VLOOKUP(J106,'اسماء العملاء'!$A$2:$C$1270,3,FALSE),"")</f>
        <v/>
      </c>
      <c r="N106" s="25"/>
    </row>
    <row r="107" spans="1:14" ht="23.1" customHeight="1">
      <c r="A107" s="151" t="str">
        <f t="shared" ca="1" si="2"/>
        <v/>
      </c>
      <c r="B107" s="134"/>
      <c r="C107" s="132" t="str">
        <f>IF(B107="","",SUMIF('الرصيد الثابت'!$A$2:$A$52,B107,'الرصيد الثابت'!$B$2:$B$52))</f>
        <v/>
      </c>
      <c r="D107" s="132" t="str">
        <f>IF(B107="","",SUMIF('الرصيد الثابت'!$A$2:$A$52,B107,'الرصيد الثابت'!$C$2:$C$52))</f>
        <v/>
      </c>
      <c r="E107" s="186"/>
      <c r="F107" s="186"/>
      <c r="G107" s="132">
        <f t="shared" si="3"/>
        <v>0</v>
      </c>
      <c r="H107" s="187"/>
      <c r="I107" s="127"/>
      <c r="J107" s="227"/>
      <c r="K107" s="221" t="str">
        <f>IFERROR(VLOOKUP(J107,'اسماء العملاء'!$A$2:$E$1270,5,FALSE),"")</f>
        <v/>
      </c>
      <c r="L107" s="222" t="str">
        <f>IFERROR(VLOOKUP(J107,'اسماء العملاء'!$A$2:$C$1270,2,FALSE),"")</f>
        <v/>
      </c>
      <c r="M107" s="223" t="str">
        <f>IFERROR(VLOOKUP(J107,'اسماء العملاء'!$A$2:$C$1270,3,FALSE),"")</f>
        <v/>
      </c>
      <c r="N107" s="25"/>
    </row>
    <row r="108" spans="1:14" ht="23.1" customHeight="1">
      <c r="A108" s="151" t="str">
        <f t="shared" ca="1" si="2"/>
        <v/>
      </c>
      <c r="B108" s="134"/>
      <c r="C108" s="132" t="str">
        <f>IF(B108="","",SUMIF('الرصيد الثابت'!$A$2:$A$52,B108,'الرصيد الثابت'!$B$2:$B$52))</f>
        <v/>
      </c>
      <c r="D108" s="132" t="str">
        <f>IF(B108="","",SUMIF('الرصيد الثابت'!$A$2:$A$52,B108,'الرصيد الثابت'!$C$2:$C$52))</f>
        <v/>
      </c>
      <c r="E108" s="186"/>
      <c r="F108" s="186"/>
      <c r="G108" s="132">
        <f t="shared" si="3"/>
        <v>0</v>
      </c>
      <c r="H108" s="187"/>
      <c r="I108" s="127"/>
      <c r="J108" s="227"/>
      <c r="K108" s="221" t="str">
        <f>IFERROR(VLOOKUP(J108,'اسماء العملاء'!$A$2:$E$1270,5,FALSE),"")</f>
        <v/>
      </c>
      <c r="L108" s="222" t="str">
        <f>IFERROR(VLOOKUP(J108,'اسماء العملاء'!$A$2:$C$1270,2,FALSE),"")</f>
        <v/>
      </c>
      <c r="M108" s="223" t="str">
        <f>IFERROR(VLOOKUP(J108,'اسماء العملاء'!$A$2:$C$1270,3,FALSE),"")</f>
        <v/>
      </c>
      <c r="N108" s="25"/>
    </row>
    <row r="109" spans="1:14" ht="23.1" customHeight="1">
      <c r="A109" s="151" t="str">
        <f t="shared" ca="1" si="2"/>
        <v/>
      </c>
      <c r="B109" s="134"/>
      <c r="C109" s="132" t="str">
        <f>IF(B109="","",SUMIF('الرصيد الثابت'!$A$2:$A$52,B109,'الرصيد الثابت'!$B$2:$B$52))</f>
        <v/>
      </c>
      <c r="D109" s="132" t="str">
        <f>IF(B109="","",SUMIF('الرصيد الثابت'!$A$2:$A$52,B109,'الرصيد الثابت'!$C$2:$C$52))</f>
        <v/>
      </c>
      <c r="E109" s="186"/>
      <c r="F109" s="186"/>
      <c r="G109" s="132">
        <f t="shared" si="3"/>
        <v>0</v>
      </c>
      <c r="H109" s="187"/>
      <c r="I109" s="127"/>
      <c r="J109" s="227"/>
      <c r="K109" s="221" t="str">
        <f>IFERROR(VLOOKUP(J109,'اسماء العملاء'!$A$2:$E$1270,5,FALSE),"")</f>
        <v/>
      </c>
      <c r="L109" s="222" t="str">
        <f>IFERROR(VLOOKUP(J109,'اسماء العملاء'!$A$2:$C$1270,2,FALSE),"")</f>
        <v/>
      </c>
      <c r="M109" s="223" t="str">
        <f>IFERROR(VLOOKUP(J109,'اسماء العملاء'!$A$2:$C$1270,3,FALSE),"")</f>
        <v/>
      </c>
      <c r="N109" s="25"/>
    </row>
    <row r="110" spans="1:14" ht="23.1" customHeight="1">
      <c r="A110" s="151" t="str">
        <f t="shared" ca="1" si="2"/>
        <v/>
      </c>
      <c r="B110" s="134"/>
      <c r="C110" s="132" t="str">
        <f>IF(B110="","",SUMIF('الرصيد الثابت'!$A$2:$A$52,B110,'الرصيد الثابت'!$B$2:$B$52))</f>
        <v/>
      </c>
      <c r="D110" s="132" t="str">
        <f>IF(B110="","",SUMIF('الرصيد الثابت'!$A$2:$A$52,B110,'الرصيد الثابت'!$C$2:$C$52))</f>
        <v/>
      </c>
      <c r="E110" s="186"/>
      <c r="F110" s="186"/>
      <c r="G110" s="132">
        <f t="shared" si="3"/>
        <v>0</v>
      </c>
      <c r="H110" s="187"/>
      <c r="I110" s="127"/>
      <c r="J110" s="227"/>
      <c r="K110" s="221" t="str">
        <f>IFERROR(VLOOKUP(J110,'اسماء العملاء'!$A$2:$E$1270,5,FALSE),"")</f>
        <v/>
      </c>
      <c r="L110" s="222" t="str">
        <f>IFERROR(VLOOKUP(J110,'اسماء العملاء'!$A$2:$C$1270,2,FALSE),"")</f>
        <v/>
      </c>
      <c r="M110" s="223" t="str">
        <f>IFERROR(VLOOKUP(J110,'اسماء العملاء'!$A$2:$C$1270,3,FALSE),"")</f>
        <v/>
      </c>
      <c r="N110" s="25"/>
    </row>
    <row r="111" spans="1:14" ht="23.1" customHeight="1">
      <c r="A111" s="151" t="str">
        <f t="shared" ca="1" si="2"/>
        <v/>
      </c>
      <c r="B111" s="134"/>
      <c r="C111" s="132" t="str">
        <f>IF(B111="","",SUMIF('الرصيد الثابت'!$A$2:$A$52,B111,'الرصيد الثابت'!$B$2:$B$52))</f>
        <v/>
      </c>
      <c r="D111" s="132" t="str">
        <f>IF(B111="","",SUMIF('الرصيد الثابت'!$A$2:$A$52,B111,'الرصيد الثابت'!$C$2:$C$52))</f>
        <v/>
      </c>
      <c r="E111" s="186"/>
      <c r="F111" s="186"/>
      <c r="G111" s="132">
        <f t="shared" si="3"/>
        <v>0</v>
      </c>
      <c r="H111" s="187"/>
      <c r="I111" s="127"/>
      <c r="J111" s="227"/>
      <c r="K111" s="221" t="str">
        <f>IFERROR(VLOOKUP(J111,'اسماء العملاء'!$A$2:$E$1270,5,FALSE),"")</f>
        <v/>
      </c>
      <c r="L111" s="222" t="str">
        <f>IFERROR(VLOOKUP(J111,'اسماء العملاء'!$A$2:$C$1270,2,FALSE),"")</f>
        <v/>
      </c>
      <c r="M111" s="223" t="str">
        <f>IFERROR(VLOOKUP(J111,'اسماء العملاء'!$A$2:$C$1270,3,FALSE),"")</f>
        <v/>
      </c>
      <c r="N111" s="25"/>
    </row>
    <row r="112" spans="1:14" ht="23.1" customHeight="1">
      <c r="A112" s="151" t="str">
        <f t="shared" ca="1" si="2"/>
        <v/>
      </c>
      <c r="B112" s="134"/>
      <c r="C112" s="132" t="str">
        <f>IF(B112="","",SUMIF('الرصيد الثابت'!$A$2:$A$52,B112,'الرصيد الثابت'!$B$2:$B$52))</f>
        <v/>
      </c>
      <c r="D112" s="132" t="str">
        <f>IF(B112="","",SUMIF('الرصيد الثابت'!$A$2:$A$52,B112,'الرصيد الثابت'!$C$2:$C$52))</f>
        <v/>
      </c>
      <c r="E112" s="186"/>
      <c r="F112" s="186"/>
      <c r="G112" s="132">
        <f t="shared" si="3"/>
        <v>0</v>
      </c>
      <c r="H112" s="187"/>
      <c r="I112" s="127"/>
      <c r="J112" s="227"/>
      <c r="K112" s="221" t="str">
        <f>IFERROR(VLOOKUP(J112,'اسماء العملاء'!$A$2:$E$1270,5,FALSE),"")</f>
        <v/>
      </c>
      <c r="L112" s="222" t="str">
        <f>IFERROR(VLOOKUP(J112,'اسماء العملاء'!$A$2:$C$1270,2,FALSE),"")</f>
        <v/>
      </c>
      <c r="M112" s="223" t="str">
        <f>IFERROR(VLOOKUP(J112,'اسماء العملاء'!$A$2:$C$1270,3,FALSE),"")</f>
        <v/>
      </c>
      <c r="N112" s="25"/>
    </row>
    <row r="113" spans="1:14" ht="23.1" customHeight="1">
      <c r="A113" s="151" t="str">
        <f t="shared" ca="1" si="2"/>
        <v/>
      </c>
      <c r="B113" s="134"/>
      <c r="C113" s="132" t="str">
        <f>IF(B113="","",SUMIF('الرصيد الثابت'!$A$2:$A$52,B113,'الرصيد الثابت'!$B$2:$B$52))</f>
        <v/>
      </c>
      <c r="D113" s="132" t="str">
        <f>IF(B113="","",SUMIF('الرصيد الثابت'!$A$2:$A$52,B113,'الرصيد الثابت'!$C$2:$C$52))</f>
        <v/>
      </c>
      <c r="E113" s="186"/>
      <c r="F113" s="186"/>
      <c r="G113" s="132">
        <f t="shared" si="3"/>
        <v>0</v>
      </c>
      <c r="H113" s="187"/>
      <c r="I113" s="127"/>
      <c r="J113" s="227"/>
      <c r="K113" s="221" t="str">
        <f>IFERROR(VLOOKUP(J113,'اسماء العملاء'!$A$2:$E$1270,5,FALSE),"")</f>
        <v/>
      </c>
      <c r="L113" s="222" t="str">
        <f>IFERROR(VLOOKUP(J113,'اسماء العملاء'!$A$2:$C$1270,2,FALSE),"")</f>
        <v/>
      </c>
      <c r="M113" s="223" t="str">
        <f>IFERROR(VLOOKUP(J113,'اسماء العملاء'!$A$2:$C$1270,3,FALSE),"")</f>
        <v/>
      </c>
      <c r="N113" s="25"/>
    </row>
    <row r="114" spans="1:14" ht="23.1" customHeight="1">
      <c r="A114" s="151" t="str">
        <f t="shared" ca="1" si="2"/>
        <v/>
      </c>
      <c r="B114" s="134"/>
      <c r="C114" s="132" t="str">
        <f>IF(B114="","",SUMIF('الرصيد الثابت'!$A$2:$A$52,B114,'الرصيد الثابت'!$B$2:$B$52))</f>
        <v/>
      </c>
      <c r="D114" s="132" t="str">
        <f>IF(B114="","",SUMIF('الرصيد الثابت'!$A$2:$A$52,B114,'الرصيد الثابت'!$C$2:$C$52))</f>
        <v/>
      </c>
      <c r="E114" s="186"/>
      <c r="F114" s="186"/>
      <c r="G114" s="132">
        <f t="shared" si="3"/>
        <v>0</v>
      </c>
      <c r="H114" s="187"/>
      <c r="I114" s="127"/>
      <c r="J114" s="227"/>
      <c r="K114" s="221" t="str">
        <f>IFERROR(VLOOKUP(J114,'اسماء العملاء'!$A$2:$E$1270,5,FALSE),"")</f>
        <v/>
      </c>
      <c r="L114" s="222" t="str">
        <f>IFERROR(VLOOKUP(J114,'اسماء العملاء'!$A$2:$C$1270,2,FALSE),"")</f>
        <v/>
      </c>
      <c r="M114" s="223" t="str">
        <f>IFERROR(VLOOKUP(J114,'اسماء العملاء'!$A$2:$C$1270,3,FALSE),"")</f>
        <v/>
      </c>
      <c r="N114" s="25"/>
    </row>
    <row r="115" spans="1:14" ht="23.1" customHeight="1">
      <c r="A115" s="151" t="str">
        <f t="shared" ca="1" si="2"/>
        <v/>
      </c>
      <c r="B115" s="134"/>
      <c r="C115" s="132" t="str">
        <f>IF(B115="","",SUMIF('الرصيد الثابت'!$A$2:$A$52,B115,'الرصيد الثابت'!$B$2:$B$52))</f>
        <v/>
      </c>
      <c r="D115" s="132" t="str">
        <f>IF(B115="","",SUMIF('الرصيد الثابت'!$A$2:$A$52,B115,'الرصيد الثابت'!$C$2:$C$52))</f>
        <v/>
      </c>
      <c r="E115" s="186"/>
      <c r="F115" s="186"/>
      <c r="G115" s="132">
        <f t="shared" si="3"/>
        <v>0</v>
      </c>
      <c r="H115" s="187"/>
      <c r="I115" s="127"/>
      <c r="J115" s="227"/>
      <c r="K115" s="221" t="str">
        <f>IFERROR(VLOOKUP(J115,'اسماء العملاء'!$A$2:$E$1270,5,FALSE),"")</f>
        <v/>
      </c>
      <c r="L115" s="222" t="str">
        <f>IFERROR(VLOOKUP(J115,'اسماء العملاء'!$A$2:$C$1270,2,FALSE),"")</f>
        <v/>
      </c>
      <c r="M115" s="223" t="str">
        <f>IFERROR(VLOOKUP(J115,'اسماء العملاء'!$A$2:$C$1270,3,FALSE),"")</f>
        <v/>
      </c>
      <c r="N115" s="25"/>
    </row>
    <row r="116" spans="1:14" ht="23.1" customHeight="1">
      <c r="A116" s="151" t="str">
        <f t="shared" ca="1" si="2"/>
        <v/>
      </c>
      <c r="B116" s="134"/>
      <c r="C116" s="132" t="str">
        <f>IF(B116="","",SUMIF('الرصيد الثابت'!$A$2:$A$52,B116,'الرصيد الثابت'!$B$2:$B$52))</f>
        <v/>
      </c>
      <c r="D116" s="132" t="str">
        <f>IF(B116="","",SUMIF('الرصيد الثابت'!$A$2:$A$52,B116,'الرصيد الثابت'!$C$2:$C$52))</f>
        <v/>
      </c>
      <c r="E116" s="186"/>
      <c r="F116" s="186"/>
      <c r="G116" s="132">
        <f t="shared" si="3"/>
        <v>0</v>
      </c>
      <c r="H116" s="187"/>
      <c r="I116" s="127"/>
      <c r="J116" s="227"/>
      <c r="K116" s="221" t="str">
        <f>IFERROR(VLOOKUP(J116,'اسماء العملاء'!$A$2:$E$1270,5,FALSE),"")</f>
        <v/>
      </c>
      <c r="L116" s="222" t="str">
        <f>IFERROR(VLOOKUP(J116,'اسماء العملاء'!$A$2:$C$1270,2,FALSE),"")</f>
        <v/>
      </c>
      <c r="M116" s="223" t="str">
        <f>IFERROR(VLOOKUP(J116,'اسماء العملاء'!$A$2:$C$1270,3,FALSE),"")</f>
        <v/>
      </c>
      <c r="N116" s="25"/>
    </row>
    <row r="117" spans="1:14" ht="23.1" customHeight="1">
      <c r="A117" s="151" t="str">
        <f t="shared" ca="1" si="2"/>
        <v/>
      </c>
      <c r="B117" s="134"/>
      <c r="C117" s="132" t="str">
        <f>IF(B117="","",SUMIF('الرصيد الثابت'!$A$2:$A$52,B117,'الرصيد الثابت'!$B$2:$B$52))</f>
        <v/>
      </c>
      <c r="D117" s="132" t="str">
        <f>IF(B117="","",SUMIF('الرصيد الثابت'!$A$2:$A$52,B117,'الرصيد الثابت'!$C$2:$C$52))</f>
        <v/>
      </c>
      <c r="E117" s="186"/>
      <c r="F117" s="186"/>
      <c r="G117" s="132">
        <f t="shared" si="3"/>
        <v>0</v>
      </c>
      <c r="H117" s="187"/>
      <c r="I117" s="127"/>
      <c r="J117" s="227"/>
      <c r="K117" s="221" t="str">
        <f>IFERROR(VLOOKUP(J117,'اسماء العملاء'!$A$2:$E$1270,5,FALSE),"")</f>
        <v/>
      </c>
      <c r="L117" s="222" t="str">
        <f>IFERROR(VLOOKUP(J117,'اسماء العملاء'!$A$2:$C$1270,2,FALSE),"")</f>
        <v/>
      </c>
      <c r="M117" s="223" t="str">
        <f>IFERROR(VLOOKUP(J117,'اسماء العملاء'!$A$2:$C$1270,3,FALSE),"")</f>
        <v/>
      </c>
      <c r="N117" s="25"/>
    </row>
    <row r="118" spans="1:14" ht="23.1" customHeight="1">
      <c r="A118" s="151" t="str">
        <f t="shared" ca="1" si="2"/>
        <v/>
      </c>
      <c r="B118" s="134"/>
      <c r="C118" s="132" t="str">
        <f>IF(B118="","",SUMIF('الرصيد الثابت'!$A$2:$A$52,B118,'الرصيد الثابت'!$B$2:$B$52))</f>
        <v/>
      </c>
      <c r="D118" s="132" t="str">
        <f>IF(B118="","",SUMIF('الرصيد الثابت'!$A$2:$A$52,B118,'الرصيد الثابت'!$C$2:$C$52))</f>
        <v/>
      </c>
      <c r="E118" s="186"/>
      <c r="F118" s="186"/>
      <c r="G118" s="132">
        <f t="shared" si="3"/>
        <v>0</v>
      </c>
      <c r="H118" s="187"/>
      <c r="I118" s="127"/>
      <c r="J118" s="227"/>
      <c r="K118" s="221" t="str">
        <f>IFERROR(VLOOKUP(J118,'اسماء العملاء'!$A$2:$E$1270,5,FALSE),"")</f>
        <v/>
      </c>
      <c r="L118" s="222" t="str">
        <f>IFERROR(VLOOKUP(J118,'اسماء العملاء'!$A$2:$C$1270,2,FALSE),"")</f>
        <v/>
      </c>
      <c r="M118" s="223" t="str">
        <f>IFERROR(VLOOKUP(J118,'اسماء العملاء'!$A$2:$C$1270,3,FALSE),"")</f>
        <v/>
      </c>
      <c r="N118" s="25"/>
    </row>
    <row r="119" spans="1:14" ht="23.1" customHeight="1">
      <c r="A119" s="151" t="str">
        <f t="shared" ca="1" si="2"/>
        <v/>
      </c>
      <c r="B119" s="134"/>
      <c r="C119" s="132" t="str">
        <f>IF(B119="","",SUMIF('الرصيد الثابت'!$A$2:$A$52,B119,'الرصيد الثابت'!$B$2:$B$52))</f>
        <v/>
      </c>
      <c r="D119" s="132" t="str">
        <f>IF(B119="","",SUMIF('الرصيد الثابت'!$A$2:$A$52,B119,'الرصيد الثابت'!$C$2:$C$52))</f>
        <v/>
      </c>
      <c r="E119" s="186"/>
      <c r="F119" s="186"/>
      <c r="G119" s="132">
        <f t="shared" si="3"/>
        <v>0</v>
      </c>
      <c r="H119" s="187"/>
      <c r="I119" s="127"/>
      <c r="J119" s="227"/>
      <c r="K119" s="221" t="str">
        <f>IFERROR(VLOOKUP(J119,'اسماء العملاء'!$A$2:$E$1270,5,FALSE),"")</f>
        <v/>
      </c>
      <c r="L119" s="222" t="str">
        <f>IFERROR(VLOOKUP(J119,'اسماء العملاء'!$A$2:$C$1270,2,FALSE),"")</f>
        <v/>
      </c>
      <c r="M119" s="223" t="str">
        <f>IFERROR(VLOOKUP(J119,'اسماء العملاء'!$A$2:$C$1270,3,FALSE),"")</f>
        <v/>
      </c>
      <c r="N119" s="25"/>
    </row>
    <row r="120" spans="1:14" ht="23.1" customHeight="1">
      <c r="A120" s="151" t="str">
        <f t="shared" ca="1" si="2"/>
        <v/>
      </c>
      <c r="B120" s="134"/>
      <c r="C120" s="132" t="str">
        <f>IF(B120="","",SUMIF('الرصيد الثابت'!$A$2:$A$52,B120,'الرصيد الثابت'!$B$2:$B$52))</f>
        <v/>
      </c>
      <c r="D120" s="132" t="str">
        <f>IF(B120="","",SUMIF('الرصيد الثابت'!$A$2:$A$52,B120,'الرصيد الثابت'!$C$2:$C$52))</f>
        <v/>
      </c>
      <c r="E120" s="186"/>
      <c r="F120" s="186"/>
      <c r="G120" s="132">
        <f t="shared" si="3"/>
        <v>0</v>
      </c>
      <c r="H120" s="187"/>
      <c r="I120" s="127"/>
      <c r="J120" s="227"/>
      <c r="K120" s="221" t="str">
        <f>IFERROR(VLOOKUP(J120,'اسماء العملاء'!$A$2:$E$1270,5,FALSE),"")</f>
        <v/>
      </c>
      <c r="L120" s="222" t="str">
        <f>IFERROR(VLOOKUP(J120,'اسماء العملاء'!$A$2:$C$1270,2,FALSE),"")</f>
        <v/>
      </c>
      <c r="M120" s="223" t="str">
        <f>IFERROR(VLOOKUP(J120,'اسماء العملاء'!$A$2:$C$1270,3,FALSE),"")</f>
        <v/>
      </c>
      <c r="N120" s="25"/>
    </row>
    <row r="121" spans="1:14" ht="23.1" customHeight="1">
      <c r="A121" s="151" t="str">
        <f t="shared" ca="1" si="2"/>
        <v/>
      </c>
      <c r="B121" s="134"/>
      <c r="C121" s="132" t="str">
        <f>IF(B121="","",SUMIF('الرصيد الثابت'!$A$2:$A$52,B121,'الرصيد الثابت'!$B$2:$B$52))</f>
        <v/>
      </c>
      <c r="D121" s="132" t="str">
        <f>IF(B121="","",SUMIF('الرصيد الثابت'!$A$2:$A$52,B121,'الرصيد الثابت'!$C$2:$C$52))</f>
        <v/>
      </c>
      <c r="E121" s="186"/>
      <c r="F121" s="186"/>
      <c r="G121" s="132">
        <f t="shared" si="3"/>
        <v>0</v>
      </c>
      <c r="H121" s="187"/>
      <c r="I121" s="127"/>
      <c r="J121" s="227"/>
      <c r="K121" s="221" t="str">
        <f>IFERROR(VLOOKUP(J121,'اسماء العملاء'!$A$2:$E$1270,5,FALSE),"")</f>
        <v/>
      </c>
      <c r="L121" s="222" t="str">
        <f>IFERROR(VLOOKUP(J121,'اسماء العملاء'!$A$2:$C$1270,2,FALSE),"")</f>
        <v/>
      </c>
      <c r="M121" s="223" t="str">
        <f>IFERROR(VLOOKUP(J121,'اسماء العملاء'!$A$2:$C$1270,3,FALSE),"")</f>
        <v/>
      </c>
      <c r="N121" s="25"/>
    </row>
    <row r="122" spans="1:14" ht="23.1" customHeight="1">
      <c r="A122" s="151" t="str">
        <f t="shared" ca="1" si="2"/>
        <v/>
      </c>
      <c r="B122" s="134"/>
      <c r="C122" s="132" t="str">
        <f>IF(B122="","",SUMIF('الرصيد الثابت'!$A$2:$A$52,B122,'الرصيد الثابت'!$B$2:$B$52))</f>
        <v/>
      </c>
      <c r="D122" s="132" t="str">
        <f>IF(B122="","",SUMIF('الرصيد الثابت'!$A$2:$A$52,B122,'الرصيد الثابت'!$C$2:$C$52))</f>
        <v/>
      </c>
      <c r="E122" s="186"/>
      <c r="F122" s="186"/>
      <c r="G122" s="132">
        <f t="shared" si="3"/>
        <v>0</v>
      </c>
      <c r="H122" s="187"/>
      <c r="I122" s="127"/>
      <c r="J122" s="227"/>
      <c r="K122" s="221" t="str">
        <f>IFERROR(VLOOKUP(J122,'اسماء العملاء'!$A$2:$E$1270,5,FALSE),"")</f>
        <v/>
      </c>
      <c r="L122" s="222" t="str">
        <f>IFERROR(VLOOKUP(J122,'اسماء العملاء'!$A$2:$C$1270,2,FALSE),"")</f>
        <v/>
      </c>
      <c r="M122" s="223" t="str">
        <f>IFERROR(VLOOKUP(J122,'اسماء العملاء'!$A$2:$C$1270,3,FALSE),"")</f>
        <v/>
      </c>
      <c r="N122" s="25"/>
    </row>
    <row r="123" spans="1:14" ht="23.1" customHeight="1">
      <c r="A123" s="151" t="str">
        <f t="shared" ca="1" si="2"/>
        <v/>
      </c>
      <c r="B123" s="134"/>
      <c r="C123" s="132" t="str">
        <f>IF(B123="","",SUMIF('الرصيد الثابت'!$A$2:$A$52,B123,'الرصيد الثابت'!$B$2:$B$52))</f>
        <v/>
      </c>
      <c r="D123" s="132" t="str">
        <f>IF(B123="","",SUMIF('الرصيد الثابت'!$A$2:$A$52,B123,'الرصيد الثابت'!$C$2:$C$52))</f>
        <v/>
      </c>
      <c r="E123" s="186"/>
      <c r="F123" s="186"/>
      <c r="G123" s="132">
        <f t="shared" si="3"/>
        <v>0</v>
      </c>
      <c r="H123" s="187"/>
      <c r="I123" s="127"/>
      <c r="J123" s="227"/>
      <c r="K123" s="221" t="str">
        <f>IFERROR(VLOOKUP(J123,'اسماء العملاء'!$A$2:$E$1270,5,FALSE),"")</f>
        <v/>
      </c>
      <c r="L123" s="222" t="str">
        <f>IFERROR(VLOOKUP(J123,'اسماء العملاء'!$A$2:$C$1270,2,FALSE),"")</f>
        <v/>
      </c>
      <c r="M123" s="223" t="str">
        <f>IFERROR(VLOOKUP(J123,'اسماء العملاء'!$A$2:$C$1270,3,FALSE),"")</f>
        <v/>
      </c>
      <c r="N123" s="25"/>
    </row>
    <row r="124" spans="1:14" ht="23.1" customHeight="1">
      <c r="A124" s="151" t="str">
        <f t="shared" ca="1" si="2"/>
        <v/>
      </c>
      <c r="B124" s="134"/>
      <c r="C124" s="132" t="str">
        <f>IF(B124="","",SUMIF('الرصيد الثابت'!$A$2:$A$52,B124,'الرصيد الثابت'!$B$2:$B$52))</f>
        <v/>
      </c>
      <c r="D124" s="132" t="str">
        <f>IF(B124="","",SUMIF('الرصيد الثابت'!$A$2:$A$52,B124,'الرصيد الثابت'!$C$2:$C$52))</f>
        <v/>
      </c>
      <c r="E124" s="186"/>
      <c r="F124" s="186"/>
      <c r="G124" s="132">
        <f t="shared" si="3"/>
        <v>0</v>
      </c>
      <c r="H124" s="187"/>
      <c r="I124" s="127"/>
      <c r="J124" s="227"/>
      <c r="K124" s="221" t="str">
        <f>IFERROR(VLOOKUP(J124,'اسماء العملاء'!$A$2:$E$1270,5,FALSE),"")</f>
        <v/>
      </c>
      <c r="L124" s="222" t="str">
        <f>IFERROR(VLOOKUP(J124,'اسماء العملاء'!$A$2:$C$1270,2,FALSE),"")</f>
        <v/>
      </c>
      <c r="M124" s="223" t="str">
        <f>IFERROR(VLOOKUP(J124,'اسماء العملاء'!$A$2:$C$1270,3,FALSE),"")</f>
        <v/>
      </c>
      <c r="N124" s="25"/>
    </row>
    <row r="125" spans="1:14" ht="23.1" customHeight="1">
      <c r="A125" s="151" t="str">
        <f t="shared" ca="1" si="2"/>
        <v/>
      </c>
      <c r="B125" s="134"/>
      <c r="C125" s="132" t="str">
        <f>IF(B125="","",SUMIF('الرصيد الثابت'!$A$2:$A$52,B125,'الرصيد الثابت'!$B$2:$B$52))</f>
        <v/>
      </c>
      <c r="D125" s="132" t="str">
        <f>IF(B125="","",SUMIF('الرصيد الثابت'!$A$2:$A$52,B125,'الرصيد الثابت'!$C$2:$C$52))</f>
        <v/>
      </c>
      <c r="E125" s="186"/>
      <c r="F125" s="186"/>
      <c r="G125" s="132">
        <f t="shared" si="3"/>
        <v>0</v>
      </c>
      <c r="H125" s="187"/>
      <c r="I125" s="127"/>
      <c r="J125" s="227"/>
      <c r="K125" s="221" t="str">
        <f>IFERROR(VLOOKUP(J125,'اسماء العملاء'!$A$2:$E$1270,5,FALSE),"")</f>
        <v/>
      </c>
      <c r="L125" s="222" t="str">
        <f>IFERROR(VLOOKUP(J125,'اسماء العملاء'!$A$2:$C$1270,2,FALSE),"")</f>
        <v/>
      </c>
      <c r="M125" s="223" t="str">
        <f>IFERROR(VLOOKUP(J125,'اسماء العملاء'!$A$2:$C$1270,3,FALSE),"")</f>
        <v/>
      </c>
      <c r="N125" s="25"/>
    </row>
    <row r="126" spans="1:14" ht="23.1" customHeight="1">
      <c r="A126" s="151" t="str">
        <f t="shared" ca="1" si="2"/>
        <v/>
      </c>
      <c r="B126" s="134"/>
      <c r="C126" s="132" t="str">
        <f>IF(B126="","",SUMIF('الرصيد الثابت'!$A$2:$A$52,B126,'الرصيد الثابت'!$B$2:$B$52))</f>
        <v/>
      </c>
      <c r="D126" s="132" t="str">
        <f>IF(B126="","",SUMIF('الرصيد الثابت'!$A$2:$A$52,B126,'الرصيد الثابت'!$C$2:$C$52))</f>
        <v/>
      </c>
      <c r="E126" s="186"/>
      <c r="F126" s="186"/>
      <c r="G126" s="132">
        <f t="shared" si="3"/>
        <v>0</v>
      </c>
      <c r="H126" s="187"/>
      <c r="I126" s="127"/>
      <c r="J126" s="227"/>
      <c r="K126" s="221" t="str">
        <f>IFERROR(VLOOKUP(J126,'اسماء العملاء'!$A$2:$E$1270,5,FALSE),"")</f>
        <v/>
      </c>
      <c r="L126" s="222" t="str">
        <f>IFERROR(VLOOKUP(J126,'اسماء العملاء'!$A$2:$C$1270,2,FALSE),"")</f>
        <v/>
      </c>
      <c r="M126" s="223" t="str">
        <f>IFERROR(VLOOKUP(J126,'اسماء العملاء'!$A$2:$C$1270,3,FALSE),"")</f>
        <v/>
      </c>
      <c r="N126" s="25"/>
    </row>
    <row r="127" spans="1:14" ht="23.1" customHeight="1">
      <c r="A127" s="151" t="str">
        <f t="shared" ca="1" si="2"/>
        <v/>
      </c>
      <c r="B127" s="134"/>
      <c r="C127" s="132" t="str">
        <f>IF(B127="","",SUMIF('الرصيد الثابت'!$A$2:$A$52,B127,'الرصيد الثابت'!$B$2:$B$52))</f>
        <v/>
      </c>
      <c r="D127" s="132" t="str">
        <f>IF(B127="","",SUMIF('الرصيد الثابت'!$A$2:$A$52,B127,'الرصيد الثابت'!$C$2:$C$52))</f>
        <v/>
      </c>
      <c r="E127" s="186"/>
      <c r="F127" s="186"/>
      <c r="G127" s="132">
        <f t="shared" si="3"/>
        <v>0</v>
      </c>
      <c r="H127" s="187"/>
      <c r="I127" s="127"/>
      <c r="J127" s="227"/>
      <c r="K127" s="221" t="str">
        <f>IFERROR(VLOOKUP(J127,'اسماء العملاء'!$A$2:$E$1270,5,FALSE),"")</f>
        <v/>
      </c>
      <c r="L127" s="222" t="str">
        <f>IFERROR(VLOOKUP(J127,'اسماء العملاء'!$A$2:$C$1270,2,FALSE),"")</f>
        <v/>
      </c>
      <c r="M127" s="223" t="str">
        <f>IFERROR(VLOOKUP(J127,'اسماء العملاء'!$A$2:$C$1270,3,FALSE),"")</f>
        <v/>
      </c>
      <c r="N127" s="25"/>
    </row>
    <row r="128" spans="1:14" ht="23.1" customHeight="1">
      <c r="A128" s="151" t="str">
        <f t="shared" ca="1" si="2"/>
        <v/>
      </c>
      <c r="B128" s="134"/>
      <c r="C128" s="132" t="str">
        <f>IF(B128="","",SUMIF('الرصيد الثابت'!$A$2:$A$52,B128,'الرصيد الثابت'!$B$2:$B$52))</f>
        <v/>
      </c>
      <c r="D128" s="132" t="str">
        <f>IF(B128="","",SUMIF('الرصيد الثابت'!$A$2:$A$52,B128,'الرصيد الثابت'!$C$2:$C$52))</f>
        <v/>
      </c>
      <c r="E128" s="186"/>
      <c r="F128" s="186"/>
      <c r="G128" s="132">
        <f t="shared" si="3"/>
        <v>0</v>
      </c>
      <c r="H128" s="187"/>
      <c r="I128" s="127"/>
      <c r="J128" s="227"/>
      <c r="K128" s="221" t="str">
        <f>IFERROR(VLOOKUP(J128,'اسماء العملاء'!$A$2:$E$1270,5,FALSE),"")</f>
        <v/>
      </c>
      <c r="L128" s="222" t="str">
        <f>IFERROR(VLOOKUP(J128,'اسماء العملاء'!$A$2:$C$1270,2,FALSE),"")</f>
        <v/>
      </c>
      <c r="M128" s="223" t="str">
        <f>IFERROR(VLOOKUP(J128,'اسماء العملاء'!$A$2:$C$1270,3,FALSE),"")</f>
        <v/>
      </c>
      <c r="N128" s="25"/>
    </row>
    <row r="129" spans="1:14" ht="23.1" customHeight="1">
      <c r="A129" s="151" t="str">
        <f t="shared" ca="1" si="2"/>
        <v/>
      </c>
      <c r="B129" s="134"/>
      <c r="C129" s="132" t="str">
        <f>IF(B129="","",SUMIF('الرصيد الثابت'!$A$2:$A$52,B129,'الرصيد الثابت'!$B$2:$B$52))</f>
        <v/>
      </c>
      <c r="D129" s="132" t="str">
        <f>IF(B129="","",SUMIF('الرصيد الثابت'!$A$2:$A$52,B129,'الرصيد الثابت'!$C$2:$C$52))</f>
        <v/>
      </c>
      <c r="E129" s="186"/>
      <c r="F129" s="186"/>
      <c r="G129" s="132">
        <f t="shared" si="3"/>
        <v>0</v>
      </c>
      <c r="H129" s="187"/>
      <c r="I129" s="127"/>
      <c r="J129" s="227"/>
      <c r="K129" s="221" t="str">
        <f>IFERROR(VLOOKUP(J129,'اسماء العملاء'!$A$2:$E$1270,5,FALSE),"")</f>
        <v/>
      </c>
      <c r="L129" s="222" t="str">
        <f>IFERROR(VLOOKUP(J129,'اسماء العملاء'!$A$2:$C$1270,2,FALSE),"")</f>
        <v/>
      </c>
      <c r="M129" s="223" t="str">
        <f>IFERROR(VLOOKUP(J129,'اسماء العملاء'!$A$2:$C$1270,3,FALSE),"")</f>
        <v/>
      </c>
      <c r="N129" s="25"/>
    </row>
    <row r="130" spans="1:14" ht="23.1" customHeight="1">
      <c r="A130" s="151" t="str">
        <f t="shared" ca="1" si="2"/>
        <v/>
      </c>
      <c r="B130" s="134"/>
      <c r="C130" s="132" t="str">
        <f>IF(B130="","",SUMIF('الرصيد الثابت'!$A$2:$A$52,B130,'الرصيد الثابت'!$B$2:$B$52))</f>
        <v/>
      </c>
      <c r="D130" s="132" t="str">
        <f>IF(B130="","",SUMIF('الرصيد الثابت'!$A$2:$A$52,B130,'الرصيد الثابت'!$C$2:$C$52))</f>
        <v/>
      </c>
      <c r="E130" s="186"/>
      <c r="F130" s="186"/>
      <c r="G130" s="132">
        <f t="shared" si="3"/>
        <v>0</v>
      </c>
      <c r="H130" s="187"/>
      <c r="I130" s="127"/>
      <c r="J130" s="227"/>
      <c r="K130" s="221" t="str">
        <f>IFERROR(VLOOKUP(J130,'اسماء العملاء'!$A$2:$E$1270,5,FALSE),"")</f>
        <v/>
      </c>
      <c r="L130" s="222" t="str">
        <f>IFERROR(VLOOKUP(J130,'اسماء العملاء'!$A$2:$C$1270,2,FALSE),"")</f>
        <v/>
      </c>
      <c r="M130" s="223" t="str">
        <f>IFERROR(VLOOKUP(J130,'اسماء العملاء'!$A$2:$C$1270,3,FALSE),"")</f>
        <v/>
      </c>
      <c r="N130" s="25"/>
    </row>
    <row r="131" spans="1:14" ht="23.1" customHeight="1">
      <c r="A131" s="151" t="str">
        <f t="shared" ca="1" si="2"/>
        <v/>
      </c>
      <c r="B131" s="134"/>
      <c r="C131" s="132" t="str">
        <f>IF(B131="","",SUMIF('الرصيد الثابت'!$A$2:$A$52,B131,'الرصيد الثابت'!$B$2:$B$52))</f>
        <v/>
      </c>
      <c r="D131" s="132" t="str">
        <f>IF(B131="","",SUMIF('الرصيد الثابت'!$A$2:$A$52,B131,'الرصيد الثابت'!$C$2:$C$52))</f>
        <v/>
      </c>
      <c r="E131" s="186"/>
      <c r="F131" s="186"/>
      <c r="G131" s="132">
        <f t="shared" si="3"/>
        <v>0</v>
      </c>
      <c r="H131" s="187"/>
      <c r="I131" s="127"/>
      <c r="J131" s="227"/>
      <c r="K131" s="221" t="str">
        <f>IFERROR(VLOOKUP(J131,'اسماء العملاء'!$A$2:$E$1270,5,FALSE),"")</f>
        <v/>
      </c>
      <c r="L131" s="222" t="str">
        <f>IFERROR(VLOOKUP(J131,'اسماء العملاء'!$A$2:$C$1270,2,FALSE),"")</f>
        <v/>
      </c>
      <c r="M131" s="223" t="str">
        <f>IFERROR(VLOOKUP(J131,'اسماء العملاء'!$A$2:$C$1270,3,FALSE),"")</f>
        <v/>
      </c>
      <c r="N131" s="25"/>
    </row>
    <row r="132" spans="1:14" ht="23.1" customHeight="1">
      <c r="A132" s="151" t="str">
        <f t="shared" ref="A132:A195" ca="1" si="4">IF(B132="","",TODAY())</f>
        <v/>
      </c>
      <c r="B132" s="134"/>
      <c r="C132" s="132" t="str">
        <f>IF(B132="","",SUMIF('الرصيد الثابت'!$A$2:$A$52,B132,'الرصيد الثابت'!$B$2:$B$52))</f>
        <v/>
      </c>
      <c r="D132" s="132" t="str">
        <f>IF(B132="","",SUMIF('الرصيد الثابت'!$A$2:$A$52,B132,'الرصيد الثابت'!$C$2:$C$52))</f>
        <v/>
      </c>
      <c r="E132" s="186"/>
      <c r="F132" s="186"/>
      <c r="G132" s="132">
        <f t="shared" ref="G132:G195" si="5">SUM(E132-F132)</f>
        <v>0</v>
      </c>
      <c r="H132" s="187"/>
      <c r="I132" s="127"/>
      <c r="J132" s="227"/>
      <c r="K132" s="221" t="str">
        <f>IFERROR(VLOOKUP(J132,'اسماء العملاء'!$A$2:$E$1270,5,FALSE),"")</f>
        <v/>
      </c>
      <c r="L132" s="222" t="str">
        <f>IFERROR(VLOOKUP(J132,'اسماء العملاء'!$A$2:$C$1270,2,FALSE),"")</f>
        <v/>
      </c>
      <c r="M132" s="223" t="str">
        <f>IFERROR(VLOOKUP(J132,'اسماء العملاء'!$A$2:$C$1270,3,FALSE),"")</f>
        <v/>
      </c>
      <c r="N132" s="25"/>
    </row>
    <row r="133" spans="1:14" ht="23.1" customHeight="1">
      <c r="A133" s="151" t="str">
        <f t="shared" ca="1" si="4"/>
        <v/>
      </c>
      <c r="B133" s="134"/>
      <c r="C133" s="132" t="str">
        <f>IF(B133="","",SUMIF('الرصيد الثابت'!$A$2:$A$52,B133,'الرصيد الثابت'!$B$2:$B$52))</f>
        <v/>
      </c>
      <c r="D133" s="132" t="str">
        <f>IF(B133="","",SUMIF('الرصيد الثابت'!$A$2:$A$52,B133,'الرصيد الثابت'!$C$2:$C$52))</f>
        <v/>
      </c>
      <c r="E133" s="186"/>
      <c r="F133" s="186"/>
      <c r="G133" s="132">
        <f t="shared" si="5"/>
        <v>0</v>
      </c>
      <c r="H133" s="187"/>
      <c r="I133" s="127"/>
      <c r="J133" s="227"/>
      <c r="K133" s="221" t="str">
        <f>IFERROR(VLOOKUP(J133,'اسماء العملاء'!$A$2:$E$1270,5,FALSE),"")</f>
        <v/>
      </c>
      <c r="L133" s="222" t="str">
        <f>IFERROR(VLOOKUP(J133,'اسماء العملاء'!$A$2:$C$1270,2,FALSE),"")</f>
        <v/>
      </c>
      <c r="M133" s="223" t="str">
        <f>IFERROR(VLOOKUP(J133,'اسماء العملاء'!$A$2:$C$1270,3,FALSE),"")</f>
        <v/>
      </c>
      <c r="N133" s="25"/>
    </row>
    <row r="134" spans="1:14" ht="23.1" customHeight="1">
      <c r="A134" s="151" t="str">
        <f t="shared" ca="1" si="4"/>
        <v/>
      </c>
      <c r="B134" s="134"/>
      <c r="C134" s="132" t="str">
        <f>IF(B134="","",SUMIF('الرصيد الثابت'!$A$2:$A$52,B134,'الرصيد الثابت'!$B$2:$B$52))</f>
        <v/>
      </c>
      <c r="D134" s="132" t="str">
        <f>IF(B134="","",SUMIF('الرصيد الثابت'!$A$2:$A$52,B134,'الرصيد الثابت'!$C$2:$C$52))</f>
        <v/>
      </c>
      <c r="E134" s="186"/>
      <c r="F134" s="186"/>
      <c r="G134" s="132">
        <f t="shared" si="5"/>
        <v>0</v>
      </c>
      <c r="H134" s="187"/>
      <c r="I134" s="127"/>
      <c r="J134" s="227"/>
      <c r="K134" s="221" t="str">
        <f>IFERROR(VLOOKUP(J134,'اسماء العملاء'!$A$2:$E$1270,5,FALSE),"")</f>
        <v/>
      </c>
      <c r="L134" s="222" t="str">
        <f>IFERROR(VLOOKUP(J134,'اسماء العملاء'!$A$2:$C$1270,2,FALSE),"")</f>
        <v/>
      </c>
      <c r="M134" s="223" t="str">
        <f>IFERROR(VLOOKUP(J134,'اسماء العملاء'!$A$2:$C$1270,3,FALSE),"")</f>
        <v/>
      </c>
      <c r="N134" s="25"/>
    </row>
    <row r="135" spans="1:14" ht="23.1" customHeight="1">
      <c r="A135" s="151" t="str">
        <f t="shared" ca="1" si="4"/>
        <v/>
      </c>
      <c r="B135" s="134"/>
      <c r="C135" s="132" t="str">
        <f>IF(B135="","",SUMIF('الرصيد الثابت'!$A$2:$A$52,B135,'الرصيد الثابت'!$B$2:$B$52))</f>
        <v/>
      </c>
      <c r="D135" s="132" t="str">
        <f>IF(B135="","",SUMIF('الرصيد الثابت'!$A$2:$A$52,B135,'الرصيد الثابت'!$C$2:$C$52))</f>
        <v/>
      </c>
      <c r="E135" s="186"/>
      <c r="F135" s="186"/>
      <c r="G135" s="132">
        <f t="shared" si="5"/>
        <v>0</v>
      </c>
      <c r="H135" s="187"/>
      <c r="I135" s="127"/>
      <c r="J135" s="227"/>
      <c r="K135" s="221" t="str">
        <f>IFERROR(VLOOKUP(J135,'اسماء العملاء'!$A$2:$E$1270,5,FALSE),"")</f>
        <v/>
      </c>
      <c r="L135" s="222" t="str">
        <f>IFERROR(VLOOKUP(J135,'اسماء العملاء'!$A$2:$C$1270,2,FALSE),"")</f>
        <v/>
      </c>
      <c r="M135" s="223" t="str">
        <f>IFERROR(VLOOKUP(J135,'اسماء العملاء'!$A$2:$C$1270,3,FALSE),"")</f>
        <v/>
      </c>
      <c r="N135" s="25"/>
    </row>
    <row r="136" spans="1:14" ht="23.1" customHeight="1">
      <c r="A136" s="151" t="str">
        <f t="shared" ca="1" si="4"/>
        <v/>
      </c>
      <c r="B136" s="134"/>
      <c r="C136" s="132" t="str">
        <f>IF(B136="","",SUMIF('الرصيد الثابت'!$A$2:$A$52,B136,'الرصيد الثابت'!$B$2:$B$52))</f>
        <v/>
      </c>
      <c r="D136" s="132" t="str">
        <f>IF(B136="","",SUMIF('الرصيد الثابت'!$A$2:$A$52,B136,'الرصيد الثابت'!$C$2:$C$52))</f>
        <v/>
      </c>
      <c r="E136" s="186"/>
      <c r="F136" s="186"/>
      <c r="G136" s="132">
        <f t="shared" si="5"/>
        <v>0</v>
      </c>
      <c r="H136" s="187"/>
      <c r="I136" s="127"/>
      <c r="J136" s="227"/>
      <c r="K136" s="221" t="str">
        <f>IFERROR(VLOOKUP(J136,'اسماء العملاء'!$A$2:$E$1270,5,FALSE),"")</f>
        <v/>
      </c>
      <c r="L136" s="222" t="str">
        <f>IFERROR(VLOOKUP(J136,'اسماء العملاء'!$A$2:$C$1270,2,FALSE),"")</f>
        <v/>
      </c>
      <c r="M136" s="223" t="str">
        <f>IFERROR(VLOOKUP(J136,'اسماء العملاء'!$A$2:$C$1270,3,FALSE),"")</f>
        <v/>
      </c>
      <c r="N136" s="25"/>
    </row>
    <row r="137" spans="1:14" ht="23.1" customHeight="1">
      <c r="A137" s="151" t="str">
        <f t="shared" ca="1" si="4"/>
        <v/>
      </c>
      <c r="B137" s="134"/>
      <c r="C137" s="132" t="str">
        <f>IF(B137="","",SUMIF('الرصيد الثابت'!$A$2:$A$52,B137,'الرصيد الثابت'!$B$2:$B$52))</f>
        <v/>
      </c>
      <c r="D137" s="132" t="str">
        <f>IF(B137="","",SUMIF('الرصيد الثابت'!$A$2:$A$52,B137,'الرصيد الثابت'!$C$2:$C$52))</f>
        <v/>
      </c>
      <c r="E137" s="186"/>
      <c r="F137" s="186"/>
      <c r="G137" s="132">
        <f t="shared" si="5"/>
        <v>0</v>
      </c>
      <c r="H137" s="187"/>
      <c r="I137" s="127"/>
      <c r="J137" s="227"/>
      <c r="K137" s="221" t="str">
        <f>IFERROR(VLOOKUP(J137,'اسماء العملاء'!$A$2:$E$1270,5,FALSE),"")</f>
        <v/>
      </c>
      <c r="L137" s="222" t="str">
        <f>IFERROR(VLOOKUP(J137,'اسماء العملاء'!$A$2:$C$1270,2,FALSE),"")</f>
        <v/>
      </c>
      <c r="M137" s="223" t="str">
        <f>IFERROR(VLOOKUP(J137,'اسماء العملاء'!$A$2:$C$1270,3,FALSE),"")</f>
        <v/>
      </c>
      <c r="N137" s="25"/>
    </row>
    <row r="138" spans="1:14" ht="23.1" customHeight="1">
      <c r="A138" s="151" t="str">
        <f t="shared" ca="1" si="4"/>
        <v/>
      </c>
      <c r="B138" s="134"/>
      <c r="C138" s="132" t="str">
        <f>IF(B138="","",SUMIF('الرصيد الثابت'!$A$2:$A$52,B138,'الرصيد الثابت'!$B$2:$B$52))</f>
        <v/>
      </c>
      <c r="D138" s="132" t="str">
        <f>IF(B138="","",SUMIF('الرصيد الثابت'!$A$2:$A$52,B138,'الرصيد الثابت'!$C$2:$C$52))</f>
        <v/>
      </c>
      <c r="E138" s="186"/>
      <c r="F138" s="186"/>
      <c r="G138" s="132">
        <f t="shared" si="5"/>
        <v>0</v>
      </c>
      <c r="H138" s="187"/>
      <c r="I138" s="127"/>
      <c r="J138" s="227"/>
      <c r="K138" s="221" t="str">
        <f>IFERROR(VLOOKUP(J138,'اسماء العملاء'!$A$2:$E$1270,5,FALSE),"")</f>
        <v/>
      </c>
      <c r="L138" s="222" t="str">
        <f>IFERROR(VLOOKUP(J138,'اسماء العملاء'!$A$2:$C$1270,2,FALSE),"")</f>
        <v/>
      </c>
      <c r="M138" s="223" t="str">
        <f>IFERROR(VLOOKUP(J138,'اسماء العملاء'!$A$2:$C$1270,3,FALSE),"")</f>
        <v/>
      </c>
      <c r="N138" s="25"/>
    </row>
    <row r="139" spans="1:14" ht="23.1" customHeight="1">
      <c r="A139" s="151" t="str">
        <f t="shared" ca="1" si="4"/>
        <v/>
      </c>
      <c r="B139" s="134"/>
      <c r="C139" s="132" t="str">
        <f>IF(B139="","",SUMIF('الرصيد الثابت'!$A$2:$A$52,B139,'الرصيد الثابت'!$B$2:$B$52))</f>
        <v/>
      </c>
      <c r="D139" s="132" t="str">
        <f>IF(B139="","",SUMIF('الرصيد الثابت'!$A$2:$A$52,B139,'الرصيد الثابت'!$C$2:$C$52))</f>
        <v/>
      </c>
      <c r="E139" s="186"/>
      <c r="F139" s="186"/>
      <c r="G139" s="132">
        <f t="shared" si="5"/>
        <v>0</v>
      </c>
      <c r="H139" s="187"/>
      <c r="I139" s="127"/>
      <c r="J139" s="227"/>
      <c r="K139" s="221" t="str">
        <f>IFERROR(VLOOKUP(J139,'اسماء العملاء'!$A$2:$E$1270,5,FALSE),"")</f>
        <v/>
      </c>
      <c r="L139" s="222" t="str">
        <f>IFERROR(VLOOKUP(J139,'اسماء العملاء'!$A$2:$C$1270,2,FALSE),"")</f>
        <v/>
      </c>
      <c r="M139" s="223" t="str">
        <f>IFERROR(VLOOKUP(J139,'اسماء العملاء'!$A$2:$C$1270,3,FALSE),"")</f>
        <v/>
      </c>
      <c r="N139" s="25"/>
    </row>
    <row r="140" spans="1:14" ht="23.1" customHeight="1">
      <c r="A140" s="151" t="str">
        <f t="shared" ca="1" si="4"/>
        <v/>
      </c>
      <c r="B140" s="134"/>
      <c r="C140" s="132" t="str">
        <f>IF(B140="","",SUMIF('الرصيد الثابت'!$A$2:$A$52,B140,'الرصيد الثابت'!$B$2:$B$52))</f>
        <v/>
      </c>
      <c r="D140" s="132" t="str">
        <f>IF(B140="","",SUMIF('الرصيد الثابت'!$A$2:$A$52,B140,'الرصيد الثابت'!$C$2:$C$52))</f>
        <v/>
      </c>
      <c r="E140" s="186"/>
      <c r="F140" s="186"/>
      <c r="G140" s="132">
        <f t="shared" si="5"/>
        <v>0</v>
      </c>
      <c r="H140" s="187"/>
      <c r="I140" s="127"/>
      <c r="J140" s="227"/>
      <c r="K140" s="221" t="str">
        <f>IFERROR(VLOOKUP(J140,'اسماء العملاء'!$A$2:$E$1270,5,FALSE),"")</f>
        <v/>
      </c>
      <c r="L140" s="222" t="str">
        <f>IFERROR(VLOOKUP(J140,'اسماء العملاء'!$A$2:$C$1270,2,FALSE),"")</f>
        <v/>
      </c>
      <c r="M140" s="223" t="str">
        <f>IFERROR(VLOOKUP(J140,'اسماء العملاء'!$A$2:$C$1270,3,FALSE),"")</f>
        <v/>
      </c>
      <c r="N140" s="25"/>
    </row>
    <row r="141" spans="1:14" ht="23.1" customHeight="1">
      <c r="A141" s="151" t="str">
        <f t="shared" ca="1" si="4"/>
        <v/>
      </c>
      <c r="B141" s="134"/>
      <c r="C141" s="132" t="str">
        <f>IF(B141="","",SUMIF('الرصيد الثابت'!$A$2:$A$52,B141,'الرصيد الثابت'!$B$2:$B$52))</f>
        <v/>
      </c>
      <c r="D141" s="132" t="str">
        <f>IF(B141="","",SUMIF('الرصيد الثابت'!$A$2:$A$52,B141,'الرصيد الثابت'!$C$2:$C$52))</f>
        <v/>
      </c>
      <c r="E141" s="186"/>
      <c r="F141" s="186"/>
      <c r="G141" s="132">
        <f t="shared" si="5"/>
        <v>0</v>
      </c>
      <c r="H141" s="187"/>
      <c r="I141" s="127"/>
      <c r="J141" s="227"/>
      <c r="K141" s="221" t="str">
        <f>IFERROR(VLOOKUP(J141,'اسماء العملاء'!$A$2:$E$1270,5,FALSE),"")</f>
        <v/>
      </c>
      <c r="L141" s="222" t="str">
        <f>IFERROR(VLOOKUP(J141,'اسماء العملاء'!$A$2:$C$1270,2,FALSE),"")</f>
        <v/>
      </c>
      <c r="M141" s="223" t="str">
        <f>IFERROR(VLOOKUP(J141,'اسماء العملاء'!$A$2:$C$1270,3,FALSE),"")</f>
        <v/>
      </c>
      <c r="N141" s="25"/>
    </row>
    <row r="142" spans="1:14" ht="23.1" customHeight="1">
      <c r="A142" s="151" t="str">
        <f t="shared" ca="1" si="4"/>
        <v/>
      </c>
      <c r="B142" s="134"/>
      <c r="C142" s="132" t="str">
        <f>IF(B142="","",SUMIF('الرصيد الثابت'!$A$2:$A$52,B142,'الرصيد الثابت'!$B$2:$B$52))</f>
        <v/>
      </c>
      <c r="D142" s="132" t="str">
        <f>IF(B142="","",SUMIF('الرصيد الثابت'!$A$2:$A$52,B142,'الرصيد الثابت'!$C$2:$C$52))</f>
        <v/>
      </c>
      <c r="E142" s="186"/>
      <c r="F142" s="186"/>
      <c r="G142" s="132">
        <f t="shared" si="5"/>
        <v>0</v>
      </c>
      <c r="H142" s="187"/>
      <c r="I142" s="127"/>
      <c r="J142" s="227"/>
      <c r="K142" s="221" t="str">
        <f>IFERROR(VLOOKUP(J142,'اسماء العملاء'!$A$2:$E$1270,5,FALSE),"")</f>
        <v/>
      </c>
      <c r="L142" s="222" t="str">
        <f>IFERROR(VLOOKUP(J142,'اسماء العملاء'!$A$2:$C$1270,2,FALSE),"")</f>
        <v/>
      </c>
      <c r="M142" s="223" t="str">
        <f>IFERROR(VLOOKUP(J142,'اسماء العملاء'!$A$2:$C$1270,3,FALSE),"")</f>
        <v/>
      </c>
      <c r="N142" s="25"/>
    </row>
    <row r="143" spans="1:14" ht="23.1" customHeight="1">
      <c r="A143" s="151" t="str">
        <f t="shared" ca="1" si="4"/>
        <v/>
      </c>
      <c r="B143" s="134"/>
      <c r="C143" s="132" t="str">
        <f>IF(B143="","",SUMIF('الرصيد الثابت'!$A$2:$A$52,B143,'الرصيد الثابت'!$B$2:$B$52))</f>
        <v/>
      </c>
      <c r="D143" s="132" t="str">
        <f>IF(B143="","",SUMIF('الرصيد الثابت'!$A$2:$A$52,B143,'الرصيد الثابت'!$C$2:$C$52))</f>
        <v/>
      </c>
      <c r="E143" s="186"/>
      <c r="F143" s="186"/>
      <c r="G143" s="132">
        <f t="shared" si="5"/>
        <v>0</v>
      </c>
      <c r="H143" s="187"/>
      <c r="I143" s="127"/>
      <c r="J143" s="227"/>
      <c r="K143" s="221" t="str">
        <f>IFERROR(VLOOKUP(J143,'اسماء العملاء'!$A$2:$E$1270,5,FALSE),"")</f>
        <v/>
      </c>
      <c r="L143" s="222" t="str">
        <f>IFERROR(VLOOKUP(J143,'اسماء العملاء'!$A$2:$C$1270,2,FALSE),"")</f>
        <v/>
      </c>
      <c r="M143" s="223" t="str">
        <f>IFERROR(VLOOKUP(J143,'اسماء العملاء'!$A$2:$C$1270,3,FALSE),"")</f>
        <v/>
      </c>
      <c r="N143" s="25"/>
    </row>
    <row r="144" spans="1:14" ht="23.1" customHeight="1">
      <c r="A144" s="151" t="str">
        <f t="shared" ca="1" si="4"/>
        <v/>
      </c>
      <c r="B144" s="134"/>
      <c r="C144" s="132" t="str">
        <f>IF(B144="","",SUMIF('الرصيد الثابت'!$A$2:$A$52,B144,'الرصيد الثابت'!$B$2:$B$52))</f>
        <v/>
      </c>
      <c r="D144" s="132" t="str">
        <f>IF(B144="","",SUMIF('الرصيد الثابت'!$A$2:$A$52,B144,'الرصيد الثابت'!$C$2:$C$52))</f>
        <v/>
      </c>
      <c r="E144" s="186"/>
      <c r="F144" s="186"/>
      <c r="G144" s="132">
        <f t="shared" si="5"/>
        <v>0</v>
      </c>
      <c r="H144" s="187"/>
      <c r="I144" s="127"/>
      <c r="J144" s="227"/>
      <c r="K144" s="221" t="str">
        <f>IFERROR(VLOOKUP(J144,'اسماء العملاء'!$A$2:$E$1270,5,FALSE),"")</f>
        <v/>
      </c>
      <c r="L144" s="222" t="str">
        <f>IFERROR(VLOOKUP(J144,'اسماء العملاء'!$A$2:$C$1270,2,FALSE),"")</f>
        <v/>
      </c>
      <c r="M144" s="223" t="str">
        <f>IFERROR(VLOOKUP(J144,'اسماء العملاء'!$A$2:$C$1270,3,FALSE),"")</f>
        <v/>
      </c>
      <c r="N144" s="25"/>
    </row>
    <row r="145" spans="1:14" ht="23.1" customHeight="1">
      <c r="A145" s="151" t="str">
        <f t="shared" ca="1" si="4"/>
        <v/>
      </c>
      <c r="B145" s="134"/>
      <c r="C145" s="132" t="str">
        <f>IF(B145="","",SUMIF('الرصيد الثابت'!$A$2:$A$52,B145,'الرصيد الثابت'!$B$2:$B$52))</f>
        <v/>
      </c>
      <c r="D145" s="132" t="str">
        <f>IF(B145="","",SUMIF('الرصيد الثابت'!$A$2:$A$52,B145,'الرصيد الثابت'!$C$2:$C$52))</f>
        <v/>
      </c>
      <c r="E145" s="186"/>
      <c r="F145" s="186"/>
      <c r="G145" s="132">
        <f t="shared" si="5"/>
        <v>0</v>
      </c>
      <c r="H145" s="187"/>
      <c r="I145" s="127"/>
      <c r="J145" s="227"/>
      <c r="K145" s="221" t="str">
        <f>IFERROR(VLOOKUP(J145,'اسماء العملاء'!$A$2:$E$1270,5,FALSE),"")</f>
        <v/>
      </c>
      <c r="L145" s="222" t="str">
        <f>IFERROR(VLOOKUP(J145,'اسماء العملاء'!$A$2:$C$1270,2,FALSE),"")</f>
        <v/>
      </c>
      <c r="M145" s="223" t="str">
        <f>IFERROR(VLOOKUP(J145,'اسماء العملاء'!$A$2:$C$1270,3,FALSE),"")</f>
        <v/>
      </c>
      <c r="N145" s="25"/>
    </row>
    <row r="146" spans="1:14" ht="23.1" customHeight="1">
      <c r="A146" s="151" t="str">
        <f t="shared" ca="1" si="4"/>
        <v/>
      </c>
      <c r="B146" s="134"/>
      <c r="C146" s="132" t="str">
        <f>IF(B146="","",SUMIF('الرصيد الثابت'!$A$2:$A$52,B146,'الرصيد الثابت'!$B$2:$B$52))</f>
        <v/>
      </c>
      <c r="D146" s="132" t="str">
        <f>IF(B146="","",SUMIF('الرصيد الثابت'!$A$2:$A$52,B146,'الرصيد الثابت'!$C$2:$C$52))</f>
        <v/>
      </c>
      <c r="E146" s="186"/>
      <c r="F146" s="186"/>
      <c r="G146" s="132">
        <f t="shared" si="5"/>
        <v>0</v>
      </c>
      <c r="H146" s="187"/>
      <c r="I146" s="127"/>
      <c r="J146" s="227"/>
      <c r="K146" s="221" t="str">
        <f>IFERROR(VLOOKUP(J146,'اسماء العملاء'!$A$2:$E$1270,5,FALSE),"")</f>
        <v/>
      </c>
      <c r="L146" s="222" t="str">
        <f>IFERROR(VLOOKUP(J146,'اسماء العملاء'!$A$2:$C$1270,2,FALSE),"")</f>
        <v/>
      </c>
      <c r="M146" s="223" t="str">
        <f>IFERROR(VLOOKUP(J146,'اسماء العملاء'!$A$2:$C$1270,3,FALSE),"")</f>
        <v/>
      </c>
      <c r="N146" s="25"/>
    </row>
    <row r="147" spans="1:14" ht="23.1" customHeight="1">
      <c r="A147" s="151" t="str">
        <f t="shared" ca="1" si="4"/>
        <v/>
      </c>
      <c r="B147" s="134"/>
      <c r="C147" s="132" t="str">
        <f>IF(B147="","",SUMIF('الرصيد الثابت'!$A$2:$A$52,B147,'الرصيد الثابت'!$B$2:$B$52))</f>
        <v/>
      </c>
      <c r="D147" s="132" t="str">
        <f>IF(B147="","",SUMIF('الرصيد الثابت'!$A$2:$A$52,B147,'الرصيد الثابت'!$C$2:$C$52))</f>
        <v/>
      </c>
      <c r="E147" s="186"/>
      <c r="F147" s="186"/>
      <c r="G147" s="132">
        <f t="shared" si="5"/>
        <v>0</v>
      </c>
      <c r="H147" s="187"/>
      <c r="I147" s="127"/>
      <c r="J147" s="227"/>
      <c r="K147" s="221" t="str">
        <f>IFERROR(VLOOKUP(J147,'اسماء العملاء'!$A$2:$E$1270,5,FALSE),"")</f>
        <v/>
      </c>
      <c r="L147" s="222" t="str">
        <f>IFERROR(VLOOKUP(J147,'اسماء العملاء'!$A$2:$C$1270,2,FALSE),"")</f>
        <v/>
      </c>
      <c r="M147" s="223" t="str">
        <f>IFERROR(VLOOKUP(J147,'اسماء العملاء'!$A$2:$C$1270,3,FALSE),"")</f>
        <v/>
      </c>
      <c r="N147" s="25"/>
    </row>
    <row r="148" spans="1:14" ht="23.1" customHeight="1">
      <c r="A148" s="151" t="str">
        <f t="shared" ca="1" si="4"/>
        <v/>
      </c>
      <c r="B148" s="134"/>
      <c r="C148" s="132" t="str">
        <f>IF(B148="","",SUMIF('الرصيد الثابت'!$A$2:$A$52,B148,'الرصيد الثابت'!$B$2:$B$52))</f>
        <v/>
      </c>
      <c r="D148" s="132" t="str">
        <f>IF(B148="","",SUMIF('الرصيد الثابت'!$A$2:$A$52,B148,'الرصيد الثابت'!$C$2:$C$52))</f>
        <v/>
      </c>
      <c r="E148" s="186"/>
      <c r="F148" s="186"/>
      <c r="G148" s="132">
        <f t="shared" si="5"/>
        <v>0</v>
      </c>
      <c r="H148" s="187"/>
      <c r="I148" s="127"/>
      <c r="J148" s="227"/>
      <c r="K148" s="221" t="str">
        <f>IFERROR(VLOOKUP(J148,'اسماء العملاء'!$A$2:$E$1270,5,FALSE),"")</f>
        <v/>
      </c>
      <c r="L148" s="222" t="str">
        <f>IFERROR(VLOOKUP(J148,'اسماء العملاء'!$A$2:$C$1270,2,FALSE),"")</f>
        <v/>
      </c>
      <c r="M148" s="223" t="str">
        <f>IFERROR(VLOOKUP(J148,'اسماء العملاء'!$A$2:$C$1270,3,FALSE),"")</f>
        <v/>
      </c>
      <c r="N148" s="25"/>
    </row>
    <row r="149" spans="1:14" ht="23.1" customHeight="1">
      <c r="A149" s="151" t="str">
        <f t="shared" ca="1" si="4"/>
        <v/>
      </c>
      <c r="B149" s="134"/>
      <c r="C149" s="132" t="str">
        <f>IF(B149="","",SUMIF('الرصيد الثابت'!$A$2:$A$52,B149,'الرصيد الثابت'!$B$2:$B$52))</f>
        <v/>
      </c>
      <c r="D149" s="132" t="str">
        <f>IF(B149="","",SUMIF('الرصيد الثابت'!$A$2:$A$52,B149,'الرصيد الثابت'!$C$2:$C$52))</f>
        <v/>
      </c>
      <c r="E149" s="186"/>
      <c r="F149" s="186"/>
      <c r="G149" s="132">
        <f t="shared" si="5"/>
        <v>0</v>
      </c>
      <c r="H149" s="187"/>
      <c r="I149" s="127"/>
      <c r="J149" s="227"/>
      <c r="K149" s="221" t="str">
        <f>IFERROR(VLOOKUP(J149,'اسماء العملاء'!$A$2:$E$1270,5,FALSE),"")</f>
        <v/>
      </c>
      <c r="L149" s="222" t="str">
        <f>IFERROR(VLOOKUP(J149,'اسماء العملاء'!$A$2:$C$1270,2,FALSE),"")</f>
        <v/>
      </c>
      <c r="M149" s="223" t="str">
        <f>IFERROR(VLOOKUP(J149,'اسماء العملاء'!$A$2:$C$1270,3,FALSE),"")</f>
        <v/>
      </c>
      <c r="N149" s="25"/>
    </row>
    <row r="150" spans="1:14" ht="23.1" customHeight="1">
      <c r="A150" s="151" t="str">
        <f t="shared" ca="1" si="4"/>
        <v/>
      </c>
      <c r="B150" s="134"/>
      <c r="C150" s="132" t="str">
        <f>IF(B150="","",SUMIF('الرصيد الثابت'!$A$2:$A$52,B150,'الرصيد الثابت'!$B$2:$B$52))</f>
        <v/>
      </c>
      <c r="D150" s="132" t="str">
        <f>IF(B150="","",SUMIF('الرصيد الثابت'!$A$2:$A$52,B150,'الرصيد الثابت'!$C$2:$C$52))</f>
        <v/>
      </c>
      <c r="E150" s="186"/>
      <c r="F150" s="186"/>
      <c r="G150" s="132">
        <f t="shared" si="5"/>
        <v>0</v>
      </c>
      <c r="H150" s="187"/>
      <c r="I150" s="127"/>
      <c r="J150" s="227"/>
      <c r="K150" s="221" t="str">
        <f>IFERROR(VLOOKUP(J150,'اسماء العملاء'!$A$2:$E$1270,5,FALSE),"")</f>
        <v/>
      </c>
      <c r="L150" s="222" t="str">
        <f>IFERROR(VLOOKUP(J150,'اسماء العملاء'!$A$2:$C$1270,2,FALSE),"")</f>
        <v/>
      </c>
      <c r="M150" s="223" t="str">
        <f>IFERROR(VLOOKUP(J150,'اسماء العملاء'!$A$2:$C$1270,3,FALSE),"")</f>
        <v/>
      </c>
      <c r="N150" s="25"/>
    </row>
    <row r="151" spans="1:14" ht="23.1" customHeight="1">
      <c r="A151" s="151" t="str">
        <f t="shared" ca="1" si="4"/>
        <v/>
      </c>
      <c r="B151" s="134"/>
      <c r="C151" s="132" t="str">
        <f>IF(B151="","",SUMIF('الرصيد الثابت'!$A$2:$A$52,B151,'الرصيد الثابت'!$B$2:$B$52))</f>
        <v/>
      </c>
      <c r="D151" s="132" t="str">
        <f>IF(B151="","",SUMIF('الرصيد الثابت'!$A$2:$A$52,B151,'الرصيد الثابت'!$C$2:$C$52))</f>
        <v/>
      </c>
      <c r="E151" s="186"/>
      <c r="F151" s="186"/>
      <c r="G151" s="132">
        <f t="shared" si="5"/>
        <v>0</v>
      </c>
      <c r="H151" s="187"/>
      <c r="I151" s="127"/>
      <c r="J151" s="227"/>
      <c r="K151" s="221" t="str">
        <f>IFERROR(VLOOKUP(J151,'اسماء العملاء'!$A$2:$E$1270,5,FALSE),"")</f>
        <v/>
      </c>
      <c r="L151" s="222" t="str">
        <f>IFERROR(VLOOKUP(J151,'اسماء العملاء'!$A$2:$C$1270,2,FALSE),"")</f>
        <v/>
      </c>
      <c r="M151" s="223" t="str">
        <f>IFERROR(VLOOKUP(J151,'اسماء العملاء'!$A$2:$C$1270,3,FALSE),"")</f>
        <v/>
      </c>
      <c r="N151" s="25"/>
    </row>
    <row r="152" spans="1:14" ht="23.1" customHeight="1">
      <c r="A152" s="151" t="str">
        <f t="shared" ca="1" si="4"/>
        <v/>
      </c>
      <c r="B152" s="134"/>
      <c r="C152" s="132" t="str">
        <f>IF(B152="","",SUMIF('الرصيد الثابت'!$A$2:$A$52,B152,'الرصيد الثابت'!$B$2:$B$52))</f>
        <v/>
      </c>
      <c r="D152" s="132" t="str">
        <f>IF(B152="","",SUMIF('الرصيد الثابت'!$A$2:$A$52,B152,'الرصيد الثابت'!$C$2:$C$52))</f>
        <v/>
      </c>
      <c r="E152" s="186"/>
      <c r="F152" s="186"/>
      <c r="G152" s="132">
        <f t="shared" si="5"/>
        <v>0</v>
      </c>
      <c r="H152" s="187"/>
      <c r="I152" s="127"/>
      <c r="J152" s="227"/>
      <c r="K152" s="221" t="str">
        <f>IFERROR(VLOOKUP(J152,'اسماء العملاء'!$A$2:$E$1270,5,FALSE),"")</f>
        <v/>
      </c>
      <c r="L152" s="222" t="str">
        <f>IFERROR(VLOOKUP(J152,'اسماء العملاء'!$A$2:$C$1270,2,FALSE),"")</f>
        <v/>
      </c>
      <c r="M152" s="223" t="str">
        <f>IFERROR(VLOOKUP(J152,'اسماء العملاء'!$A$2:$C$1270,3,FALSE),"")</f>
        <v/>
      </c>
      <c r="N152" s="25"/>
    </row>
    <row r="153" spans="1:14" ht="23.1" customHeight="1">
      <c r="A153" s="151" t="str">
        <f t="shared" ca="1" si="4"/>
        <v/>
      </c>
      <c r="B153" s="134"/>
      <c r="C153" s="132" t="str">
        <f>IF(B153="","",SUMIF('الرصيد الثابت'!$A$2:$A$52,B153,'الرصيد الثابت'!$B$2:$B$52))</f>
        <v/>
      </c>
      <c r="D153" s="132" t="str">
        <f>IF(B153="","",SUMIF('الرصيد الثابت'!$A$2:$A$52,B153,'الرصيد الثابت'!$C$2:$C$52))</f>
        <v/>
      </c>
      <c r="E153" s="186"/>
      <c r="F153" s="186"/>
      <c r="G153" s="132">
        <f t="shared" si="5"/>
        <v>0</v>
      </c>
      <c r="H153" s="187"/>
      <c r="I153" s="127"/>
      <c r="J153" s="227"/>
      <c r="K153" s="221" t="str">
        <f>IFERROR(VLOOKUP(J153,'اسماء العملاء'!$A$2:$E$1270,5,FALSE),"")</f>
        <v/>
      </c>
      <c r="L153" s="222" t="str">
        <f>IFERROR(VLOOKUP(J153,'اسماء العملاء'!$A$2:$C$1270,2,FALSE),"")</f>
        <v/>
      </c>
      <c r="M153" s="223" t="str">
        <f>IFERROR(VLOOKUP(J153,'اسماء العملاء'!$A$2:$C$1270,3,FALSE),"")</f>
        <v/>
      </c>
      <c r="N153" s="25"/>
    </row>
    <row r="154" spans="1:14" ht="23.1" customHeight="1">
      <c r="A154" s="151" t="str">
        <f t="shared" ca="1" si="4"/>
        <v/>
      </c>
      <c r="B154" s="134"/>
      <c r="C154" s="132" t="str">
        <f>IF(B154="","",SUMIF('الرصيد الثابت'!$A$2:$A$52,B154,'الرصيد الثابت'!$B$2:$B$52))</f>
        <v/>
      </c>
      <c r="D154" s="132" t="str">
        <f>IF(B154="","",SUMIF('الرصيد الثابت'!$A$2:$A$52,B154,'الرصيد الثابت'!$C$2:$C$52))</f>
        <v/>
      </c>
      <c r="E154" s="186"/>
      <c r="F154" s="186"/>
      <c r="G154" s="132">
        <f t="shared" si="5"/>
        <v>0</v>
      </c>
      <c r="H154" s="187"/>
      <c r="I154" s="127"/>
      <c r="J154" s="227"/>
      <c r="K154" s="221" t="str">
        <f>IFERROR(VLOOKUP(J154,'اسماء العملاء'!$A$2:$E$1270,5,FALSE),"")</f>
        <v/>
      </c>
      <c r="L154" s="222" t="str">
        <f>IFERROR(VLOOKUP(J154,'اسماء العملاء'!$A$2:$C$1270,2,FALSE),"")</f>
        <v/>
      </c>
      <c r="M154" s="223" t="str">
        <f>IFERROR(VLOOKUP(J154,'اسماء العملاء'!$A$2:$C$1270,3,FALSE),"")</f>
        <v/>
      </c>
      <c r="N154" s="25"/>
    </row>
    <row r="155" spans="1:14" ht="23.1" customHeight="1">
      <c r="A155" s="151" t="str">
        <f t="shared" ca="1" si="4"/>
        <v/>
      </c>
      <c r="B155" s="134"/>
      <c r="C155" s="132" t="str">
        <f>IF(B155="","",SUMIF('الرصيد الثابت'!$A$2:$A$52,B155,'الرصيد الثابت'!$B$2:$B$52))</f>
        <v/>
      </c>
      <c r="D155" s="132" t="str">
        <f>IF(B155="","",SUMIF('الرصيد الثابت'!$A$2:$A$52,B155,'الرصيد الثابت'!$C$2:$C$52))</f>
        <v/>
      </c>
      <c r="E155" s="186"/>
      <c r="F155" s="186"/>
      <c r="G155" s="132">
        <f t="shared" si="5"/>
        <v>0</v>
      </c>
      <c r="H155" s="187"/>
      <c r="I155" s="127"/>
      <c r="J155" s="227"/>
      <c r="K155" s="221" t="str">
        <f>IFERROR(VLOOKUP(J155,'اسماء العملاء'!$A$2:$E$1270,5,FALSE),"")</f>
        <v/>
      </c>
      <c r="L155" s="222" t="str">
        <f>IFERROR(VLOOKUP(J155,'اسماء العملاء'!$A$2:$C$1270,2,FALSE),"")</f>
        <v/>
      </c>
      <c r="M155" s="223" t="str">
        <f>IFERROR(VLOOKUP(J155,'اسماء العملاء'!$A$2:$C$1270,3,FALSE),"")</f>
        <v/>
      </c>
      <c r="N155" s="25"/>
    </row>
    <row r="156" spans="1:14" ht="23.1" customHeight="1">
      <c r="A156" s="151" t="str">
        <f t="shared" ca="1" si="4"/>
        <v/>
      </c>
      <c r="B156" s="134"/>
      <c r="C156" s="132" t="str">
        <f>IF(B156="","",SUMIF('الرصيد الثابت'!$A$2:$A$52,B156,'الرصيد الثابت'!$B$2:$B$52))</f>
        <v/>
      </c>
      <c r="D156" s="132" t="str">
        <f>IF(B156="","",SUMIF('الرصيد الثابت'!$A$2:$A$52,B156,'الرصيد الثابت'!$C$2:$C$52))</f>
        <v/>
      </c>
      <c r="E156" s="186"/>
      <c r="F156" s="186"/>
      <c r="G156" s="132">
        <f t="shared" si="5"/>
        <v>0</v>
      </c>
      <c r="H156" s="187"/>
      <c r="I156" s="127"/>
      <c r="J156" s="227"/>
      <c r="K156" s="221" t="str">
        <f>IFERROR(VLOOKUP(J156,'اسماء العملاء'!$A$2:$E$1270,5,FALSE),"")</f>
        <v/>
      </c>
      <c r="L156" s="222" t="str">
        <f>IFERROR(VLOOKUP(J156,'اسماء العملاء'!$A$2:$C$1270,2,FALSE),"")</f>
        <v/>
      </c>
      <c r="M156" s="223" t="str">
        <f>IFERROR(VLOOKUP(J156,'اسماء العملاء'!$A$2:$C$1270,3,FALSE),"")</f>
        <v/>
      </c>
      <c r="N156" s="25"/>
    </row>
    <row r="157" spans="1:14" ht="23.1" customHeight="1">
      <c r="A157" s="151" t="str">
        <f t="shared" ca="1" si="4"/>
        <v/>
      </c>
      <c r="B157" s="134"/>
      <c r="C157" s="132" t="str">
        <f>IF(B157="","",SUMIF('الرصيد الثابت'!$A$2:$A$52,B157,'الرصيد الثابت'!$B$2:$B$52))</f>
        <v/>
      </c>
      <c r="D157" s="132" t="str">
        <f>IF(B157="","",SUMIF('الرصيد الثابت'!$A$2:$A$52,B157,'الرصيد الثابت'!$C$2:$C$52))</f>
        <v/>
      </c>
      <c r="E157" s="186"/>
      <c r="F157" s="186"/>
      <c r="G157" s="132">
        <f t="shared" si="5"/>
        <v>0</v>
      </c>
      <c r="H157" s="187"/>
      <c r="I157" s="127"/>
      <c r="J157" s="227"/>
      <c r="K157" s="221" t="str">
        <f>IFERROR(VLOOKUP(J157,'اسماء العملاء'!$A$2:$E$1270,5,FALSE),"")</f>
        <v/>
      </c>
      <c r="L157" s="222" t="str">
        <f>IFERROR(VLOOKUP(J157,'اسماء العملاء'!$A$2:$C$1270,2,FALSE),"")</f>
        <v/>
      </c>
      <c r="M157" s="223" t="str">
        <f>IFERROR(VLOOKUP(J157,'اسماء العملاء'!$A$2:$C$1270,3,FALSE),"")</f>
        <v/>
      </c>
      <c r="N157" s="25"/>
    </row>
    <row r="158" spans="1:14" ht="23.1" customHeight="1">
      <c r="A158" s="151" t="str">
        <f t="shared" ca="1" si="4"/>
        <v/>
      </c>
      <c r="B158" s="134"/>
      <c r="C158" s="132" t="str">
        <f>IF(B158="","",SUMIF('الرصيد الثابت'!$A$2:$A$52,B158,'الرصيد الثابت'!$B$2:$B$52))</f>
        <v/>
      </c>
      <c r="D158" s="132" t="str">
        <f>IF(B158="","",SUMIF('الرصيد الثابت'!$A$2:$A$52,B158,'الرصيد الثابت'!$C$2:$C$52))</f>
        <v/>
      </c>
      <c r="E158" s="186"/>
      <c r="F158" s="186"/>
      <c r="G158" s="132">
        <f t="shared" si="5"/>
        <v>0</v>
      </c>
      <c r="H158" s="187"/>
      <c r="I158" s="127"/>
      <c r="J158" s="227"/>
      <c r="K158" s="221" t="str">
        <f>IFERROR(VLOOKUP(J158,'اسماء العملاء'!$A$2:$E$1270,5,FALSE),"")</f>
        <v/>
      </c>
      <c r="L158" s="222" t="str">
        <f>IFERROR(VLOOKUP(J158,'اسماء العملاء'!$A$2:$C$1270,2,FALSE),"")</f>
        <v/>
      </c>
      <c r="M158" s="223" t="str">
        <f>IFERROR(VLOOKUP(J158,'اسماء العملاء'!$A$2:$C$1270,3,FALSE),"")</f>
        <v/>
      </c>
      <c r="N158" s="25"/>
    </row>
    <row r="159" spans="1:14" ht="23.1" customHeight="1">
      <c r="A159" s="151" t="str">
        <f t="shared" ca="1" si="4"/>
        <v/>
      </c>
      <c r="B159" s="134"/>
      <c r="C159" s="132" t="str">
        <f>IF(B159="","",SUMIF('الرصيد الثابت'!$A$2:$A$52,B159,'الرصيد الثابت'!$B$2:$B$52))</f>
        <v/>
      </c>
      <c r="D159" s="132" t="str">
        <f>IF(B159="","",SUMIF('الرصيد الثابت'!$A$2:$A$52,B159,'الرصيد الثابت'!$C$2:$C$52))</f>
        <v/>
      </c>
      <c r="E159" s="186"/>
      <c r="F159" s="186"/>
      <c r="G159" s="132">
        <f t="shared" si="5"/>
        <v>0</v>
      </c>
      <c r="H159" s="187"/>
      <c r="I159" s="127"/>
      <c r="J159" s="227"/>
      <c r="K159" s="221" t="str">
        <f>IFERROR(VLOOKUP(J159,'اسماء العملاء'!$A$2:$E$1270,5,FALSE),"")</f>
        <v/>
      </c>
      <c r="L159" s="222" t="str">
        <f>IFERROR(VLOOKUP(J159,'اسماء العملاء'!$A$2:$C$1270,2,FALSE),"")</f>
        <v/>
      </c>
      <c r="M159" s="223" t="str">
        <f>IFERROR(VLOOKUP(J159,'اسماء العملاء'!$A$2:$C$1270,3,FALSE),"")</f>
        <v/>
      </c>
      <c r="N159" s="25"/>
    </row>
    <row r="160" spans="1:14" ht="23.1" customHeight="1">
      <c r="A160" s="151" t="str">
        <f t="shared" ca="1" si="4"/>
        <v/>
      </c>
      <c r="B160" s="134"/>
      <c r="C160" s="132" t="str">
        <f>IF(B160="","",SUMIF('الرصيد الثابت'!$A$2:$A$52,B160,'الرصيد الثابت'!$B$2:$B$52))</f>
        <v/>
      </c>
      <c r="D160" s="132" t="str">
        <f>IF(B160="","",SUMIF('الرصيد الثابت'!$A$2:$A$52,B160,'الرصيد الثابت'!$C$2:$C$52))</f>
        <v/>
      </c>
      <c r="E160" s="186"/>
      <c r="F160" s="186"/>
      <c r="G160" s="132">
        <f t="shared" si="5"/>
        <v>0</v>
      </c>
      <c r="H160" s="187"/>
      <c r="I160" s="127"/>
      <c r="J160" s="227"/>
      <c r="K160" s="221" t="str">
        <f>IFERROR(VLOOKUP(J160,'اسماء العملاء'!$A$2:$E$1270,5,FALSE),"")</f>
        <v/>
      </c>
      <c r="L160" s="222" t="str">
        <f>IFERROR(VLOOKUP(J160,'اسماء العملاء'!$A$2:$C$1270,2,FALSE),"")</f>
        <v/>
      </c>
      <c r="M160" s="223" t="str">
        <f>IFERROR(VLOOKUP(J160,'اسماء العملاء'!$A$2:$C$1270,3,FALSE),"")</f>
        <v/>
      </c>
      <c r="N160" s="25"/>
    </row>
    <row r="161" spans="1:14" ht="23.1" customHeight="1">
      <c r="A161" s="151" t="str">
        <f t="shared" ca="1" si="4"/>
        <v/>
      </c>
      <c r="B161" s="134"/>
      <c r="C161" s="132" t="str">
        <f>IF(B161="","",SUMIF('الرصيد الثابت'!$A$2:$A$52,B161,'الرصيد الثابت'!$B$2:$B$52))</f>
        <v/>
      </c>
      <c r="D161" s="132" t="str">
        <f>IF(B161="","",SUMIF('الرصيد الثابت'!$A$2:$A$52,B161,'الرصيد الثابت'!$C$2:$C$52))</f>
        <v/>
      </c>
      <c r="E161" s="186"/>
      <c r="F161" s="186"/>
      <c r="G161" s="132">
        <f t="shared" si="5"/>
        <v>0</v>
      </c>
      <c r="H161" s="187"/>
      <c r="I161" s="127"/>
      <c r="J161" s="227"/>
      <c r="K161" s="221" t="str">
        <f>IFERROR(VLOOKUP(J161,'اسماء العملاء'!$A$2:$E$1270,5,FALSE),"")</f>
        <v/>
      </c>
      <c r="L161" s="222" t="str">
        <f>IFERROR(VLOOKUP(J161,'اسماء العملاء'!$A$2:$C$1270,2,FALSE),"")</f>
        <v/>
      </c>
      <c r="M161" s="223" t="str">
        <f>IFERROR(VLOOKUP(J161,'اسماء العملاء'!$A$2:$C$1270,3,FALSE),"")</f>
        <v/>
      </c>
      <c r="N161" s="25"/>
    </row>
    <row r="162" spans="1:14" ht="23.1" customHeight="1">
      <c r="A162" s="151" t="str">
        <f t="shared" ca="1" si="4"/>
        <v/>
      </c>
      <c r="B162" s="134"/>
      <c r="C162" s="132" t="str">
        <f>IF(B162="","",SUMIF('الرصيد الثابت'!$A$2:$A$52,B162,'الرصيد الثابت'!$B$2:$B$52))</f>
        <v/>
      </c>
      <c r="D162" s="132" t="str">
        <f>IF(B162="","",SUMIF('الرصيد الثابت'!$A$2:$A$52,B162,'الرصيد الثابت'!$C$2:$C$52))</f>
        <v/>
      </c>
      <c r="E162" s="186"/>
      <c r="F162" s="186"/>
      <c r="G162" s="132">
        <f t="shared" si="5"/>
        <v>0</v>
      </c>
      <c r="H162" s="187"/>
      <c r="I162" s="127"/>
      <c r="J162" s="227"/>
      <c r="K162" s="221" t="str">
        <f>IFERROR(VLOOKUP(J162,'اسماء العملاء'!$A$2:$E$1270,5,FALSE),"")</f>
        <v/>
      </c>
      <c r="L162" s="222" t="str">
        <f>IFERROR(VLOOKUP(J162,'اسماء العملاء'!$A$2:$C$1270,2,FALSE),"")</f>
        <v/>
      </c>
      <c r="M162" s="223" t="str">
        <f>IFERROR(VLOOKUP(J162,'اسماء العملاء'!$A$2:$C$1270,3,FALSE),"")</f>
        <v/>
      </c>
      <c r="N162" s="25"/>
    </row>
    <row r="163" spans="1:14" ht="23.1" customHeight="1">
      <c r="A163" s="151" t="str">
        <f t="shared" ca="1" si="4"/>
        <v/>
      </c>
      <c r="B163" s="134"/>
      <c r="C163" s="132" t="str">
        <f>IF(B163="","",SUMIF('الرصيد الثابت'!$A$2:$A$52,B163,'الرصيد الثابت'!$B$2:$B$52))</f>
        <v/>
      </c>
      <c r="D163" s="132" t="str">
        <f>IF(B163="","",SUMIF('الرصيد الثابت'!$A$2:$A$52,B163,'الرصيد الثابت'!$C$2:$C$52))</f>
        <v/>
      </c>
      <c r="E163" s="186"/>
      <c r="F163" s="186"/>
      <c r="G163" s="132">
        <f t="shared" si="5"/>
        <v>0</v>
      </c>
      <c r="H163" s="187"/>
      <c r="I163" s="127"/>
      <c r="J163" s="227"/>
      <c r="K163" s="221" t="str">
        <f>IFERROR(VLOOKUP(J163,'اسماء العملاء'!$A$2:$E$1270,5,FALSE),"")</f>
        <v/>
      </c>
      <c r="L163" s="222" t="str">
        <f>IFERROR(VLOOKUP(J163,'اسماء العملاء'!$A$2:$C$1270,2,FALSE),"")</f>
        <v/>
      </c>
      <c r="M163" s="223" t="str">
        <f>IFERROR(VLOOKUP(J163,'اسماء العملاء'!$A$2:$C$1270,3,FALSE),"")</f>
        <v/>
      </c>
      <c r="N163" s="25"/>
    </row>
    <row r="164" spans="1:14" ht="23.1" customHeight="1">
      <c r="A164" s="151" t="str">
        <f t="shared" ca="1" si="4"/>
        <v/>
      </c>
      <c r="B164" s="134"/>
      <c r="C164" s="132" t="str">
        <f>IF(B164="","",SUMIF('الرصيد الثابت'!$A$2:$A$52,B164,'الرصيد الثابت'!$B$2:$B$52))</f>
        <v/>
      </c>
      <c r="D164" s="132" t="str">
        <f>IF(B164="","",SUMIF('الرصيد الثابت'!$A$2:$A$52,B164,'الرصيد الثابت'!$C$2:$C$52))</f>
        <v/>
      </c>
      <c r="E164" s="186"/>
      <c r="F164" s="186"/>
      <c r="G164" s="132">
        <f t="shared" si="5"/>
        <v>0</v>
      </c>
      <c r="H164" s="187"/>
      <c r="I164" s="127"/>
      <c r="J164" s="227"/>
      <c r="K164" s="221" t="str">
        <f>IFERROR(VLOOKUP(J164,'اسماء العملاء'!$A$2:$E$1270,5,FALSE),"")</f>
        <v/>
      </c>
      <c r="L164" s="222" t="str">
        <f>IFERROR(VLOOKUP(J164,'اسماء العملاء'!$A$2:$C$1270,2,FALSE),"")</f>
        <v/>
      </c>
      <c r="M164" s="223" t="str">
        <f>IFERROR(VLOOKUP(J164,'اسماء العملاء'!$A$2:$C$1270,3,FALSE),"")</f>
        <v/>
      </c>
      <c r="N164" s="25"/>
    </row>
    <row r="165" spans="1:14" ht="23.1" customHeight="1">
      <c r="A165" s="151" t="str">
        <f t="shared" ca="1" si="4"/>
        <v/>
      </c>
      <c r="B165" s="134"/>
      <c r="C165" s="132" t="str">
        <f>IF(B165="","",SUMIF('الرصيد الثابت'!$A$2:$A$52,B165,'الرصيد الثابت'!$B$2:$B$52))</f>
        <v/>
      </c>
      <c r="D165" s="132" t="str">
        <f>IF(B165="","",SUMIF('الرصيد الثابت'!$A$2:$A$52,B165,'الرصيد الثابت'!$C$2:$C$52))</f>
        <v/>
      </c>
      <c r="E165" s="186"/>
      <c r="F165" s="186"/>
      <c r="G165" s="132">
        <f t="shared" si="5"/>
        <v>0</v>
      </c>
      <c r="H165" s="187"/>
      <c r="I165" s="127"/>
      <c r="J165" s="227"/>
      <c r="K165" s="221" t="str">
        <f>IFERROR(VLOOKUP(J165,'اسماء العملاء'!$A$2:$E$1270,5,FALSE),"")</f>
        <v/>
      </c>
      <c r="L165" s="222" t="str">
        <f>IFERROR(VLOOKUP(J165,'اسماء العملاء'!$A$2:$C$1270,2,FALSE),"")</f>
        <v/>
      </c>
      <c r="M165" s="223" t="str">
        <f>IFERROR(VLOOKUP(J165,'اسماء العملاء'!$A$2:$C$1270,3,FALSE),"")</f>
        <v/>
      </c>
      <c r="N165" s="25"/>
    </row>
    <row r="166" spans="1:14" ht="23.1" customHeight="1">
      <c r="A166" s="151" t="str">
        <f t="shared" ca="1" si="4"/>
        <v/>
      </c>
      <c r="B166" s="134"/>
      <c r="C166" s="132" t="str">
        <f>IF(B166="","",SUMIF('الرصيد الثابت'!$A$2:$A$52,B166,'الرصيد الثابت'!$B$2:$B$52))</f>
        <v/>
      </c>
      <c r="D166" s="132" t="str">
        <f>IF(B166="","",SUMIF('الرصيد الثابت'!$A$2:$A$52,B166,'الرصيد الثابت'!$C$2:$C$52))</f>
        <v/>
      </c>
      <c r="E166" s="186"/>
      <c r="F166" s="186"/>
      <c r="G166" s="132">
        <f t="shared" si="5"/>
        <v>0</v>
      </c>
      <c r="H166" s="187"/>
      <c r="I166" s="127"/>
      <c r="J166" s="227"/>
      <c r="K166" s="221" t="str">
        <f>IFERROR(VLOOKUP(J166,'اسماء العملاء'!$A$2:$E$1270,5,FALSE),"")</f>
        <v/>
      </c>
      <c r="L166" s="222" t="str">
        <f>IFERROR(VLOOKUP(J166,'اسماء العملاء'!$A$2:$C$1270,2,FALSE),"")</f>
        <v/>
      </c>
      <c r="M166" s="223" t="str">
        <f>IFERROR(VLOOKUP(J166,'اسماء العملاء'!$A$2:$C$1270,3,FALSE),"")</f>
        <v/>
      </c>
      <c r="N166" s="25"/>
    </row>
    <row r="167" spans="1:14" ht="23.1" customHeight="1">
      <c r="A167" s="151" t="str">
        <f t="shared" ca="1" si="4"/>
        <v/>
      </c>
      <c r="B167" s="134"/>
      <c r="C167" s="132" t="str">
        <f>IF(B167="","",SUMIF('الرصيد الثابت'!$A$2:$A$52,B167,'الرصيد الثابت'!$B$2:$B$52))</f>
        <v/>
      </c>
      <c r="D167" s="132" t="str">
        <f>IF(B167="","",SUMIF('الرصيد الثابت'!$A$2:$A$52,B167,'الرصيد الثابت'!$C$2:$C$52))</f>
        <v/>
      </c>
      <c r="E167" s="186"/>
      <c r="F167" s="186"/>
      <c r="G167" s="132">
        <f t="shared" si="5"/>
        <v>0</v>
      </c>
      <c r="H167" s="187"/>
      <c r="I167" s="127"/>
      <c r="J167" s="227"/>
      <c r="K167" s="221" t="str">
        <f>IFERROR(VLOOKUP(J167,'اسماء العملاء'!$A$2:$E$1270,5,FALSE),"")</f>
        <v/>
      </c>
      <c r="L167" s="222" t="str">
        <f>IFERROR(VLOOKUP(J167,'اسماء العملاء'!$A$2:$C$1270,2,FALSE),"")</f>
        <v/>
      </c>
      <c r="M167" s="223" t="str">
        <f>IFERROR(VLOOKUP(J167,'اسماء العملاء'!$A$2:$C$1270,3,FALSE),"")</f>
        <v/>
      </c>
      <c r="N167" s="25"/>
    </row>
    <row r="168" spans="1:14" ht="23.1" customHeight="1">
      <c r="A168" s="151" t="str">
        <f t="shared" ca="1" si="4"/>
        <v/>
      </c>
      <c r="B168" s="134"/>
      <c r="C168" s="132" t="str">
        <f>IF(B168="","",SUMIF('الرصيد الثابت'!$A$2:$A$52,B168,'الرصيد الثابت'!$B$2:$B$52))</f>
        <v/>
      </c>
      <c r="D168" s="132" t="str">
        <f>IF(B168="","",SUMIF('الرصيد الثابت'!$A$2:$A$52,B168,'الرصيد الثابت'!$C$2:$C$52))</f>
        <v/>
      </c>
      <c r="E168" s="186"/>
      <c r="F168" s="186"/>
      <c r="G168" s="132">
        <f t="shared" si="5"/>
        <v>0</v>
      </c>
      <c r="H168" s="187"/>
      <c r="I168" s="127"/>
      <c r="J168" s="227"/>
      <c r="K168" s="221" t="str">
        <f>IFERROR(VLOOKUP(J168,'اسماء العملاء'!$A$2:$E$1270,5,FALSE),"")</f>
        <v/>
      </c>
      <c r="L168" s="222" t="str">
        <f>IFERROR(VLOOKUP(J168,'اسماء العملاء'!$A$2:$C$1270,2,FALSE),"")</f>
        <v/>
      </c>
      <c r="M168" s="223" t="str">
        <f>IFERROR(VLOOKUP(J168,'اسماء العملاء'!$A$2:$C$1270,3,FALSE),"")</f>
        <v/>
      </c>
      <c r="N168" s="25"/>
    </row>
    <row r="169" spans="1:14" ht="23.1" customHeight="1">
      <c r="A169" s="151" t="str">
        <f t="shared" ca="1" si="4"/>
        <v/>
      </c>
      <c r="B169" s="134"/>
      <c r="C169" s="132" t="str">
        <f>IF(B169="","",SUMIF('الرصيد الثابت'!$A$2:$A$52,B169,'الرصيد الثابت'!$B$2:$B$52))</f>
        <v/>
      </c>
      <c r="D169" s="132" t="str">
        <f>IF(B169="","",SUMIF('الرصيد الثابت'!$A$2:$A$52,B169,'الرصيد الثابت'!$C$2:$C$52))</f>
        <v/>
      </c>
      <c r="E169" s="186"/>
      <c r="F169" s="186"/>
      <c r="G169" s="132">
        <f t="shared" si="5"/>
        <v>0</v>
      </c>
      <c r="H169" s="187"/>
      <c r="I169" s="127"/>
      <c r="J169" s="227"/>
      <c r="K169" s="221" t="str">
        <f>IFERROR(VLOOKUP(J169,'اسماء العملاء'!$A$2:$E$1270,5,FALSE),"")</f>
        <v/>
      </c>
      <c r="L169" s="222" t="str">
        <f>IFERROR(VLOOKUP(J169,'اسماء العملاء'!$A$2:$C$1270,2,FALSE),"")</f>
        <v/>
      </c>
      <c r="M169" s="223" t="str">
        <f>IFERROR(VLOOKUP(J169,'اسماء العملاء'!$A$2:$C$1270,3,FALSE),"")</f>
        <v/>
      </c>
      <c r="N169" s="25"/>
    </row>
    <row r="170" spans="1:14" ht="23.1" customHeight="1">
      <c r="A170" s="151" t="str">
        <f t="shared" ca="1" si="4"/>
        <v/>
      </c>
      <c r="B170" s="134"/>
      <c r="C170" s="132" t="str">
        <f>IF(B170="","",SUMIF('الرصيد الثابت'!$A$2:$A$52,B170,'الرصيد الثابت'!$B$2:$B$52))</f>
        <v/>
      </c>
      <c r="D170" s="132" t="str">
        <f>IF(B170="","",SUMIF('الرصيد الثابت'!$A$2:$A$52,B170,'الرصيد الثابت'!$C$2:$C$52))</f>
        <v/>
      </c>
      <c r="E170" s="186"/>
      <c r="F170" s="186"/>
      <c r="G170" s="132">
        <f t="shared" si="5"/>
        <v>0</v>
      </c>
      <c r="H170" s="187"/>
      <c r="I170" s="127"/>
      <c r="J170" s="227"/>
      <c r="K170" s="221" t="str">
        <f>IFERROR(VLOOKUP(J170,'اسماء العملاء'!$A$2:$E$1270,5,FALSE),"")</f>
        <v/>
      </c>
      <c r="L170" s="222" t="str">
        <f>IFERROR(VLOOKUP(J170,'اسماء العملاء'!$A$2:$C$1270,2,FALSE),"")</f>
        <v/>
      </c>
      <c r="M170" s="223" t="str">
        <f>IFERROR(VLOOKUP(J170,'اسماء العملاء'!$A$2:$C$1270,3,FALSE),"")</f>
        <v/>
      </c>
      <c r="N170" s="25"/>
    </row>
    <row r="171" spans="1:14" ht="23.1" customHeight="1">
      <c r="A171" s="151" t="str">
        <f t="shared" ca="1" si="4"/>
        <v/>
      </c>
      <c r="B171" s="134"/>
      <c r="C171" s="132" t="str">
        <f>IF(B171="","",SUMIF('الرصيد الثابت'!$A$2:$A$52,B171,'الرصيد الثابت'!$B$2:$B$52))</f>
        <v/>
      </c>
      <c r="D171" s="132" t="str">
        <f>IF(B171="","",SUMIF('الرصيد الثابت'!$A$2:$A$52,B171,'الرصيد الثابت'!$C$2:$C$52))</f>
        <v/>
      </c>
      <c r="E171" s="186"/>
      <c r="F171" s="186"/>
      <c r="G171" s="132">
        <f t="shared" si="5"/>
        <v>0</v>
      </c>
      <c r="H171" s="187"/>
      <c r="I171" s="127"/>
      <c r="J171" s="227"/>
      <c r="K171" s="221" t="str">
        <f>IFERROR(VLOOKUP(J171,'اسماء العملاء'!$A$2:$E$1270,5,FALSE),"")</f>
        <v/>
      </c>
      <c r="L171" s="222" t="str">
        <f>IFERROR(VLOOKUP(J171,'اسماء العملاء'!$A$2:$C$1270,2,FALSE),"")</f>
        <v/>
      </c>
      <c r="M171" s="223" t="str">
        <f>IFERROR(VLOOKUP(J171,'اسماء العملاء'!$A$2:$C$1270,3,FALSE),"")</f>
        <v/>
      </c>
      <c r="N171" s="25"/>
    </row>
    <row r="172" spans="1:14" ht="23.1" customHeight="1">
      <c r="A172" s="151" t="str">
        <f t="shared" ca="1" si="4"/>
        <v/>
      </c>
      <c r="B172" s="134"/>
      <c r="C172" s="132" t="str">
        <f>IF(B172="","",SUMIF('الرصيد الثابت'!$A$2:$A$52,B172,'الرصيد الثابت'!$B$2:$B$52))</f>
        <v/>
      </c>
      <c r="D172" s="132" t="str">
        <f>IF(B172="","",SUMIF('الرصيد الثابت'!$A$2:$A$52,B172,'الرصيد الثابت'!$C$2:$C$52))</f>
        <v/>
      </c>
      <c r="E172" s="186"/>
      <c r="F172" s="186"/>
      <c r="G172" s="132">
        <f t="shared" si="5"/>
        <v>0</v>
      </c>
      <c r="H172" s="187"/>
      <c r="I172" s="127"/>
      <c r="J172" s="227"/>
      <c r="K172" s="221" t="str">
        <f>IFERROR(VLOOKUP(J172,'اسماء العملاء'!$A$2:$E$1270,5,FALSE),"")</f>
        <v/>
      </c>
      <c r="L172" s="222" t="str">
        <f>IFERROR(VLOOKUP(J172,'اسماء العملاء'!$A$2:$C$1270,2,FALSE),"")</f>
        <v/>
      </c>
      <c r="M172" s="223" t="str">
        <f>IFERROR(VLOOKUP(J172,'اسماء العملاء'!$A$2:$C$1270,3,FALSE),"")</f>
        <v/>
      </c>
      <c r="N172" s="25"/>
    </row>
    <row r="173" spans="1:14" ht="23.1" customHeight="1">
      <c r="A173" s="151" t="str">
        <f t="shared" ca="1" si="4"/>
        <v/>
      </c>
      <c r="B173" s="134"/>
      <c r="C173" s="132" t="str">
        <f>IF(B173="","",SUMIF('الرصيد الثابت'!$A$2:$A$52,B173,'الرصيد الثابت'!$B$2:$B$52))</f>
        <v/>
      </c>
      <c r="D173" s="132" t="str">
        <f>IF(B173="","",SUMIF('الرصيد الثابت'!$A$2:$A$52,B173,'الرصيد الثابت'!$C$2:$C$52))</f>
        <v/>
      </c>
      <c r="E173" s="186"/>
      <c r="F173" s="186"/>
      <c r="G173" s="132">
        <f t="shared" si="5"/>
        <v>0</v>
      </c>
      <c r="H173" s="187"/>
      <c r="I173" s="127"/>
      <c r="J173" s="227"/>
      <c r="K173" s="221" t="str">
        <f>IFERROR(VLOOKUP(J173,'اسماء العملاء'!$A$2:$E$1270,5,FALSE),"")</f>
        <v/>
      </c>
      <c r="L173" s="222" t="str">
        <f>IFERROR(VLOOKUP(J173,'اسماء العملاء'!$A$2:$C$1270,2,FALSE),"")</f>
        <v/>
      </c>
      <c r="M173" s="223" t="str">
        <f>IFERROR(VLOOKUP(J173,'اسماء العملاء'!$A$2:$C$1270,3,FALSE),"")</f>
        <v/>
      </c>
      <c r="N173" s="25"/>
    </row>
    <row r="174" spans="1:14" ht="23.1" customHeight="1">
      <c r="A174" s="151" t="str">
        <f t="shared" ca="1" si="4"/>
        <v/>
      </c>
      <c r="B174" s="134"/>
      <c r="C174" s="132" t="str">
        <f>IF(B174="","",SUMIF('الرصيد الثابت'!$A$2:$A$52,B174,'الرصيد الثابت'!$B$2:$B$52))</f>
        <v/>
      </c>
      <c r="D174" s="132" t="str">
        <f>IF(B174="","",SUMIF('الرصيد الثابت'!$A$2:$A$52,B174,'الرصيد الثابت'!$C$2:$C$52))</f>
        <v/>
      </c>
      <c r="E174" s="186"/>
      <c r="F174" s="186"/>
      <c r="G174" s="132">
        <f t="shared" si="5"/>
        <v>0</v>
      </c>
      <c r="H174" s="187"/>
      <c r="I174" s="127"/>
      <c r="J174" s="227"/>
      <c r="K174" s="221" t="str">
        <f>IFERROR(VLOOKUP(J174,'اسماء العملاء'!$A$2:$E$1270,5,FALSE),"")</f>
        <v/>
      </c>
      <c r="L174" s="222" t="str">
        <f>IFERROR(VLOOKUP(J174,'اسماء العملاء'!$A$2:$C$1270,2,FALSE),"")</f>
        <v/>
      </c>
      <c r="M174" s="223" t="str">
        <f>IFERROR(VLOOKUP(J174,'اسماء العملاء'!$A$2:$C$1270,3,FALSE),"")</f>
        <v/>
      </c>
      <c r="N174" s="25"/>
    </row>
    <row r="175" spans="1:14" ht="23.1" customHeight="1">
      <c r="A175" s="151" t="str">
        <f t="shared" ca="1" si="4"/>
        <v/>
      </c>
      <c r="B175" s="134"/>
      <c r="C175" s="132" t="str">
        <f>IF(B175="","",SUMIF('الرصيد الثابت'!$A$2:$A$52,B175,'الرصيد الثابت'!$B$2:$B$52))</f>
        <v/>
      </c>
      <c r="D175" s="132" t="str">
        <f>IF(B175="","",SUMIF('الرصيد الثابت'!$A$2:$A$52,B175,'الرصيد الثابت'!$C$2:$C$52))</f>
        <v/>
      </c>
      <c r="E175" s="186"/>
      <c r="F175" s="186"/>
      <c r="G175" s="132">
        <f t="shared" si="5"/>
        <v>0</v>
      </c>
      <c r="H175" s="187"/>
      <c r="I175" s="127"/>
      <c r="J175" s="227"/>
      <c r="K175" s="221" t="str">
        <f>IFERROR(VLOOKUP(J175,'اسماء العملاء'!$A$2:$E$1270,5,FALSE),"")</f>
        <v/>
      </c>
      <c r="L175" s="222" t="str">
        <f>IFERROR(VLOOKUP(J175,'اسماء العملاء'!$A$2:$C$1270,2,FALSE),"")</f>
        <v/>
      </c>
      <c r="M175" s="223" t="str">
        <f>IFERROR(VLOOKUP(J175,'اسماء العملاء'!$A$2:$C$1270,3,FALSE),"")</f>
        <v/>
      </c>
      <c r="N175" s="25"/>
    </row>
    <row r="176" spans="1:14" ht="23.1" customHeight="1">
      <c r="A176" s="151" t="str">
        <f t="shared" ca="1" si="4"/>
        <v/>
      </c>
      <c r="B176" s="134"/>
      <c r="C176" s="132" t="str">
        <f>IF(B176="","",SUMIF('الرصيد الثابت'!$A$2:$A$52,B176,'الرصيد الثابت'!$B$2:$B$52))</f>
        <v/>
      </c>
      <c r="D176" s="132" t="str">
        <f>IF(B176="","",SUMIF('الرصيد الثابت'!$A$2:$A$52,B176,'الرصيد الثابت'!$C$2:$C$52))</f>
        <v/>
      </c>
      <c r="E176" s="186"/>
      <c r="F176" s="186"/>
      <c r="G176" s="132">
        <f t="shared" si="5"/>
        <v>0</v>
      </c>
      <c r="H176" s="187"/>
      <c r="I176" s="127"/>
      <c r="J176" s="227"/>
      <c r="K176" s="221" t="str">
        <f>IFERROR(VLOOKUP(J176,'اسماء العملاء'!$A$2:$E$1270,5,FALSE),"")</f>
        <v/>
      </c>
      <c r="L176" s="222" t="str">
        <f>IFERROR(VLOOKUP(J176,'اسماء العملاء'!$A$2:$C$1270,2,FALSE),"")</f>
        <v/>
      </c>
      <c r="M176" s="223" t="str">
        <f>IFERROR(VLOOKUP(J176,'اسماء العملاء'!$A$2:$C$1270,3,FALSE),"")</f>
        <v/>
      </c>
      <c r="N176" s="25"/>
    </row>
    <row r="177" spans="1:14" ht="23.1" customHeight="1">
      <c r="A177" s="151" t="str">
        <f t="shared" ca="1" si="4"/>
        <v/>
      </c>
      <c r="B177" s="134"/>
      <c r="C177" s="132" t="str">
        <f>IF(B177="","",SUMIF('الرصيد الثابت'!$A$2:$A$52,B177,'الرصيد الثابت'!$B$2:$B$52))</f>
        <v/>
      </c>
      <c r="D177" s="132" t="str">
        <f>IF(B177="","",SUMIF('الرصيد الثابت'!$A$2:$A$52,B177,'الرصيد الثابت'!$C$2:$C$52))</f>
        <v/>
      </c>
      <c r="E177" s="186"/>
      <c r="F177" s="186"/>
      <c r="G177" s="132">
        <f t="shared" si="5"/>
        <v>0</v>
      </c>
      <c r="H177" s="187"/>
      <c r="I177" s="127"/>
      <c r="J177" s="227"/>
      <c r="K177" s="221" t="str">
        <f>IFERROR(VLOOKUP(J177,'اسماء العملاء'!$A$2:$E$1270,5,FALSE),"")</f>
        <v/>
      </c>
      <c r="L177" s="222" t="str">
        <f>IFERROR(VLOOKUP(J177,'اسماء العملاء'!$A$2:$C$1270,2,FALSE),"")</f>
        <v/>
      </c>
      <c r="M177" s="223" t="str">
        <f>IFERROR(VLOOKUP(J177,'اسماء العملاء'!$A$2:$C$1270,3,FALSE),"")</f>
        <v/>
      </c>
      <c r="N177" s="25"/>
    </row>
    <row r="178" spans="1:14" ht="23.1" customHeight="1">
      <c r="A178" s="151" t="str">
        <f t="shared" ca="1" si="4"/>
        <v/>
      </c>
      <c r="B178" s="134"/>
      <c r="C178" s="132" t="str">
        <f>IF(B178="","",SUMIF('الرصيد الثابت'!$A$2:$A$52,B178,'الرصيد الثابت'!$B$2:$B$52))</f>
        <v/>
      </c>
      <c r="D178" s="132" t="str">
        <f>IF(B178="","",SUMIF('الرصيد الثابت'!$A$2:$A$52,B178,'الرصيد الثابت'!$C$2:$C$52))</f>
        <v/>
      </c>
      <c r="E178" s="186"/>
      <c r="F178" s="186"/>
      <c r="G178" s="132">
        <f t="shared" si="5"/>
        <v>0</v>
      </c>
      <c r="H178" s="187"/>
      <c r="I178" s="127"/>
      <c r="J178" s="227"/>
      <c r="K178" s="221" t="str">
        <f>IFERROR(VLOOKUP(J178,'اسماء العملاء'!$A$2:$E$1270,5,FALSE),"")</f>
        <v/>
      </c>
      <c r="L178" s="222" t="str">
        <f>IFERROR(VLOOKUP(J178,'اسماء العملاء'!$A$2:$C$1270,2,FALSE),"")</f>
        <v/>
      </c>
      <c r="M178" s="223" t="str">
        <f>IFERROR(VLOOKUP(J178,'اسماء العملاء'!$A$2:$C$1270,3,FALSE),"")</f>
        <v/>
      </c>
      <c r="N178" s="25"/>
    </row>
    <row r="179" spans="1:14" ht="23.1" customHeight="1">
      <c r="A179" s="151" t="str">
        <f t="shared" ca="1" si="4"/>
        <v/>
      </c>
      <c r="B179" s="134"/>
      <c r="C179" s="132" t="str">
        <f>IF(B179="","",SUMIF('الرصيد الثابت'!$A$2:$A$52,B179,'الرصيد الثابت'!$B$2:$B$52))</f>
        <v/>
      </c>
      <c r="D179" s="132" t="str">
        <f>IF(B179="","",SUMIF('الرصيد الثابت'!$A$2:$A$52,B179,'الرصيد الثابت'!$C$2:$C$52))</f>
        <v/>
      </c>
      <c r="E179" s="186"/>
      <c r="F179" s="186"/>
      <c r="G179" s="132">
        <f t="shared" si="5"/>
        <v>0</v>
      </c>
      <c r="H179" s="187"/>
      <c r="I179" s="127"/>
      <c r="J179" s="227"/>
      <c r="K179" s="221" t="str">
        <f>IFERROR(VLOOKUP(J179,'اسماء العملاء'!$A$2:$E$1270,5,FALSE),"")</f>
        <v/>
      </c>
      <c r="L179" s="222" t="str">
        <f>IFERROR(VLOOKUP(J179,'اسماء العملاء'!$A$2:$C$1270,2,FALSE),"")</f>
        <v/>
      </c>
      <c r="M179" s="223" t="str">
        <f>IFERROR(VLOOKUP(J179,'اسماء العملاء'!$A$2:$C$1270,3,FALSE),"")</f>
        <v/>
      </c>
      <c r="N179" s="25"/>
    </row>
    <row r="180" spans="1:14" ht="23.1" customHeight="1">
      <c r="A180" s="151" t="str">
        <f t="shared" ca="1" si="4"/>
        <v/>
      </c>
      <c r="B180" s="134"/>
      <c r="C180" s="132" t="str">
        <f>IF(B180="","",SUMIF('الرصيد الثابت'!$A$2:$A$52,B180,'الرصيد الثابت'!$B$2:$B$52))</f>
        <v/>
      </c>
      <c r="D180" s="132" t="str">
        <f>IF(B180="","",SUMIF('الرصيد الثابت'!$A$2:$A$52,B180,'الرصيد الثابت'!$C$2:$C$52))</f>
        <v/>
      </c>
      <c r="E180" s="186"/>
      <c r="F180" s="186"/>
      <c r="G180" s="132">
        <f t="shared" si="5"/>
        <v>0</v>
      </c>
      <c r="H180" s="187"/>
      <c r="I180" s="127"/>
      <c r="J180" s="227"/>
      <c r="K180" s="221" t="str">
        <f>IFERROR(VLOOKUP(J180,'اسماء العملاء'!$A$2:$E$1270,5,FALSE),"")</f>
        <v/>
      </c>
      <c r="L180" s="222" t="str">
        <f>IFERROR(VLOOKUP(J180,'اسماء العملاء'!$A$2:$C$1270,2,FALSE),"")</f>
        <v/>
      </c>
      <c r="M180" s="223" t="str">
        <f>IFERROR(VLOOKUP(J180,'اسماء العملاء'!$A$2:$C$1270,3,FALSE),"")</f>
        <v/>
      </c>
      <c r="N180" s="25"/>
    </row>
    <row r="181" spans="1:14" ht="23.1" customHeight="1">
      <c r="A181" s="151" t="str">
        <f t="shared" ca="1" si="4"/>
        <v/>
      </c>
      <c r="B181" s="134"/>
      <c r="C181" s="132" t="str">
        <f>IF(B181="","",SUMIF('الرصيد الثابت'!$A$2:$A$52,B181,'الرصيد الثابت'!$B$2:$B$52))</f>
        <v/>
      </c>
      <c r="D181" s="132" t="str">
        <f>IF(B181="","",SUMIF('الرصيد الثابت'!$A$2:$A$52,B181,'الرصيد الثابت'!$C$2:$C$52))</f>
        <v/>
      </c>
      <c r="E181" s="186"/>
      <c r="F181" s="186"/>
      <c r="G181" s="132">
        <f t="shared" si="5"/>
        <v>0</v>
      </c>
      <c r="H181" s="187"/>
      <c r="I181" s="127"/>
      <c r="J181" s="227"/>
      <c r="K181" s="221" t="str">
        <f>IFERROR(VLOOKUP(J181,'اسماء العملاء'!$A$2:$E$1270,5,FALSE),"")</f>
        <v/>
      </c>
      <c r="L181" s="222" t="str">
        <f>IFERROR(VLOOKUP(J181,'اسماء العملاء'!$A$2:$C$1270,2,FALSE),"")</f>
        <v/>
      </c>
      <c r="M181" s="223" t="str">
        <f>IFERROR(VLOOKUP(J181,'اسماء العملاء'!$A$2:$C$1270,3,FALSE),"")</f>
        <v/>
      </c>
      <c r="N181" s="25"/>
    </row>
    <row r="182" spans="1:14" ht="23.1" customHeight="1">
      <c r="A182" s="151" t="str">
        <f t="shared" ca="1" si="4"/>
        <v/>
      </c>
      <c r="B182" s="134"/>
      <c r="C182" s="132" t="str">
        <f>IF(B182="","",SUMIF('الرصيد الثابت'!$A$2:$A$52,B182,'الرصيد الثابت'!$B$2:$B$52))</f>
        <v/>
      </c>
      <c r="D182" s="132" t="str">
        <f>IF(B182="","",SUMIF('الرصيد الثابت'!$A$2:$A$52,B182,'الرصيد الثابت'!$C$2:$C$52))</f>
        <v/>
      </c>
      <c r="E182" s="186"/>
      <c r="F182" s="186"/>
      <c r="G182" s="132">
        <f t="shared" si="5"/>
        <v>0</v>
      </c>
      <c r="H182" s="187"/>
      <c r="I182" s="127"/>
      <c r="J182" s="227"/>
      <c r="K182" s="221" t="str">
        <f>IFERROR(VLOOKUP(J182,'اسماء العملاء'!$A$2:$E$1270,5,FALSE),"")</f>
        <v/>
      </c>
      <c r="L182" s="222" t="str">
        <f>IFERROR(VLOOKUP(J182,'اسماء العملاء'!$A$2:$C$1270,2,FALSE),"")</f>
        <v/>
      </c>
      <c r="M182" s="223" t="str">
        <f>IFERROR(VLOOKUP(J182,'اسماء العملاء'!$A$2:$C$1270,3,FALSE),"")</f>
        <v/>
      </c>
      <c r="N182" s="25"/>
    </row>
    <row r="183" spans="1:14" ht="23.1" customHeight="1">
      <c r="A183" s="151" t="str">
        <f t="shared" ca="1" si="4"/>
        <v/>
      </c>
      <c r="B183" s="134"/>
      <c r="C183" s="132" t="str">
        <f>IF(B183="","",SUMIF('الرصيد الثابت'!$A$2:$A$52,B183,'الرصيد الثابت'!$B$2:$B$52))</f>
        <v/>
      </c>
      <c r="D183" s="132" t="str">
        <f>IF(B183="","",SUMIF('الرصيد الثابت'!$A$2:$A$52,B183,'الرصيد الثابت'!$C$2:$C$52))</f>
        <v/>
      </c>
      <c r="E183" s="186"/>
      <c r="F183" s="186"/>
      <c r="G183" s="132">
        <f t="shared" si="5"/>
        <v>0</v>
      </c>
      <c r="H183" s="187"/>
      <c r="I183" s="127"/>
      <c r="J183" s="227"/>
      <c r="K183" s="221" t="str">
        <f>IFERROR(VLOOKUP(J183,'اسماء العملاء'!$A$2:$E$1270,5,FALSE),"")</f>
        <v/>
      </c>
      <c r="L183" s="222" t="str">
        <f>IFERROR(VLOOKUP(J183,'اسماء العملاء'!$A$2:$C$1270,2,FALSE),"")</f>
        <v/>
      </c>
      <c r="M183" s="223" t="str">
        <f>IFERROR(VLOOKUP(J183,'اسماء العملاء'!$A$2:$C$1270,3,FALSE),"")</f>
        <v/>
      </c>
      <c r="N183" s="25"/>
    </row>
    <row r="184" spans="1:14" ht="23.1" customHeight="1">
      <c r="A184" s="151" t="str">
        <f t="shared" ca="1" si="4"/>
        <v/>
      </c>
      <c r="B184" s="134"/>
      <c r="C184" s="132" t="str">
        <f>IF(B184="","",SUMIF('الرصيد الثابت'!$A$2:$A$52,B184,'الرصيد الثابت'!$B$2:$B$52))</f>
        <v/>
      </c>
      <c r="D184" s="132" t="str">
        <f>IF(B184="","",SUMIF('الرصيد الثابت'!$A$2:$A$52,B184,'الرصيد الثابت'!$C$2:$C$52))</f>
        <v/>
      </c>
      <c r="E184" s="186"/>
      <c r="F184" s="186"/>
      <c r="G184" s="132">
        <f t="shared" si="5"/>
        <v>0</v>
      </c>
      <c r="H184" s="187"/>
      <c r="I184" s="127"/>
      <c r="J184" s="227"/>
      <c r="K184" s="221" t="str">
        <f>IFERROR(VLOOKUP(J184,'اسماء العملاء'!$A$2:$E$1270,5,FALSE),"")</f>
        <v/>
      </c>
      <c r="L184" s="222" t="str">
        <f>IFERROR(VLOOKUP(J184,'اسماء العملاء'!$A$2:$C$1270,2,FALSE),"")</f>
        <v/>
      </c>
      <c r="M184" s="223" t="str">
        <f>IFERROR(VLOOKUP(J184,'اسماء العملاء'!$A$2:$C$1270,3,FALSE),"")</f>
        <v/>
      </c>
      <c r="N184" s="25"/>
    </row>
    <row r="185" spans="1:14" ht="23.1" customHeight="1">
      <c r="A185" s="151" t="str">
        <f t="shared" ca="1" si="4"/>
        <v/>
      </c>
      <c r="B185" s="134"/>
      <c r="C185" s="132" t="str">
        <f>IF(B185="","",SUMIF('الرصيد الثابت'!$A$2:$A$52,B185,'الرصيد الثابت'!$B$2:$B$52))</f>
        <v/>
      </c>
      <c r="D185" s="132" t="str">
        <f>IF(B185="","",SUMIF('الرصيد الثابت'!$A$2:$A$52,B185,'الرصيد الثابت'!$C$2:$C$52))</f>
        <v/>
      </c>
      <c r="E185" s="186"/>
      <c r="F185" s="186"/>
      <c r="G185" s="132">
        <f t="shared" si="5"/>
        <v>0</v>
      </c>
      <c r="H185" s="187"/>
      <c r="I185" s="127"/>
      <c r="J185" s="227"/>
      <c r="K185" s="221" t="str">
        <f>IFERROR(VLOOKUP(J185,'اسماء العملاء'!$A$2:$E$1270,5,FALSE),"")</f>
        <v/>
      </c>
      <c r="L185" s="222" t="str">
        <f>IFERROR(VLOOKUP(J185,'اسماء العملاء'!$A$2:$C$1270,2,FALSE),"")</f>
        <v/>
      </c>
      <c r="M185" s="223" t="str">
        <f>IFERROR(VLOOKUP(J185,'اسماء العملاء'!$A$2:$C$1270,3,FALSE),"")</f>
        <v/>
      </c>
      <c r="N185" s="25"/>
    </row>
    <row r="186" spans="1:14" ht="23.1" customHeight="1">
      <c r="A186" s="151" t="str">
        <f t="shared" ca="1" si="4"/>
        <v/>
      </c>
      <c r="B186" s="134"/>
      <c r="C186" s="132" t="str">
        <f>IF(B186="","",SUMIF('الرصيد الثابت'!$A$2:$A$52,B186,'الرصيد الثابت'!$B$2:$B$52))</f>
        <v/>
      </c>
      <c r="D186" s="132" t="str">
        <f>IF(B186="","",SUMIF('الرصيد الثابت'!$A$2:$A$52,B186,'الرصيد الثابت'!$C$2:$C$52))</f>
        <v/>
      </c>
      <c r="E186" s="186"/>
      <c r="F186" s="186"/>
      <c r="G186" s="132">
        <f t="shared" si="5"/>
        <v>0</v>
      </c>
      <c r="H186" s="187"/>
      <c r="I186" s="127"/>
      <c r="J186" s="227"/>
      <c r="K186" s="221" t="str">
        <f>IFERROR(VLOOKUP(J186,'اسماء العملاء'!$A$2:$E$1270,5,FALSE),"")</f>
        <v/>
      </c>
      <c r="L186" s="222" t="str">
        <f>IFERROR(VLOOKUP(J186,'اسماء العملاء'!$A$2:$C$1270,2,FALSE),"")</f>
        <v/>
      </c>
      <c r="M186" s="223" t="str">
        <f>IFERROR(VLOOKUP(J186,'اسماء العملاء'!$A$2:$C$1270,3,FALSE),"")</f>
        <v/>
      </c>
      <c r="N186" s="25"/>
    </row>
    <row r="187" spans="1:14" ht="23.1" customHeight="1">
      <c r="A187" s="151" t="str">
        <f t="shared" ca="1" si="4"/>
        <v/>
      </c>
      <c r="B187" s="134"/>
      <c r="C187" s="132" t="str">
        <f>IF(B187="","",SUMIF('الرصيد الثابت'!$A$2:$A$52,B187,'الرصيد الثابت'!$B$2:$B$52))</f>
        <v/>
      </c>
      <c r="D187" s="132" t="str">
        <f>IF(B187="","",SUMIF('الرصيد الثابت'!$A$2:$A$52,B187,'الرصيد الثابت'!$C$2:$C$52))</f>
        <v/>
      </c>
      <c r="E187" s="186"/>
      <c r="F187" s="186"/>
      <c r="G187" s="132">
        <f t="shared" si="5"/>
        <v>0</v>
      </c>
      <c r="H187" s="187"/>
      <c r="I187" s="127"/>
      <c r="J187" s="227"/>
      <c r="K187" s="221" t="str">
        <f>IFERROR(VLOOKUP(J187,'اسماء العملاء'!$A$2:$E$1270,5,FALSE),"")</f>
        <v/>
      </c>
      <c r="L187" s="222" t="str">
        <f>IFERROR(VLOOKUP(J187,'اسماء العملاء'!$A$2:$C$1270,2,FALSE),"")</f>
        <v/>
      </c>
      <c r="M187" s="223" t="str">
        <f>IFERROR(VLOOKUP(J187,'اسماء العملاء'!$A$2:$C$1270,3,FALSE),"")</f>
        <v/>
      </c>
      <c r="N187" s="25"/>
    </row>
    <row r="188" spans="1:14" ht="23.1" customHeight="1">
      <c r="A188" s="151" t="str">
        <f t="shared" ca="1" si="4"/>
        <v/>
      </c>
      <c r="B188" s="134"/>
      <c r="C188" s="132" t="str">
        <f>IF(B188="","",SUMIF('الرصيد الثابت'!$A$2:$A$52,B188,'الرصيد الثابت'!$B$2:$B$52))</f>
        <v/>
      </c>
      <c r="D188" s="132" t="str">
        <f>IF(B188="","",SUMIF('الرصيد الثابت'!$A$2:$A$52,B188,'الرصيد الثابت'!$C$2:$C$52))</f>
        <v/>
      </c>
      <c r="E188" s="186"/>
      <c r="F188" s="186"/>
      <c r="G188" s="132">
        <f t="shared" si="5"/>
        <v>0</v>
      </c>
      <c r="H188" s="187"/>
      <c r="I188" s="127"/>
      <c r="J188" s="227"/>
      <c r="K188" s="221" t="str">
        <f>IFERROR(VLOOKUP(J188,'اسماء العملاء'!$A$2:$E$1270,5,FALSE),"")</f>
        <v/>
      </c>
      <c r="L188" s="222" t="str">
        <f>IFERROR(VLOOKUP(J188,'اسماء العملاء'!$A$2:$C$1270,2,FALSE),"")</f>
        <v/>
      </c>
      <c r="M188" s="223" t="str">
        <f>IFERROR(VLOOKUP(J188,'اسماء العملاء'!$A$2:$C$1270,3,FALSE),"")</f>
        <v/>
      </c>
      <c r="N188" s="25"/>
    </row>
    <row r="189" spans="1:14" ht="23.1" customHeight="1">
      <c r="A189" s="151" t="str">
        <f t="shared" ca="1" si="4"/>
        <v/>
      </c>
      <c r="B189" s="134"/>
      <c r="C189" s="132" t="str">
        <f>IF(B189="","",SUMIF('الرصيد الثابت'!$A$2:$A$52,B189,'الرصيد الثابت'!$B$2:$B$52))</f>
        <v/>
      </c>
      <c r="D189" s="132" t="str">
        <f>IF(B189="","",SUMIF('الرصيد الثابت'!$A$2:$A$52,B189,'الرصيد الثابت'!$C$2:$C$52))</f>
        <v/>
      </c>
      <c r="E189" s="186"/>
      <c r="F189" s="186"/>
      <c r="G189" s="132">
        <f t="shared" si="5"/>
        <v>0</v>
      </c>
      <c r="H189" s="187"/>
      <c r="I189" s="127"/>
      <c r="J189" s="227"/>
      <c r="K189" s="221" t="str">
        <f>IFERROR(VLOOKUP(J189,'اسماء العملاء'!$A$2:$E$1270,5,FALSE),"")</f>
        <v/>
      </c>
      <c r="L189" s="222" t="str">
        <f>IFERROR(VLOOKUP(J189,'اسماء العملاء'!$A$2:$C$1270,2,FALSE),"")</f>
        <v/>
      </c>
      <c r="M189" s="223" t="str">
        <f>IFERROR(VLOOKUP(J189,'اسماء العملاء'!$A$2:$C$1270,3,FALSE),"")</f>
        <v/>
      </c>
      <c r="N189" s="25"/>
    </row>
    <row r="190" spans="1:14" ht="23.1" customHeight="1">
      <c r="A190" s="151" t="str">
        <f t="shared" ca="1" si="4"/>
        <v/>
      </c>
      <c r="B190" s="134"/>
      <c r="C190" s="132" t="str">
        <f>IF(B190="","",SUMIF('الرصيد الثابت'!$A$2:$A$52,B190,'الرصيد الثابت'!$B$2:$B$52))</f>
        <v/>
      </c>
      <c r="D190" s="132" t="str">
        <f>IF(B190="","",SUMIF('الرصيد الثابت'!$A$2:$A$52,B190,'الرصيد الثابت'!$C$2:$C$52))</f>
        <v/>
      </c>
      <c r="E190" s="186"/>
      <c r="F190" s="186"/>
      <c r="G190" s="132">
        <f t="shared" si="5"/>
        <v>0</v>
      </c>
      <c r="H190" s="187"/>
      <c r="I190" s="127"/>
      <c r="J190" s="227"/>
      <c r="K190" s="221" t="str">
        <f>IFERROR(VLOOKUP(J190,'اسماء العملاء'!$A$2:$E$1270,5,FALSE),"")</f>
        <v/>
      </c>
      <c r="L190" s="222" t="str">
        <f>IFERROR(VLOOKUP(J190,'اسماء العملاء'!$A$2:$C$1270,2,FALSE),"")</f>
        <v/>
      </c>
      <c r="M190" s="223" t="str">
        <f>IFERROR(VLOOKUP(J190,'اسماء العملاء'!$A$2:$C$1270,3,FALSE),"")</f>
        <v/>
      </c>
      <c r="N190" s="25"/>
    </row>
    <row r="191" spans="1:14" ht="23.1" customHeight="1">
      <c r="A191" s="151" t="str">
        <f t="shared" ca="1" si="4"/>
        <v/>
      </c>
      <c r="B191" s="134"/>
      <c r="C191" s="132" t="str">
        <f>IF(B191="","",SUMIF('الرصيد الثابت'!$A$2:$A$52,B191,'الرصيد الثابت'!$B$2:$B$52))</f>
        <v/>
      </c>
      <c r="D191" s="132" t="str">
        <f>IF(B191="","",SUMIF('الرصيد الثابت'!$A$2:$A$52,B191,'الرصيد الثابت'!$C$2:$C$52))</f>
        <v/>
      </c>
      <c r="E191" s="186"/>
      <c r="F191" s="186"/>
      <c r="G191" s="132">
        <f t="shared" si="5"/>
        <v>0</v>
      </c>
      <c r="H191" s="187"/>
      <c r="I191" s="127"/>
      <c r="J191" s="227"/>
      <c r="K191" s="221" t="str">
        <f>IFERROR(VLOOKUP(J191,'اسماء العملاء'!$A$2:$E$1270,5,FALSE),"")</f>
        <v/>
      </c>
      <c r="L191" s="222" t="str">
        <f>IFERROR(VLOOKUP(J191,'اسماء العملاء'!$A$2:$C$1270,2,FALSE),"")</f>
        <v/>
      </c>
      <c r="M191" s="223" t="str">
        <f>IFERROR(VLOOKUP(J191,'اسماء العملاء'!$A$2:$C$1270,3,FALSE),"")</f>
        <v/>
      </c>
      <c r="N191" s="25"/>
    </row>
    <row r="192" spans="1:14" ht="23.1" customHeight="1">
      <c r="A192" s="151" t="str">
        <f t="shared" ca="1" si="4"/>
        <v/>
      </c>
      <c r="B192" s="134"/>
      <c r="C192" s="132" t="str">
        <f>IF(B192="","",SUMIF('الرصيد الثابت'!$A$2:$A$52,B192,'الرصيد الثابت'!$B$2:$B$52))</f>
        <v/>
      </c>
      <c r="D192" s="132" t="str">
        <f>IF(B192="","",SUMIF('الرصيد الثابت'!$A$2:$A$52,B192,'الرصيد الثابت'!$C$2:$C$52))</f>
        <v/>
      </c>
      <c r="E192" s="186"/>
      <c r="F192" s="186"/>
      <c r="G192" s="132">
        <f t="shared" si="5"/>
        <v>0</v>
      </c>
      <c r="H192" s="187"/>
      <c r="I192" s="127"/>
      <c r="J192" s="227"/>
      <c r="K192" s="221" t="str">
        <f>IFERROR(VLOOKUP(J192,'اسماء العملاء'!$A$2:$E$1270,5,FALSE),"")</f>
        <v/>
      </c>
      <c r="L192" s="222" t="str">
        <f>IFERROR(VLOOKUP(J192,'اسماء العملاء'!$A$2:$C$1270,2,FALSE),"")</f>
        <v/>
      </c>
      <c r="M192" s="223" t="str">
        <f>IFERROR(VLOOKUP(J192,'اسماء العملاء'!$A$2:$C$1270,3,FALSE),"")</f>
        <v/>
      </c>
      <c r="N192" s="25"/>
    </row>
    <row r="193" spans="1:14" ht="23.1" customHeight="1">
      <c r="A193" s="151" t="str">
        <f t="shared" ca="1" si="4"/>
        <v/>
      </c>
      <c r="B193" s="134"/>
      <c r="C193" s="132" t="str">
        <f>IF(B193="","",SUMIF('الرصيد الثابت'!$A$2:$A$52,B193,'الرصيد الثابت'!$B$2:$B$52))</f>
        <v/>
      </c>
      <c r="D193" s="132" t="str">
        <f>IF(B193="","",SUMIF('الرصيد الثابت'!$A$2:$A$52,B193,'الرصيد الثابت'!$C$2:$C$52))</f>
        <v/>
      </c>
      <c r="E193" s="186"/>
      <c r="F193" s="186"/>
      <c r="G193" s="132">
        <f t="shared" si="5"/>
        <v>0</v>
      </c>
      <c r="H193" s="187"/>
      <c r="I193" s="127"/>
      <c r="J193" s="227"/>
      <c r="K193" s="221" t="str">
        <f>IFERROR(VLOOKUP(J193,'اسماء العملاء'!$A$2:$E$1270,5,FALSE),"")</f>
        <v/>
      </c>
      <c r="L193" s="222" t="str">
        <f>IFERROR(VLOOKUP(J193,'اسماء العملاء'!$A$2:$C$1270,2,FALSE),"")</f>
        <v/>
      </c>
      <c r="M193" s="223" t="str">
        <f>IFERROR(VLOOKUP(J193,'اسماء العملاء'!$A$2:$C$1270,3,FALSE),"")</f>
        <v/>
      </c>
      <c r="N193" s="25"/>
    </row>
    <row r="194" spans="1:14" ht="23.1" customHeight="1">
      <c r="A194" s="151" t="str">
        <f t="shared" ca="1" si="4"/>
        <v/>
      </c>
      <c r="B194" s="134"/>
      <c r="C194" s="132" t="str">
        <f>IF(B194="","",SUMIF('الرصيد الثابت'!$A$2:$A$52,B194,'الرصيد الثابت'!$B$2:$B$52))</f>
        <v/>
      </c>
      <c r="D194" s="132" t="str">
        <f>IF(B194="","",SUMIF('الرصيد الثابت'!$A$2:$A$52,B194,'الرصيد الثابت'!$C$2:$C$52))</f>
        <v/>
      </c>
      <c r="E194" s="186"/>
      <c r="F194" s="186"/>
      <c r="G194" s="132">
        <f t="shared" si="5"/>
        <v>0</v>
      </c>
      <c r="H194" s="187"/>
      <c r="I194" s="127"/>
      <c r="J194" s="227"/>
      <c r="K194" s="221" t="str">
        <f>IFERROR(VLOOKUP(J194,'اسماء العملاء'!$A$2:$E$1270,5,FALSE),"")</f>
        <v/>
      </c>
      <c r="L194" s="222" t="str">
        <f>IFERROR(VLOOKUP(J194,'اسماء العملاء'!$A$2:$C$1270,2,FALSE),"")</f>
        <v/>
      </c>
      <c r="M194" s="223" t="str">
        <f>IFERROR(VLOOKUP(J194,'اسماء العملاء'!$A$2:$C$1270,3,FALSE),"")</f>
        <v/>
      </c>
      <c r="N194" s="25"/>
    </row>
    <row r="195" spans="1:14" ht="23.1" customHeight="1">
      <c r="A195" s="151" t="str">
        <f t="shared" ca="1" si="4"/>
        <v/>
      </c>
      <c r="B195" s="134"/>
      <c r="C195" s="132" t="str">
        <f>IF(B195="","",SUMIF('الرصيد الثابت'!$A$2:$A$52,B195,'الرصيد الثابت'!$B$2:$B$52))</f>
        <v/>
      </c>
      <c r="D195" s="132" t="str">
        <f>IF(B195="","",SUMIF('الرصيد الثابت'!$A$2:$A$52,B195,'الرصيد الثابت'!$C$2:$C$52))</f>
        <v/>
      </c>
      <c r="E195" s="186"/>
      <c r="F195" s="186"/>
      <c r="G195" s="132">
        <f t="shared" si="5"/>
        <v>0</v>
      </c>
      <c r="H195" s="187"/>
      <c r="I195" s="127"/>
      <c r="J195" s="227"/>
      <c r="K195" s="221" t="str">
        <f>IFERROR(VLOOKUP(J195,'اسماء العملاء'!$A$2:$E$1270,5,FALSE),"")</f>
        <v/>
      </c>
      <c r="L195" s="222" t="str">
        <f>IFERROR(VLOOKUP(J195,'اسماء العملاء'!$A$2:$C$1270,2,FALSE),"")</f>
        <v/>
      </c>
      <c r="M195" s="223" t="str">
        <f>IFERROR(VLOOKUP(J195,'اسماء العملاء'!$A$2:$C$1270,3,FALSE),"")</f>
        <v/>
      </c>
      <c r="N195" s="25"/>
    </row>
    <row r="196" spans="1:14" ht="23.1" customHeight="1">
      <c r="A196" s="151" t="str">
        <f t="shared" ref="A196:A259" ca="1" si="6">IF(B196="","",TODAY())</f>
        <v/>
      </c>
      <c r="B196" s="134"/>
      <c r="C196" s="132" t="str">
        <f>IF(B196="","",SUMIF('الرصيد الثابت'!$A$2:$A$52,B196,'الرصيد الثابت'!$B$2:$B$52))</f>
        <v/>
      </c>
      <c r="D196" s="132" t="str">
        <f>IF(B196="","",SUMIF('الرصيد الثابت'!$A$2:$A$52,B196,'الرصيد الثابت'!$C$2:$C$52))</f>
        <v/>
      </c>
      <c r="E196" s="186"/>
      <c r="F196" s="186"/>
      <c r="G196" s="132">
        <f t="shared" ref="G196:G259" si="7">SUM(E196-F196)</f>
        <v>0</v>
      </c>
      <c r="H196" s="187"/>
      <c r="I196" s="127"/>
      <c r="J196" s="227"/>
      <c r="K196" s="221" t="str">
        <f>IFERROR(VLOOKUP(J196,'اسماء العملاء'!$A$2:$E$1270,5,FALSE),"")</f>
        <v/>
      </c>
      <c r="L196" s="222" t="str">
        <f>IFERROR(VLOOKUP(J196,'اسماء العملاء'!$A$2:$C$1270,2,FALSE),"")</f>
        <v/>
      </c>
      <c r="M196" s="223" t="str">
        <f>IFERROR(VLOOKUP(J196,'اسماء العملاء'!$A$2:$C$1270,3,FALSE),"")</f>
        <v/>
      </c>
      <c r="N196" s="25"/>
    </row>
    <row r="197" spans="1:14" ht="23.1" customHeight="1">
      <c r="A197" s="151" t="str">
        <f t="shared" ca="1" si="6"/>
        <v/>
      </c>
      <c r="B197" s="134"/>
      <c r="C197" s="132" t="str">
        <f>IF(B197="","",SUMIF('الرصيد الثابت'!$A$2:$A$52,B197,'الرصيد الثابت'!$B$2:$B$52))</f>
        <v/>
      </c>
      <c r="D197" s="132" t="str">
        <f>IF(B197="","",SUMIF('الرصيد الثابت'!$A$2:$A$52,B197,'الرصيد الثابت'!$C$2:$C$52))</f>
        <v/>
      </c>
      <c r="E197" s="186"/>
      <c r="F197" s="186"/>
      <c r="G197" s="132">
        <f t="shared" si="7"/>
        <v>0</v>
      </c>
      <c r="H197" s="187"/>
      <c r="I197" s="127"/>
      <c r="J197" s="227"/>
      <c r="K197" s="221" t="str">
        <f>IFERROR(VLOOKUP(J197,'اسماء العملاء'!$A$2:$E$1270,5,FALSE),"")</f>
        <v/>
      </c>
      <c r="L197" s="222" t="str">
        <f>IFERROR(VLOOKUP(J197,'اسماء العملاء'!$A$2:$C$1270,2,FALSE),"")</f>
        <v/>
      </c>
      <c r="M197" s="223" t="str">
        <f>IFERROR(VLOOKUP(J197,'اسماء العملاء'!$A$2:$C$1270,3,FALSE),"")</f>
        <v/>
      </c>
      <c r="N197" s="25"/>
    </row>
    <row r="198" spans="1:14" ht="23.1" customHeight="1">
      <c r="A198" s="151" t="str">
        <f t="shared" ca="1" si="6"/>
        <v/>
      </c>
      <c r="B198" s="134"/>
      <c r="C198" s="132" t="str">
        <f>IF(B198="","",SUMIF('الرصيد الثابت'!$A$2:$A$52,B198,'الرصيد الثابت'!$B$2:$B$52))</f>
        <v/>
      </c>
      <c r="D198" s="132" t="str">
        <f>IF(B198="","",SUMIF('الرصيد الثابت'!$A$2:$A$52,B198,'الرصيد الثابت'!$C$2:$C$52))</f>
        <v/>
      </c>
      <c r="E198" s="186"/>
      <c r="F198" s="186"/>
      <c r="G198" s="132">
        <f t="shared" si="7"/>
        <v>0</v>
      </c>
      <c r="H198" s="187"/>
      <c r="I198" s="127"/>
      <c r="J198" s="227"/>
      <c r="K198" s="221" t="str">
        <f>IFERROR(VLOOKUP(J198,'اسماء العملاء'!$A$2:$E$1270,5,FALSE),"")</f>
        <v/>
      </c>
      <c r="L198" s="222" t="str">
        <f>IFERROR(VLOOKUP(J198,'اسماء العملاء'!$A$2:$C$1270,2,FALSE),"")</f>
        <v/>
      </c>
      <c r="M198" s="223" t="str">
        <f>IFERROR(VLOOKUP(J198,'اسماء العملاء'!$A$2:$C$1270,3,FALSE),"")</f>
        <v/>
      </c>
      <c r="N198" s="25"/>
    </row>
    <row r="199" spans="1:14" ht="23.1" customHeight="1">
      <c r="A199" s="151" t="str">
        <f t="shared" ca="1" si="6"/>
        <v/>
      </c>
      <c r="B199" s="134"/>
      <c r="C199" s="132" t="str">
        <f>IF(B199="","",SUMIF('الرصيد الثابت'!$A$2:$A$52,B199,'الرصيد الثابت'!$B$2:$B$52))</f>
        <v/>
      </c>
      <c r="D199" s="132" t="str">
        <f>IF(B199="","",SUMIF('الرصيد الثابت'!$A$2:$A$52,B199,'الرصيد الثابت'!$C$2:$C$52))</f>
        <v/>
      </c>
      <c r="E199" s="186"/>
      <c r="F199" s="186"/>
      <c r="G199" s="132">
        <f t="shared" si="7"/>
        <v>0</v>
      </c>
      <c r="H199" s="187"/>
      <c r="I199" s="127"/>
      <c r="J199" s="227"/>
      <c r="K199" s="221" t="str">
        <f>IFERROR(VLOOKUP(J199,'اسماء العملاء'!$A$2:$E$1270,5,FALSE),"")</f>
        <v/>
      </c>
      <c r="L199" s="222" t="str">
        <f>IFERROR(VLOOKUP(J199,'اسماء العملاء'!$A$2:$C$1270,2,FALSE),"")</f>
        <v/>
      </c>
      <c r="M199" s="223" t="str">
        <f>IFERROR(VLOOKUP(J199,'اسماء العملاء'!$A$2:$C$1270,3,FALSE),"")</f>
        <v/>
      </c>
      <c r="N199" s="25"/>
    </row>
    <row r="200" spans="1:14" ht="23.1" customHeight="1">
      <c r="A200" s="151" t="str">
        <f t="shared" ca="1" si="6"/>
        <v/>
      </c>
      <c r="B200" s="134"/>
      <c r="C200" s="132" t="str">
        <f>IF(B200="","",SUMIF('الرصيد الثابت'!$A$2:$A$52,B200,'الرصيد الثابت'!$B$2:$B$52))</f>
        <v/>
      </c>
      <c r="D200" s="132" t="str">
        <f>IF(B200="","",SUMIF('الرصيد الثابت'!$A$2:$A$52,B200,'الرصيد الثابت'!$C$2:$C$52))</f>
        <v/>
      </c>
      <c r="E200" s="186"/>
      <c r="F200" s="186"/>
      <c r="G200" s="132">
        <f t="shared" si="7"/>
        <v>0</v>
      </c>
      <c r="H200" s="187"/>
      <c r="I200" s="127"/>
      <c r="J200" s="227"/>
      <c r="K200" s="221" t="str">
        <f>IFERROR(VLOOKUP(J200,'اسماء العملاء'!$A$2:$E$1270,5,FALSE),"")</f>
        <v/>
      </c>
      <c r="L200" s="222" t="str">
        <f>IFERROR(VLOOKUP(J200,'اسماء العملاء'!$A$2:$C$1270,2,FALSE),"")</f>
        <v/>
      </c>
      <c r="M200" s="223" t="str">
        <f>IFERROR(VLOOKUP(J200,'اسماء العملاء'!$A$2:$C$1270,3,FALSE),"")</f>
        <v/>
      </c>
      <c r="N200" s="25"/>
    </row>
    <row r="201" spans="1:14" ht="23.1" customHeight="1">
      <c r="A201" s="151" t="str">
        <f t="shared" ca="1" si="6"/>
        <v/>
      </c>
      <c r="B201" s="134"/>
      <c r="C201" s="132" t="str">
        <f>IF(B201="","",SUMIF('الرصيد الثابت'!$A$2:$A$52,B201,'الرصيد الثابت'!$B$2:$B$52))</f>
        <v/>
      </c>
      <c r="D201" s="132" t="str">
        <f>IF(B201="","",SUMIF('الرصيد الثابت'!$A$2:$A$52,B201,'الرصيد الثابت'!$C$2:$C$52))</f>
        <v/>
      </c>
      <c r="E201" s="186"/>
      <c r="F201" s="186"/>
      <c r="G201" s="132">
        <f t="shared" si="7"/>
        <v>0</v>
      </c>
      <c r="H201" s="187"/>
      <c r="I201" s="127"/>
      <c r="J201" s="227"/>
      <c r="K201" s="221" t="str">
        <f>IFERROR(VLOOKUP(J201,'اسماء العملاء'!$A$2:$E$1270,5,FALSE),"")</f>
        <v/>
      </c>
      <c r="L201" s="222" t="str">
        <f>IFERROR(VLOOKUP(J201,'اسماء العملاء'!$A$2:$C$1270,2,FALSE),"")</f>
        <v/>
      </c>
      <c r="M201" s="223" t="str">
        <f>IFERROR(VLOOKUP(J201,'اسماء العملاء'!$A$2:$C$1270,3,FALSE),"")</f>
        <v/>
      </c>
      <c r="N201" s="25"/>
    </row>
    <row r="202" spans="1:14" ht="23.1" customHeight="1">
      <c r="A202" s="151" t="str">
        <f t="shared" ca="1" si="6"/>
        <v/>
      </c>
      <c r="B202" s="134"/>
      <c r="C202" s="132" t="str">
        <f>IF(B202="","",SUMIF('الرصيد الثابت'!$A$2:$A$52,B202,'الرصيد الثابت'!$B$2:$B$52))</f>
        <v/>
      </c>
      <c r="D202" s="132" t="str">
        <f>IF(B202="","",SUMIF('الرصيد الثابت'!$A$2:$A$52,B202,'الرصيد الثابت'!$C$2:$C$52))</f>
        <v/>
      </c>
      <c r="E202" s="186"/>
      <c r="F202" s="186"/>
      <c r="G202" s="132">
        <f t="shared" si="7"/>
        <v>0</v>
      </c>
      <c r="H202" s="187"/>
      <c r="I202" s="127"/>
      <c r="J202" s="227"/>
      <c r="K202" s="221" t="str">
        <f>IFERROR(VLOOKUP(J202,'اسماء العملاء'!$A$2:$E$1270,5,FALSE),"")</f>
        <v/>
      </c>
      <c r="L202" s="222" t="str">
        <f>IFERROR(VLOOKUP(J202,'اسماء العملاء'!$A$2:$C$1270,2,FALSE),"")</f>
        <v/>
      </c>
      <c r="M202" s="223" t="str">
        <f>IFERROR(VLOOKUP(J202,'اسماء العملاء'!$A$2:$C$1270,3,FALSE),"")</f>
        <v/>
      </c>
      <c r="N202" s="25"/>
    </row>
    <row r="203" spans="1:14" ht="23.1" customHeight="1">
      <c r="A203" s="151" t="str">
        <f t="shared" ca="1" si="6"/>
        <v/>
      </c>
      <c r="B203" s="134"/>
      <c r="C203" s="132" t="str">
        <f>IF(B203="","",SUMIF('الرصيد الثابت'!$A$2:$A$52,B203,'الرصيد الثابت'!$B$2:$B$52))</f>
        <v/>
      </c>
      <c r="D203" s="132" t="str">
        <f>IF(B203="","",SUMIF('الرصيد الثابت'!$A$2:$A$52,B203,'الرصيد الثابت'!$C$2:$C$52))</f>
        <v/>
      </c>
      <c r="E203" s="186"/>
      <c r="F203" s="186"/>
      <c r="G203" s="132">
        <f t="shared" si="7"/>
        <v>0</v>
      </c>
      <c r="H203" s="187"/>
      <c r="I203" s="127"/>
      <c r="J203" s="227"/>
      <c r="K203" s="221" t="str">
        <f>IFERROR(VLOOKUP(J203,'اسماء العملاء'!$A$2:$E$1270,5,FALSE),"")</f>
        <v/>
      </c>
      <c r="L203" s="222" t="str">
        <f>IFERROR(VLOOKUP(J203,'اسماء العملاء'!$A$2:$C$1270,2,FALSE),"")</f>
        <v/>
      </c>
      <c r="M203" s="223" t="str">
        <f>IFERROR(VLOOKUP(J203,'اسماء العملاء'!$A$2:$C$1270,3,FALSE),"")</f>
        <v/>
      </c>
      <c r="N203" s="25"/>
    </row>
    <row r="204" spans="1:14" ht="23.1" customHeight="1">
      <c r="A204" s="151" t="str">
        <f t="shared" ca="1" si="6"/>
        <v/>
      </c>
      <c r="B204" s="134"/>
      <c r="C204" s="132" t="str">
        <f>IF(B204="","",SUMIF('الرصيد الثابت'!$A$2:$A$52,B204,'الرصيد الثابت'!$B$2:$B$52))</f>
        <v/>
      </c>
      <c r="D204" s="132" t="str">
        <f>IF(B204="","",SUMIF('الرصيد الثابت'!$A$2:$A$52,B204,'الرصيد الثابت'!$C$2:$C$52))</f>
        <v/>
      </c>
      <c r="E204" s="186"/>
      <c r="F204" s="186"/>
      <c r="G204" s="132">
        <f t="shared" si="7"/>
        <v>0</v>
      </c>
      <c r="H204" s="187"/>
      <c r="I204" s="127"/>
      <c r="J204" s="227"/>
      <c r="K204" s="221" t="str">
        <f>IFERROR(VLOOKUP(J204,'اسماء العملاء'!$A$2:$E$1270,5,FALSE),"")</f>
        <v/>
      </c>
      <c r="L204" s="222" t="str">
        <f>IFERROR(VLOOKUP(J204,'اسماء العملاء'!$A$2:$C$1270,2,FALSE),"")</f>
        <v/>
      </c>
      <c r="M204" s="223" t="str">
        <f>IFERROR(VLOOKUP(J204,'اسماء العملاء'!$A$2:$C$1270,3,FALSE),"")</f>
        <v/>
      </c>
      <c r="N204" s="25"/>
    </row>
    <row r="205" spans="1:14" ht="23.1" customHeight="1">
      <c r="A205" s="151" t="str">
        <f t="shared" ca="1" si="6"/>
        <v/>
      </c>
      <c r="B205" s="134"/>
      <c r="C205" s="132" t="str">
        <f>IF(B205="","",SUMIF('الرصيد الثابت'!$A$2:$A$52,B205,'الرصيد الثابت'!$B$2:$B$52))</f>
        <v/>
      </c>
      <c r="D205" s="132" t="str">
        <f>IF(B205="","",SUMIF('الرصيد الثابت'!$A$2:$A$52,B205,'الرصيد الثابت'!$C$2:$C$52))</f>
        <v/>
      </c>
      <c r="E205" s="186"/>
      <c r="F205" s="186"/>
      <c r="G205" s="132">
        <f t="shared" si="7"/>
        <v>0</v>
      </c>
      <c r="H205" s="187"/>
      <c r="I205" s="127"/>
      <c r="J205" s="227"/>
      <c r="K205" s="221" t="str">
        <f>IFERROR(VLOOKUP(J205,'اسماء العملاء'!$A$2:$E$1270,5,FALSE),"")</f>
        <v/>
      </c>
      <c r="L205" s="222" t="str">
        <f>IFERROR(VLOOKUP(J205,'اسماء العملاء'!$A$2:$C$1270,2,FALSE),"")</f>
        <v/>
      </c>
      <c r="M205" s="223" t="str">
        <f>IFERROR(VLOOKUP(J205,'اسماء العملاء'!$A$2:$C$1270,3,FALSE),"")</f>
        <v/>
      </c>
      <c r="N205" s="25"/>
    </row>
    <row r="206" spans="1:14" ht="23.1" customHeight="1">
      <c r="A206" s="151" t="str">
        <f t="shared" ca="1" si="6"/>
        <v/>
      </c>
      <c r="B206" s="134"/>
      <c r="C206" s="132" t="str">
        <f>IF(B206="","",SUMIF('الرصيد الثابت'!$A$2:$A$52,B206,'الرصيد الثابت'!$B$2:$B$52))</f>
        <v/>
      </c>
      <c r="D206" s="132" t="str">
        <f>IF(B206="","",SUMIF('الرصيد الثابت'!$A$2:$A$52,B206,'الرصيد الثابت'!$C$2:$C$52))</f>
        <v/>
      </c>
      <c r="E206" s="186"/>
      <c r="F206" s="186"/>
      <c r="G206" s="132">
        <f t="shared" si="7"/>
        <v>0</v>
      </c>
      <c r="H206" s="187"/>
      <c r="I206" s="127"/>
      <c r="J206" s="227"/>
      <c r="K206" s="221" t="str">
        <f>IFERROR(VLOOKUP(J206,'اسماء العملاء'!$A$2:$E$1270,5,FALSE),"")</f>
        <v/>
      </c>
      <c r="L206" s="222" t="str">
        <f>IFERROR(VLOOKUP(J206,'اسماء العملاء'!$A$2:$C$1270,2,FALSE),"")</f>
        <v/>
      </c>
      <c r="M206" s="223" t="str">
        <f>IFERROR(VLOOKUP(J206,'اسماء العملاء'!$A$2:$C$1270,3,FALSE),"")</f>
        <v/>
      </c>
      <c r="N206" s="25"/>
    </row>
    <row r="207" spans="1:14" ht="23.1" customHeight="1">
      <c r="A207" s="151" t="str">
        <f t="shared" ca="1" si="6"/>
        <v/>
      </c>
      <c r="B207" s="134"/>
      <c r="C207" s="132" t="str">
        <f>IF(B207="","",SUMIF('الرصيد الثابت'!$A$2:$A$52,B207,'الرصيد الثابت'!$B$2:$B$52))</f>
        <v/>
      </c>
      <c r="D207" s="132" t="str">
        <f>IF(B207="","",SUMIF('الرصيد الثابت'!$A$2:$A$52,B207,'الرصيد الثابت'!$C$2:$C$52))</f>
        <v/>
      </c>
      <c r="E207" s="186"/>
      <c r="F207" s="186"/>
      <c r="G207" s="132">
        <f t="shared" si="7"/>
        <v>0</v>
      </c>
      <c r="H207" s="187"/>
      <c r="I207" s="127"/>
      <c r="J207" s="227"/>
      <c r="K207" s="221" t="str">
        <f>IFERROR(VLOOKUP(J207,'اسماء العملاء'!$A$2:$E$1270,5,FALSE),"")</f>
        <v/>
      </c>
      <c r="L207" s="222" t="str">
        <f>IFERROR(VLOOKUP(J207,'اسماء العملاء'!$A$2:$C$1270,2,FALSE),"")</f>
        <v/>
      </c>
      <c r="M207" s="223" t="str">
        <f>IFERROR(VLOOKUP(J207,'اسماء العملاء'!$A$2:$C$1270,3,FALSE),"")</f>
        <v/>
      </c>
      <c r="N207" s="25"/>
    </row>
    <row r="208" spans="1:14" ht="23.1" customHeight="1">
      <c r="A208" s="151" t="str">
        <f t="shared" ca="1" si="6"/>
        <v/>
      </c>
      <c r="B208" s="134"/>
      <c r="C208" s="132" t="str">
        <f>IF(B208="","",SUMIF('الرصيد الثابت'!$A$2:$A$52,B208,'الرصيد الثابت'!$B$2:$B$52))</f>
        <v/>
      </c>
      <c r="D208" s="132" t="str">
        <f>IF(B208="","",SUMIF('الرصيد الثابت'!$A$2:$A$52,B208,'الرصيد الثابت'!$C$2:$C$52))</f>
        <v/>
      </c>
      <c r="E208" s="186"/>
      <c r="F208" s="186"/>
      <c r="G208" s="132">
        <f t="shared" si="7"/>
        <v>0</v>
      </c>
      <c r="H208" s="187"/>
      <c r="I208" s="127"/>
      <c r="J208" s="227"/>
      <c r="K208" s="221" t="str">
        <f>IFERROR(VLOOKUP(J208,'اسماء العملاء'!$A$2:$E$1270,5,FALSE),"")</f>
        <v/>
      </c>
      <c r="L208" s="222" t="str">
        <f>IFERROR(VLOOKUP(J208,'اسماء العملاء'!$A$2:$C$1270,2,FALSE),"")</f>
        <v/>
      </c>
      <c r="M208" s="223" t="str">
        <f>IFERROR(VLOOKUP(J208,'اسماء العملاء'!$A$2:$C$1270,3,FALSE),"")</f>
        <v/>
      </c>
      <c r="N208" s="25"/>
    </row>
    <row r="209" spans="1:14" ht="23.1" customHeight="1">
      <c r="A209" s="151" t="str">
        <f t="shared" ca="1" si="6"/>
        <v/>
      </c>
      <c r="B209" s="134"/>
      <c r="C209" s="132" t="str">
        <f>IF(B209="","",SUMIF('الرصيد الثابت'!$A$2:$A$52,B209,'الرصيد الثابت'!$B$2:$B$52))</f>
        <v/>
      </c>
      <c r="D209" s="132" t="str">
        <f>IF(B209="","",SUMIF('الرصيد الثابت'!$A$2:$A$52,B209,'الرصيد الثابت'!$C$2:$C$52))</f>
        <v/>
      </c>
      <c r="E209" s="186"/>
      <c r="F209" s="186"/>
      <c r="G209" s="132">
        <f t="shared" si="7"/>
        <v>0</v>
      </c>
      <c r="H209" s="187"/>
      <c r="I209" s="127"/>
      <c r="J209" s="227"/>
      <c r="K209" s="221" t="str">
        <f>IFERROR(VLOOKUP(J209,'اسماء العملاء'!$A$2:$E$1270,5,FALSE),"")</f>
        <v/>
      </c>
      <c r="L209" s="222" t="str">
        <f>IFERROR(VLOOKUP(J209,'اسماء العملاء'!$A$2:$C$1270,2,FALSE),"")</f>
        <v/>
      </c>
      <c r="M209" s="223" t="str">
        <f>IFERROR(VLOOKUP(J209,'اسماء العملاء'!$A$2:$C$1270,3,FALSE),"")</f>
        <v/>
      </c>
      <c r="N209" s="25"/>
    </row>
    <row r="210" spans="1:14" ht="23.1" customHeight="1">
      <c r="A210" s="151" t="str">
        <f t="shared" ca="1" si="6"/>
        <v/>
      </c>
      <c r="B210" s="134"/>
      <c r="C210" s="132" t="str">
        <f>IF(B210="","",SUMIF('الرصيد الثابت'!$A$2:$A$52,B210,'الرصيد الثابت'!$B$2:$B$52))</f>
        <v/>
      </c>
      <c r="D210" s="132" t="str">
        <f>IF(B210="","",SUMIF('الرصيد الثابت'!$A$2:$A$52,B210,'الرصيد الثابت'!$C$2:$C$52))</f>
        <v/>
      </c>
      <c r="E210" s="186"/>
      <c r="F210" s="186"/>
      <c r="G210" s="132">
        <f t="shared" si="7"/>
        <v>0</v>
      </c>
      <c r="H210" s="187"/>
      <c r="I210" s="127"/>
      <c r="J210" s="227"/>
      <c r="K210" s="221" t="str">
        <f>IFERROR(VLOOKUP(J210,'اسماء العملاء'!$A$2:$E$1270,5,FALSE),"")</f>
        <v/>
      </c>
      <c r="L210" s="222" t="str">
        <f>IFERROR(VLOOKUP(J210,'اسماء العملاء'!$A$2:$C$1270,2,FALSE),"")</f>
        <v/>
      </c>
      <c r="M210" s="223" t="str">
        <f>IFERROR(VLOOKUP(J210,'اسماء العملاء'!$A$2:$C$1270,3,FALSE),"")</f>
        <v/>
      </c>
      <c r="N210" s="25"/>
    </row>
    <row r="211" spans="1:14" ht="23.1" customHeight="1">
      <c r="A211" s="151" t="str">
        <f t="shared" ca="1" si="6"/>
        <v/>
      </c>
      <c r="B211" s="134"/>
      <c r="C211" s="132" t="str">
        <f>IF(B211="","",SUMIF('الرصيد الثابت'!$A$2:$A$52,B211,'الرصيد الثابت'!$B$2:$B$52))</f>
        <v/>
      </c>
      <c r="D211" s="132" t="str">
        <f>IF(B211="","",SUMIF('الرصيد الثابت'!$A$2:$A$52,B211,'الرصيد الثابت'!$C$2:$C$52))</f>
        <v/>
      </c>
      <c r="E211" s="186"/>
      <c r="F211" s="186"/>
      <c r="G211" s="132">
        <f t="shared" si="7"/>
        <v>0</v>
      </c>
      <c r="H211" s="187"/>
      <c r="I211" s="127"/>
      <c r="J211" s="227"/>
      <c r="K211" s="221" t="str">
        <f>IFERROR(VLOOKUP(J211,'اسماء العملاء'!$A$2:$E$1270,5,FALSE),"")</f>
        <v/>
      </c>
      <c r="L211" s="222" t="str">
        <f>IFERROR(VLOOKUP(J211,'اسماء العملاء'!$A$2:$C$1270,2,FALSE),"")</f>
        <v/>
      </c>
      <c r="M211" s="223" t="str">
        <f>IFERROR(VLOOKUP(J211,'اسماء العملاء'!$A$2:$C$1270,3,FALSE),"")</f>
        <v/>
      </c>
      <c r="N211" s="25"/>
    </row>
    <row r="212" spans="1:14" ht="23.1" customHeight="1">
      <c r="A212" s="151" t="str">
        <f t="shared" ca="1" si="6"/>
        <v/>
      </c>
      <c r="B212" s="134"/>
      <c r="C212" s="132" t="str">
        <f>IF(B212="","",SUMIF('الرصيد الثابت'!$A$2:$A$52,B212,'الرصيد الثابت'!$B$2:$B$52))</f>
        <v/>
      </c>
      <c r="D212" s="132" t="str">
        <f>IF(B212="","",SUMIF('الرصيد الثابت'!$A$2:$A$52,B212,'الرصيد الثابت'!$C$2:$C$52))</f>
        <v/>
      </c>
      <c r="E212" s="186"/>
      <c r="F212" s="186"/>
      <c r="G212" s="132">
        <f t="shared" si="7"/>
        <v>0</v>
      </c>
      <c r="H212" s="187"/>
      <c r="I212" s="127"/>
      <c r="J212" s="227"/>
      <c r="K212" s="221" t="str">
        <f>IFERROR(VLOOKUP(J212,'اسماء العملاء'!$A$2:$E$1270,5,FALSE),"")</f>
        <v/>
      </c>
      <c r="L212" s="222" t="str">
        <f>IFERROR(VLOOKUP(J212,'اسماء العملاء'!$A$2:$C$1270,2,FALSE),"")</f>
        <v/>
      </c>
      <c r="M212" s="223" t="str">
        <f>IFERROR(VLOOKUP(J212,'اسماء العملاء'!$A$2:$C$1270,3,FALSE),"")</f>
        <v/>
      </c>
      <c r="N212" s="25"/>
    </row>
    <row r="213" spans="1:14" ht="23.1" customHeight="1">
      <c r="A213" s="151" t="str">
        <f t="shared" ca="1" si="6"/>
        <v/>
      </c>
      <c r="B213" s="134"/>
      <c r="C213" s="132" t="str">
        <f>IF(B213="","",SUMIF('الرصيد الثابت'!$A$2:$A$52,B213,'الرصيد الثابت'!$B$2:$B$52))</f>
        <v/>
      </c>
      <c r="D213" s="132" t="str">
        <f>IF(B213="","",SUMIF('الرصيد الثابت'!$A$2:$A$52,B213,'الرصيد الثابت'!$C$2:$C$52))</f>
        <v/>
      </c>
      <c r="E213" s="186"/>
      <c r="F213" s="186"/>
      <c r="G213" s="132">
        <f t="shared" si="7"/>
        <v>0</v>
      </c>
      <c r="H213" s="187"/>
      <c r="I213" s="127"/>
      <c r="J213" s="227"/>
      <c r="K213" s="221" t="str">
        <f>IFERROR(VLOOKUP(J213,'اسماء العملاء'!$A$2:$E$1270,5,FALSE),"")</f>
        <v/>
      </c>
      <c r="L213" s="222" t="str">
        <f>IFERROR(VLOOKUP(J213,'اسماء العملاء'!$A$2:$C$1270,2,FALSE),"")</f>
        <v/>
      </c>
      <c r="M213" s="223" t="str">
        <f>IFERROR(VLOOKUP(J213,'اسماء العملاء'!$A$2:$C$1270,3,FALSE),"")</f>
        <v/>
      </c>
      <c r="N213" s="25"/>
    </row>
    <row r="214" spans="1:14" ht="23.1" customHeight="1">
      <c r="A214" s="151" t="str">
        <f t="shared" ca="1" si="6"/>
        <v/>
      </c>
      <c r="B214" s="134"/>
      <c r="C214" s="132" t="str">
        <f>IF(B214="","",SUMIF('الرصيد الثابت'!$A$2:$A$52,B214,'الرصيد الثابت'!$B$2:$B$52))</f>
        <v/>
      </c>
      <c r="D214" s="132" t="str">
        <f>IF(B214="","",SUMIF('الرصيد الثابت'!$A$2:$A$52,B214,'الرصيد الثابت'!$C$2:$C$52))</f>
        <v/>
      </c>
      <c r="E214" s="186"/>
      <c r="F214" s="186"/>
      <c r="G214" s="132">
        <f t="shared" si="7"/>
        <v>0</v>
      </c>
      <c r="H214" s="187"/>
      <c r="I214" s="127"/>
      <c r="J214" s="227"/>
      <c r="K214" s="221" t="str">
        <f>IFERROR(VLOOKUP(J214,'اسماء العملاء'!$A$2:$E$1270,5,FALSE),"")</f>
        <v/>
      </c>
      <c r="L214" s="222" t="str">
        <f>IFERROR(VLOOKUP(J214,'اسماء العملاء'!$A$2:$C$1270,2,FALSE),"")</f>
        <v/>
      </c>
      <c r="M214" s="223" t="str">
        <f>IFERROR(VLOOKUP(J214,'اسماء العملاء'!$A$2:$C$1270,3,FALSE),"")</f>
        <v/>
      </c>
      <c r="N214" s="25"/>
    </row>
    <row r="215" spans="1:14" ht="23.1" customHeight="1">
      <c r="A215" s="151" t="str">
        <f t="shared" ca="1" si="6"/>
        <v/>
      </c>
      <c r="B215" s="134"/>
      <c r="C215" s="132" t="str">
        <f>IF(B215="","",SUMIF('الرصيد الثابت'!$A$2:$A$52,B215,'الرصيد الثابت'!$B$2:$B$52))</f>
        <v/>
      </c>
      <c r="D215" s="132" t="str">
        <f>IF(B215="","",SUMIF('الرصيد الثابت'!$A$2:$A$52,B215,'الرصيد الثابت'!$C$2:$C$52))</f>
        <v/>
      </c>
      <c r="E215" s="186"/>
      <c r="F215" s="186"/>
      <c r="G215" s="132">
        <f t="shared" si="7"/>
        <v>0</v>
      </c>
      <c r="H215" s="187"/>
      <c r="I215" s="127"/>
      <c r="J215" s="227"/>
      <c r="K215" s="221" t="str">
        <f>IFERROR(VLOOKUP(J215,'اسماء العملاء'!$A$2:$E$1270,5,FALSE),"")</f>
        <v/>
      </c>
      <c r="L215" s="222" t="str">
        <f>IFERROR(VLOOKUP(J215,'اسماء العملاء'!$A$2:$C$1270,2,FALSE),"")</f>
        <v/>
      </c>
      <c r="M215" s="223" t="str">
        <f>IFERROR(VLOOKUP(J215,'اسماء العملاء'!$A$2:$C$1270,3,FALSE),"")</f>
        <v/>
      </c>
      <c r="N215" s="25"/>
    </row>
    <row r="216" spans="1:14" ht="23.1" customHeight="1">
      <c r="A216" s="151" t="str">
        <f t="shared" ca="1" si="6"/>
        <v/>
      </c>
      <c r="B216" s="134"/>
      <c r="C216" s="132" t="str">
        <f>IF(B216="","",SUMIF('الرصيد الثابت'!$A$2:$A$52,B216,'الرصيد الثابت'!$B$2:$B$52))</f>
        <v/>
      </c>
      <c r="D216" s="132" t="str">
        <f>IF(B216="","",SUMIF('الرصيد الثابت'!$A$2:$A$52,B216,'الرصيد الثابت'!$C$2:$C$52))</f>
        <v/>
      </c>
      <c r="E216" s="186"/>
      <c r="F216" s="186"/>
      <c r="G216" s="132">
        <f t="shared" si="7"/>
        <v>0</v>
      </c>
      <c r="H216" s="187"/>
      <c r="I216" s="127"/>
      <c r="J216" s="227"/>
      <c r="K216" s="221" t="str">
        <f>IFERROR(VLOOKUP(J216,'اسماء العملاء'!$A$2:$E$1270,5,FALSE),"")</f>
        <v/>
      </c>
      <c r="L216" s="222" t="str">
        <f>IFERROR(VLOOKUP(J216,'اسماء العملاء'!$A$2:$C$1270,2,FALSE),"")</f>
        <v/>
      </c>
      <c r="M216" s="223" t="str">
        <f>IFERROR(VLOOKUP(J216,'اسماء العملاء'!$A$2:$C$1270,3,FALSE),"")</f>
        <v/>
      </c>
      <c r="N216" s="25"/>
    </row>
    <row r="217" spans="1:14" ht="23.1" customHeight="1">
      <c r="A217" s="151" t="str">
        <f t="shared" ca="1" si="6"/>
        <v/>
      </c>
      <c r="B217" s="134"/>
      <c r="C217" s="132" t="str">
        <f>IF(B217="","",SUMIF('الرصيد الثابت'!$A$2:$A$52,B217,'الرصيد الثابت'!$B$2:$B$52))</f>
        <v/>
      </c>
      <c r="D217" s="132" t="str">
        <f>IF(B217="","",SUMIF('الرصيد الثابت'!$A$2:$A$52,B217,'الرصيد الثابت'!$C$2:$C$52))</f>
        <v/>
      </c>
      <c r="E217" s="186"/>
      <c r="F217" s="186"/>
      <c r="G217" s="132">
        <f t="shared" si="7"/>
        <v>0</v>
      </c>
      <c r="H217" s="187"/>
      <c r="I217" s="127"/>
      <c r="J217" s="227"/>
      <c r="K217" s="221" t="str">
        <f>IFERROR(VLOOKUP(J217,'اسماء العملاء'!$A$2:$E$1270,5,FALSE),"")</f>
        <v/>
      </c>
      <c r="L217" s="222" t="str">
        <f>IFERROR(VLOOKUP(J217,'اسماء العملاء'!$A$2:$C$1270,2,FALSE),"")</f>
        <v/>
      </c>
      <c r="M217" s="223" t="str">
        <f>IFERROR(VLOOKUP(J217,'اسماء العملاء'!$A$2:$C$1270,3,FALSE),"")</f>
        <v/>
      </c>
      <c r="N217" s="25"/>
    </row>
    <row r="218" spans="1:14" ht="23.1" customHeight="1">
      <c r="A218" s="151" t="str">
        <f t="shared" ca="1" si="6"/>
        <v/>
      </c>
      <c r="B218" s="134"/>
      <c r="C218" s="132" t="str">
        <f>IF(B218="","",SUMIF('الرصيد الثابت'!$A$2:$A$52,B218,'الرصيد الثابت'!$B$2:$B$52))</f>
        <v/>
      </c>
      <c r="D218" s="132" t="str">
        <f>IF(B218="","",SUMIF('الرصيد الثابت'!$A$2:$A$52,B218,'الرصيد الثابت'!$C$2:$C$52))</f>
        <v/>
      </c>
      <c r="E218" s="186"/>
      <c r="F218" s="186"/>
      <c r="G218" s="132">
        <f t="shared" si="7"/>
        <v>0</v>
      </c>
      <c r="H218" s="187"/>
      <c r="I218" s="127"/>
      <c r="J218" s="227"/>
      <c r="K218" s="221" t="str">
        <f>IFERROR(VLOOKUP(J218,'اسماء العملاء'!$A$2:$E$1270,5,FALSE),"")</f>
        <v/>
      </c>
      <c r="L218" s="222" t="str">
        <f>IFERROR(VLOOKUP(J218,'اسماء العملاء'!$A$2:$C$1270,2,FALSE),"")</f>
        <v/>
      </c>
      <c r="M218" s="223" t="str">
        <f>IFERROR(VLOOKUP(J218,'اسماء العملاء'!$A$2:$C$1270,3,FALSE),"")</f>
        <v/>
      </c>
      <c r="N218" s="25"/>
    </row>
    <row r="219" spans="1:14" ht="23.1" customHeight="1">
      <c r="A219" s="151" t="str">
        <f t="shared" ca="1" si="6"/>
        <v/>
      </c>
      <c r="B219" s="134"/>
      <c r="C219" s="132" t="str">
        <f>IF(B219="","",SUMIF('الرصيد الثابت'!$A$2:$A$52,B219,'الرصيد الثابت'!$B$2:$B$52))</f>
        <v/>
      </c>
      <c r="D219" s="132" t="str">
        <f>IF(B219="","",SUMIF('الرصيد الثابت'!$A$2:$A$52,B219,'الرصيد الثابت'!$C$2:$C$52))</f>
        <v/>
      </c>
      <c r="E219" s="186"/>
      <c r="F219" s="186"/>
      <c r="G219" s="132">
        <f t="shared" si="7"/>
        <v>0</v>
      </c>
      <c r="H219" s="187"/>
      <c r="I219" s="127"/>
      <c r="J219" s="227"/>
      <c r="K219" s="221" t="str">
        <f>IFERROR(VLOOKUP(J219,'اسماء العملاء'!$A$2:$E$1270,5,FALSE),"")</f>
        <v/>
      </c>
      <c r="L219" s="222" t="str">
        <f>IFERROR(VLOOKUP(J219,'اسماء العملاء'!$A$2:$C$1270,2,FALSE),"")</f>
        <v/>
      </c>
      <c r="M219" s="223" t="str">
        <f>IFERROR(VLOOKUP(J219,'اسماء العملاء'!$A$2:$C$1270,3,FALSE),"")</f>
        <v/>
      </c>
      <c r="N219" s="25"/>
    </row>
    <row r="220" spans="1:14" ht="23.1" customHeight="1">
      <c r="A220" s="151" t="str">
        <f t="shared" ca="1" si="6"/>
        <v/>
      </c>
      <c r="B220" s="134"/>
      <c r="C220" s="132" t="str">
        <f>IF(B220="","",SUMIF('الرصيد الثابت'!$A$2:$A$52,B220,'الرصيد الثابت'!$B$2:$B$52))</f>
        <v/>
      </c>
      <c r="D220" s="132" t="str">
        <f>IF(B220="","",SUMIF('الرصيد الثابت'!$A$2:$A$52,B220,'الرصيد الثابت'!$C$2:$C$52))</f>
        <v/>
      </c>
      <c r="E220" s="186"/>
      <c r="F220" s="186"/>
      <c r="G220" s="132">
        <f t="shared" si="7"/>
        <v>0</v>
      </c>
      <c r="H220" s="187"/>
      <c r="I220" s="127"/>
      <c r="J220" s="227"/>
      <c r="K220" s="221" t="str">
        <f>IFERROR(VLOOKUP(J220,'اسماء العملاء'!$A$2:$E$1270,5,FALSE),"")</f>
        <v/>
      </c>
      <c r="L220" s="222" t="str">
        <f>IFERROR(VLOOKUP(J220,'اسماء العملاء'!$A$2:$C$1270,2,FALSE),"")</f>
        <v/>
      </c>
      <c r="M220" s="223" t="str">
        <f>IFERROR(VLOOKUP(J220,'اسماء العملاء'!$A$2:$C$1270,3,FALSE),"")</f>
        <v/>
      </c>
      <c r="N220" s="25"/>
    </row>
    <row r="221" spans="1:14" ht="23.1" customHeight="1">
      <c r="A221" s="151" t="str">
        <f t="shared" ca="1" si="6"/>
        <v/>
      </c>
      <c r="B221" s="134"/>
      <c r="C221" s="132" t="str">
        <f>IF(B221="","",SUMIF('الرصيد الثابت'!$A$2:$A$52,B221,'الرصيد الثابت'!$B$2:$B$52))</f>
        <v/>
      </c>
      <c r="D221" s="132" t="str">
        <f>IF(B221="","",SUMIF('الرصيد الثابت'!$A$2:$A$52,B221,'الرصيد الثابت'!$C$2:$C$52))</f>
        <v/>
      </c>
      <c r="E221" s="186"/>
      <c r="F221" s="186"/>
      <c r="G221" s="132">
        <f t="shared" si="7"/>
        <v>0</v>
      </c>
      <c r="H221" s="187"/>
      <c r="I221" s="127"/>
      <c r="J221" s="227"/>
      <c r="K221" s="221" t="str">
        <f>IFERROR(VLOOKUP(J221,'اسماء العملاء'!$A$2:$E$1270,5,FALSE),"")</f>
        <v/>
      </c>
      <c r="L221" s="222" t="str">
        <f>IFERROR(VLOOKUP(J221,'اسماء العملاء'!$A$2:$C$1270,2,FALSE),"")</f>
        <v/>
      </c>
      <c r="M221" s="223" t="str">
        <f>IFERROR(VLOOKUP(J221,'اسماء العملاء'!$A$2:$C$1270,3,FALSE),"")</f>
        <v/>
      </c>
      <c r="N221" s="25"/>
    </row>
    <row r="222" spans="1:14" ht="23.1" customHeight="1">
      <c r="A222" s="151" t="str">
        <f t="shared" ca="1" si="6"/>
        <v/>
      </c>
      <c r="B222" s="134"/>
      <c r="C222" s="132" t="str">
        <f>IF(B222="","",SUMIF('الرصيد الثابت'!$A$2:$A$52,B222,'الرصيد الثابت'!$B$2:$B$52))</f>
        <v/>
      </c>
      <c r="D222" s="132" t="str">
        <f>IF(B222="","",SUMIF('الرصيد الثابت'!$A$2:$A$52,B222,'الرصيد الثابت'!$C$2:$C$52))</f>
        <v/>
      </c>
      <c r="E222" s="186"/>
      <c r="F222" s="186"/>
      <c r="G222" s="132">
        <f t="shared" si="7"/>
        <v>0</v>
      </c>
      <c r="H222" s="187"/>
      <c r="I222" s="127"/>
      <c r="J222" s="227"/>
      <c r="K222" s="221" t="str">
        <f>IFERROR(VLOOKUP(J222,'اسماء العملاء'!$A$2:$E$1270,5,FALSE),"")</f>
        <v/>
      </c>
      <c r="L222" s="222" t="str">
        <f>IFERROR(VLOOKUP(J222,'اسماء العملاء'!$A$2:$C$1270,2,FALSE),"")</f>
        <v/>
      </c>
      <c r="M222" s="223" t="str">
        <f>IFERROR(VLOOKUP(J222,'اسماء العملاء'!$A$2:$C$1270,3,FALSE),"")</f>
        <v/>
      </c>
      <c r="N222" s="25"/>
    </row>
    <row r="223" spans="1:14" ht="23.1" customHeight="1">
      <c r="A223" s="151" t="str">
        <f t="shared" ca="1" si="6"/>
        <v/>
      </c>
      <c r="B223" s="134"/>
      <c r="C223" s="132" t="str">
        <f>IF(B223="","",SUMIF('الرصيد الثابت'!$A$2:$A$52,B223,'الرصيد الثابت'!$B$2:$B$52))</f>
        <v/>
      </c>
      <c r="D223" s="132" t="str">
        <f>IF(B223="","",SUMIF('الرصيد الثابت'!$A$2:$A$52,B223,'الرصيد الثابت'!$C$2:$C$52))</f>
        <v/>
      </c>
      <c r="E223" s="186"/>
      <c r="F223" s="186"/>
      <c r="G223" s="132">
        <f t="shared" si="7"/>
        <v>0</v>
      </c>
      <c r="H223" s="187"/>
      <c r="I223" s="127"/>
      <c r="J223" s="227"/>
      <c r="K223" s="221" t="str">
        <f>IFERROR(VLOOKUP(J223,'اسماء العملاء'!$A$2:$E$1270,5,FALSE),"")</f>
        <v/>
      </c>
      <c r="L223" s="222" t="str">
        <f>IFERROR(VLOOKUP(J223,'اسماء العملاء'!$A$2:$C$1270,2,FALSE),"")</f>
        <v/>
      </c>
      <c r="M223" s="223" t="str">
        <f>IFERROR(VLOOKUP(J223,'اسماء العملاء'!$A$2:$C$1270,3,FALSE),"")</f>
        <v/>
      </c>
      <c r="N223" s="25"/>
    </row>
    <row r="224" spans="1:14" ht="23.1" customHeight="1">
      <c r="A224" s="151" t="str">
        <f t="shared" ca="1" si="6"/>
        <v/>
      </c>
      <c r="B224" s="134"/>
      <c r="C224" s="132" t="str">
        <f>IF(B224="","",SUMIF('الرصيد الثابت'!$A$2:$A$52,B224,'الرصيد الثابت'!$B$2:$B$52))</f>
        <v/>
      </c>
      <c r="D224" s="132" t="str">
        <f>IF(B224="","",SUMIF('الرصيد الثابت'!$A$2:$A$52,B224,'الرصيد الثابت'!$C$2:$C$52))</f>
        <v/>
      </c>
      <c r="E224" s="186"/>
      <c r="F224" s="186"/>
      <c r="G224" s="132">
        <f t="shared" si="7"/>
        <v>0</v>
      </c>
      <c r="H224" s="187"/>
      <c r="I224" s="127"/>
      <c r="J224" s="227"/>
      <c r="K224" s="221" t="str">
        <f>IFERROR(VLOOKUP(J224,'اسماء العملاء'!$A$2:$E$1270,5,FALSE),"")</f>
        <v/>
      </c>
      <c r="L224" s="222" t="str">
        <f>IFERROR(VLOOKUP(J224,'اسماء العملاء'!$A$2:$C$1270,2,FALSE),"")</f>
        <v/>
      </c>
      <c r="M224" s="223" t="str">
        <f>IFERROR(VLOOKUP(J224,'اسماء العملاء'!$A$2:$C$1270,3,FALSE),"")</f>
        <v/>
      </c>
      <c r="N224" s="25"/>
    </row>
    <row r="225" spans="1:14" ht="23.1" customHeight="1">
      <c r="A225" s="151" t="str">
        <f t="shared" ca="1" si="6"/>
        <v/>
      </c>
      <c r="B225" s="134"/>
      <c r="C225" s="132" t="str">
        <f>IF(B225="","",SUMIF('الرصيد الثابت'!$A$2:$A$52,B225,'الرصيد الثابت'!$B$2:$B$52))</f>
        <v/>
      </c>
      <c r="D225" s="132" t="str">
        <f>IF(B225="","",SUMIF('الرصيد الثابت'!$A$2:$A$52,B225,'الرصيد الثابت'!$C$2:$C$52))</f>
        <v/>
      </c>
      <c r="E225" s="186"/>
      <c r="F225" s="186"/>
      <c r="G225" s="132">
        <f t="shared" si="7"/>
        <v>0</v>
      </c>
      <c r="H225" s="187"/>
      <c r="I225" s="127"/>
      <c r="J225" s="227"/>
      <c r="K225" s="221" t="str">
        <f>IFERROR(VLOOKUP(J225,'اسماء العملاء'!$A$2:$E$1270,5,FALSE),"")</f>
        <v/>
      </c>
      <c r="L225" s="222" t="str">
        <f>IFERROR(VLOOKUP(J225,'اسماء العملاء'!$A$2:$C$1270,2,FALSE),"")</f>
        <v/>
      </c>
      <c r="M225" s="223" t="str">
        <f>IFERROR(VLOOKUP(J225,'اسماء العملاء'!$A$2:$C$1270,3,FALSE),"")</f>
        <v/>
      </c>
      <c r="N225" s="25"/>
    </row>
    <row r="226" spans="1:14" ht="23.1" customHeight="1">
      <c r="A226" s="151" t="str">
        <f t="shared" ca="1" si="6"/>
        <v/>
      </c>
      <c r="B226" s="134"/>
      <c r="C226" s="132" t="str">
        <f>IF(B226="","",SUMIF('الرصيد الثابت'!$A$2:$A$52,B226,'الرصيد الثابت'!$B$2:$B$52))</f>
        <v/>
      </c>
      <c r="D226" s="132" t="str">
        <f>IF(B226="","",SUMIF('الرصيد الثابت'!$A$2:$A$52,B226,'الرصيد الثابت'!$C$2:$C$52))</f>
        <v/>
      </c>
      <c r="E226" s="186"/>
      <c r="F226" s="186"/>
      <c r="G226" s="132">
        <f t="shared" si="7"/>
        <v>0</v>
      </c>
      <c r="H226" s="187"/>
      <c r="I226" s="127"/>
      <c r="J226" s="227"/>
      <c r="K226" s="221" t="str">
        <f>IFERROR(VLOOKUP(J226,'اسماء العملاء'!$A$2:$E$1270,5,FALSE),"")</f>
        <v/>
      </c>
      <c r="L226" s="222" t="str">
        <f>IFERROR(VLOOKUP(J226,'اسماء العملاء'!$A$2:$C$1270,2,FALSE),"")</f>
        <v/>
      </c>
      <c r="M226" s="223" t="str">
        <f>IFERROR(VLOOKUP(J226,'اسماء العملاء'!$A$2:$C$1270,3,FALSE),"")</f>
        <v/>
      </c>
      <c r="N226" s="25"/>
    </row>
    <row r="227" spans="1:14" ht="23.1" customHeight="1">
      <c r="A227" s="151" t="str">
        <f t="shared" ca="1" si="6"/>
        <v/>
      </c>
      <c r="B227" s="134"/>
      <c r="C227" s="132" t="str">
        <f>IF(B227="","",SUMIF('الرصيد الثابت'!$A$2:$A$52,B227,'الرصيد الثابت'!$B$2:$B$52))</f>
        <v/>
      </c>
      <c r="D227" s="132" t="str">
        <f>IF(B227="","",SUMIF('الرصيد الثابت'!$A$2:$A$52,B227,'الرصيد الثابت'!$C$2:$C$52))</f>
        <v/>
      </c>
      <c r="E227" s="186"/>
      <c r="F227" s="186"/>
      <c r="G227" s="132">
        <f t="shared" si="7"/>
        <v>0</v>
      </c>
      <c r="H227" s="187"/>
      <c r="I227" s="127"/>
      <c r="J227" s="227"/>
      <c r="K227" s="221" t="str">
        <f>IFERROR(VLOOKUP(J227,'اسماء العملاء'!$A$2:$E$1270,5,FALSE),"")</f>
        <v/>
      </c>
      <c r="L227" s="222" t="str">
        <f>IFERROR(VLOOKUP(J227,'اسماء العملاء'!$A$2:$C$1270,2,FALSE),"")</f>
        <v/>
      </c>
      <c r="M227" s="223" t="str">
        <f>IFERROR(VLOOKUP(J227,'اسماء العملاء'!$A$2:$C$1270,3,FALSE),"")</f>
        <v/>
      </c>
      <c r="N227" s="25"/>
    </row>
    <row r="228" spans="1:14" ht="23.1" customHeight="1">
      <c r="A228" s="151" t="str">
        <f t="shared" ca="1" si="6"/>
        <v/>
      </c>
      <c r="B228" s="134"/>
      <c r="C228" s="132" t="str">
        <f>IF(B228="","",SUMIF('الرصيد الثابت'!$A$2:$A$52,B228,'الرصيد الثابت'!$B$2:$B$52))</f>
        <v/>
      </c>
      <c r="D228" s="132" t="str">
        <f>IF(B228="","",SUMIF('الرصيد الثابت'!$A$2:$A$52,B228,'الرصيد الثابت'!$C$2:$C$52))</f>
        <v/>
      </c>
      <c r="E228" s="186"/>
      <c r="F228" s="186"/>
      <c r="G228" s="132">
        <f t="shared" si="7"/>
        <v>0</v>
      </c>
      <c r="H228" s="187"/>
      <c r="I228" s="127"/>
      <c r="J228" s="227"/>
      <c r="K228" s="221" t="str">
        <f>IFERROR(VLOOKUP(J228,'اسماء العملاء'!$A$2:$E$1270,5,FALSE),"")</f>
        <v/>
      </c>
      <c r="L228" s="222" t="str">
        <f>IFERROR(VLOOKUP(J228,'اسماء العملاء'!$A$2:$C$1270,2,FALSE),"")</f>
        <v/>
      </c>
      <c r="M228" s="223" t="str">
        <f>IFERROR(VLOOKUP(J228,'اسماء العملاء'!$A$2:$C$1270,3,FALSE),"")</f>
        <v/>
      </c>
      <c r="N228" s="25"/>
    </row>
    <row r="229" spans="1:14" ht="23.1" customHeight="1">
      <c r="A229" s="151" t="str">
        <f t="shared" ca="1" si="6"/>
        <v/>
      </c>
      <c r="B229" s="134"/>
      <c r="C229" s="132" t="str">
        <f>IF(B229="","",SUMIF('الرصيد الثابت'!$A$2:$A$52,B229,'الرصيد الثابت'!$B$2:$B$52))</f>
        <v/>
      </c>
      <c r="D229" s="132" t="str">
        <f>IF(B229="","",SUMIF('الرصيد الثابت'!$A$2:$A$52,B229,'الرصيد الثابت'!$C$2:$C$52))</f>
        <v/>
      </c>
      <c r="E229" s="186"/>
      <c r="F229" s="186"/>
      <c r="G229" s="132">
        <f t="shared" si="7"/>
        <v>0</v>
      </c>
      <c r="H229" s="187"/>
      <c r="I229" s="127"/>
      <c r="J229" s="227"/>
      <c r="K229" s="221" t="str">
        <f>IFERROR(VLOOKUP(J229,'اسماء العملاء'!$A$2:$E$1270,5,FALSE),"")</f>
        <v/>
      </c>
      <c r="L229" s="222" t="str">
        <f>IFERROR(VLOOKUP(J229,'اسماء العملاء'!$A$2:$C$1270,2,FALSE),"")</f>
        <v/>
      </c>
      <c r="M229" s="223" t="str">
        <f>IFERROR(VLOOKUP(J229,'اسماء العملاء'!$A$2:$C$1270,3,FALSE),"")</f>
        <v/>
      </c>
      <c r="N229" s="25"/>
    </row>
    <row r="230" spans="1:14" ht="23.1" customHeight="1">
      <c r="A230" s="151" t="str">
        <f t="shared" ca="1" si="6"/>
        <v/>
      </c>
      <c r="B230" s="134"/>
      <c r="C230" s="132" t="str">
        <f>IF(B230="","",SUMIF('الرصيد الثابت'!$A$2:$A$52,B230,'الرصيد الثابت'!$B$2:$B$52))</f>
        <v/>
      </c>
      <c r="D230" s="132" t="str">
        <f>IF(B230="","",SUMIF('الرصيد الثابت'!$A$2:$A$52,B230,'الرصيد الثابت'!$C$2:$C$52))</f>
        <v/>
      </c>
      <c r="E230" s="186"/>
      <c r="F230" s="186"/>
      <c r="G230" s="132">
        <f t="shared" si="7"/>
        <v>0</v>
      </c>
      <c r="H230" s="187"/>
      <c r="I230" s="127"/>
      <c r="J230" s="227"/>
      <c r="K230" s="221" t="str">
        <f>IFERROR(VLOOKUP(J230,'اسماء العملاء'!$A$2:$E$1270,5,FALSE),"")</f>
        <v/>
      </c>
      <c r="L230" s="222" t="str">
        <f>IFERROR(VLOOKUP(J230,'اسماء العملاء'!$A$2:$C$1270,2,FALSE),"")</f>
        <v/>
      </c>
      <c r="M230" s="223" t="str">
        <f>IFERROR(VLOOKUP(J230,'اسماء العملاء'!$A$2:$C$1270,3,FALSE),"")</f>
        <v/>
      </c>
      <c r="N230" s="25"/>
    </row>
    <row r="231" spans="1:14" ht="23.1" customHeight="1">
      <c r="A231" s="151" t="str">
        <f t="shared" ca="1" si="6"/>
        <v/>
      </c>
      <c r="B231" s="134"/>
      <c r="C231" s="132" t="str">
        <f>IF(B231="","",SUMIF('الرصيد الثابت'!$A$2:$A$52,B231,'الرصيد الثابت'!$B$2:$B$52))</f>
        <v/>
      </c>
      <c r="D231" s="132" t="str">
        <f>IF(B231="","",SUMIF('الرصيد الثابت'!$A$2:$A$52,B231,'الرصيد الثابت'!$C$2:$C$52))</f>
        <v/>
      </c>
      <c r="E231" s="186"/>
      <c r="F231" s="186"/>
      <c r="G231" s="132">
        <f t="shared" si="7"/>
        <v>0</v>
      </c>
      <c r="H231" s="187"/>
      <c r="I231" s="127"/>
      <c r="J231" s="227"/>
      <c r="K231" s="221" t="str">
        <f>IFERROR(VLOOKUP(J231,'اسماء العملاء'!$A$2:$E$1270,5,FALSE),"")</f>
        <v/>
      </c>
      <c r="L231" s="222" t="str">
        <f>IFERROR(VLOOKUP(J231,'اسماء العملاء'!$A$2:$C$1270,2,FALSE),"")</f>
        <v/>
      </c>
      <c r="M231" s="223" t="str">
        <f>IFERROR(VLOOKUP(J231,'اسماء العملاء'!$A$2:$C$1270,3,FALSE),"")</f>
        <v/>
      </c>
      <c r="N231" s="25"/>
    </row>
    <row r="232" spans="1:14" ht="23.1" customHeight="1">
      <c r="A232" s="151" t="str">
        <f t="shared" ca="1" si="6"/>
        <v/>
      </c>
      <c r="B232" s="134"/>
      <c r="C232" s="132" t="str">
        <f>IF(B232="","",SUMIF('الرصيد الثابت'!$A$2:$A$52,B232,'الرصيد الثابت'!$B$2:$B$52))</f>
        <v/>
      </c>
      <c r="D232" s="132" t="str">
        <f>IF(B232="","",SUMIF('الرصيد الثابت'!$A$2:$A$52,B232,'الرصيد الثابت'!$C$2:$C$52))</f>
        <v/>
      </c>
      <c r="E232" s="186"/>
      <c r="F232" s="186"/>
      <c r="G232" s="132">
        <f t="shared" si="7"/>
        <v>0</v>
      </c>
      <c r="H232" s="187"/>
      <c r="I232" s="127"/>
      <c r="J232" s="227"/>
      <c r="K232" s="221" t="str">
        <f>IFERROR(VLOOKUP(J232,'اسماء العملاء'!$A$2:$E$1270,5,FALSE),"")</f>
        <v/>
      </c>
      <c r="L232" s="222" t="str">
        <f>IFERROR(VLOOKUP(J232,'اسماء العملاء'!$A$2:$C$1270,2,FALSE),"")</f>
        <v/>
      </c>
      <c r="M232" s="223" t="str">
        <f>IFERROR(VLOOKUP(J232,'اسماء العملاء'!$A$2:$C$1270,3,FALSE),"")</f>
        <v/>
      </c>
      <c r="N232" s="25"/>
    </row>
    <row r="233" spans="1:14" ht="23.1" customHeight="1">
      <c r="A233" s="151" t="str">
        <f t="shared" ca="1" si="6"/>
        <v/>
      </c>
      <c r="B233" s="134"/>
      <c r="C233" s="132" t="str">
        <f>IF(B233="","",SUMIF('الرصيد الثابت'!$A$2:$A$52,B233,'الرصيد الثابت'!$B$2:$B$52))</f>
        <v/>
      </c>
      <c r="D233" s="132" t="str">
        <f>IF(B233="","",SUMIF('الرصيد الثابت'!$A$2:$A$52,B233,'الرصيد الثابت'!$C$2:$C$52))</f>
        <v/>
      </c>
      <c r="E233" s="186"/>
      <c r="F233" s="186"/>
      <c r="G233" s="132">
        <f t="shared" si="7"/>
        <v>0</v>
      </c>
      <c r="H233" s="187"/>
      <c r="I233" s="127"/>
      <c r="J233" s="227"/>
      <c r="K233" s="221" t="str">
        <f>IFERROR(VLOOKUP(J233,'اسماء العملاء'!$A$2:$E$1270,5,FALSE),"")</f>
        <v/>
      </c>
      <c r="L233" s="222" t="str">
        <f>IFERROR(VLOOKUP(J233,'اسماء العملاء'!$A$2:$C$1270,2,FALSE),"")</f>
        <v/>
      </c>
      <c r="M233" s="223" t="str">
        <f>IFERROR(VLOOKUP(J233,'اسماء العملاء'!$A$2:$C$1270,3,FALSE),"")</f>
        <v/>
      </c>
      <c r="N233" s="25"/>
    </row>
    <row r="234" spans="1:14" ht="23.1" customHeight="1">
      <c r="A234" s="151" t="str">
        <f t="shared" ca="1" si="6"/>
        <v/>
      </c>
      <c r="B234" s="134"/>
      <c r="C234" s="132" t="str">
        <f>IF(B234="","",SUMIF('الرصيد الثابت'!$A$2:$A$52,B234,'الرصيد الثابت'!$B$2:$B$52))</f>
        <v/>
      </c>
      <c r="D234" s="132" t="str">
        <f>IF(B234="","",SUMIF('الرصيد الثابت'!$A$2:$A$52,B234,'الرصيد الثابت'!$C$2:$C$52))</f>
        <v/>
      </c>
      <c r="E234" s="186"/>
      <c r="F234" s="186"/>
      <c r="G234" s="132">
        <f t="shared" si="7"/>
        <v>0</v>
      </c>
      <c r="H234" s="187"/>
      <c r="I234" s="127"/>
      <c r="J234" s="227"/>
      <c r="K234" s="221" t="str">
        <f>IFERROR(VLOOKUP(J234,'اسماء العملاء'!$A$2:$E$1270,5,FALSE),"")</f>
        <v/>
      </c>
      <c r="L234" s="222" t="str">
        <f>IFERROR(VLOOKUP(J234,'اسماء العملاء'!$A$2:$C$1270,2,FALSE),"")</f>
        <v/>
      </c>
      <c r="M234" s="223" t="str">
        <f>IFERROR(VLOOKUP(J234,'اسماء العملاء'!$A$2:$C$1270,3,FALSE),"")</f>
        <v/>
      </c>
      <c r="N234" s="25"/>
    </row>
    <row r="235" spans="1:14" ht="23.1" customHeight="1">
      <c r="A235" s="151" t="str">
        <f t="shared" ca="1" si="6"/>
        <v/>
      </c>
      <c r="B235" s="134"/>
      <c r="C235" s="132" t="str">
        <f>IF(B235="","",SUMIF('الرصيد الثابت'!$A$2:$A$52,B235,'الرصيد الثابت'!$B$2:$B$52))</f>
        <v/>
      </c>
      <c r="D235" s="132" t="str">
        <f>IF(B235="","",SUMIF('الرصيد الثابت'!$A$2:$A$52,B235,'الرصيد الثابت'!$C$2:$C$52))</f>
        <v/>
      </c>
      <c r="E235" s="186"/>
      <c r="F235" s="186"/>
      <c r="G235" s="132">
        <f t="shared" si="7"/>
        <v>0</v>
      </c>
      <c r="H235" s="187"/>
      <c r="I235" s="127"/>
      <c r="J235" s="227"/>
      <c r="K235" s="221" t="str">
        <f>IFERROR(VLOOKUP(J235,'اسماء العملاء'!$A$2:$E$1270,5,FALSE),"")</f>
        <v/>
      </c>
      <c r="L235" s="222" t="str">
        <f>IFERROR(VLOOKUP(J235,'اسماء العملاء'!$A$2:$C$1270,2,FALSE),"")</f>
        <v/>
      </c>
      <c r="M235" s="223" t="str">
        <f>IFERROR(VLOOKUP(J235,'اسماء العملاء'!$A$2:$C$1270,3,FALSE),"")</f>
        <v/>
      </c>
      <c r="N235" s="25"/>
    </row>
    <row r="236" spans="1:14" ht="23.1" customHeight="1">
      <c r="A236" s="151" t="str">
        <f t="shared" ca="1" si="6"/>
        <v/>
      </c>
      <c r="B236" s="134"/>
      <c r="C236" s="132" t="str">
        <f>IF(B236="","",SUMIF('الرصيد الثابت'!$A$2:$A$52,B236,'الرصيد الثابت'!$B$2:$B$52))</f>
        <v/>
      </c>
      <c r="D236" s="132" t="str">
        <f>IF(B236="","",SUMIF('الرصيد الثابت'!$A$2:$A$52,B236,'الرصيد الثابت'!$C$2:$C$52))</f>
        <v/>
      </c>
      <c r="E236" s="186"/>
      <c r="F236" s="186"/>
      <c r="G236" s="132">
        <f t="shared" si="7"/>
        <v>0</v>
      </c>
      <c r="H236" s="187"/>
      <c r="I236" s="127"/>
      <c r="J236" s="227"/>
      <c r="K236" s="221" t="str">
        <f>IFERROR(VLOOKUP(J236,'اسماء العملاء'!$A$2:$E$1270,5,FALSE),"")</f>
        <v/>
      </c>
      <c r="L236" s="222" t="str">
        <f>IFERROR(VLOOKUP(J236,'اسماء العملاء'!$A$2:$C$1270,2,FALSE),"")</f>
        <v/>
      </c>
      <c r="M236" s="223" t="str">
        <f>IFERROR(VLOOKUP(J236,'اسماء العملاء'!$A$2:$C$1270,3,FALSE),"")</f>
        <v/>
      </c>
      <c r="N236" s="25"/>
    </row>
    <row r="237" spans="1:14" ht="23.1" customHeight="1">
      <c r="A237" s="151" t="str">
        <f t="shared" ca="1" si="6"/>
        <v/>
      </c>
      <c r="B237" s="134"/>
      <c r="C237" s="132" t="str">
        <f>IF(B237="","",SUMIF('الرصيد الثابت'!$A$2:$A$52,B237,'الرصيد الثابت'!$B$2:$B$52))</f>
        <v/>
      </c>
      <c r="D237" s="132" t="str">
        <f>IF(B237="","",SUMIF('الرصيد الثابت'!$A$2:$A$52,B237,'الرصيد الثابت'!$C$2:$C$52))</f>
        <v/>
      </c>
      <c r="E237" s="186"/>
      <c r="F237" s="186"/>
      <c r="G237" s="132">
        <f t="shared" si="7"/>
        <v>0</v>
      </c>
      <c r="H237" s="187"/>
      <c r="I237" s="127"/>
      <c r="J237" s="227"/>
      <c r="K237" s="221" t="str">
        <f>IFERROR(VLOOKUP(J237,'اسماء العملاء'!$A$2:$E$1270,5,FALSE),"")</f>
        <v/>
      </c>
      <c r="L237" s="222" t="str">
        <f>IFERROR(VLOOKUP(J237,'اسماء العملاء'!$A$2:$C$1270,2,FALSE),"")</f>
        <v/>
      </c>
      <c r="M237" s="223" t="str">
        <f>IFERROR(VLOOKUP(J237,'اسماء العملاء'!$A$2:$C$1270,3,FALSE),"")</f>
        <v/>
      </c>
      <c r="N237" s="25"/>
    </row>
    <row r="238" spans="1:14" ht="23.1" customHeight="1">
      <c r="A238" s="151" t="str">
        <f t="shared" ca="1" si="6"/>
        <v/>
      </c>
      <c r="B238" s="134"/>
      <c r="C238" s="132" t="str">
        <f>IF(B238="","",SUMIF('الرصيد الثابت'!$A$2:$A$52,B238,'الرصيد الثابت'!$B$2:$B$52))</f>
        <v/>
      </c>
      <c r="D238" s="132" t="str">
        <f>IF(B238="","",SUMIF('الرصيد الثابت'!$A$2:$A$52,B238,'الرصيد الثابت'!$C$2:$C$52))</f>
        <v/>
      </c>
      <c r="E238" s="186"/>
      <c r="F238" s="186"/>
      <c r="G238" s="132">
        <f t="shared" si="7"/>
        <v>0</v>
      </c>
      <c r="H238" s="187"/>
      <c r="I238" s="127"/>
      <c r="J238" s="227"/>
      <c r="K238" s="221" t="str">
        <f>IFERROR(VLOOKUP(J238,'اسماء العملاء'!$A$2:$E$1270,5,FALSE),"")</f>
        <v/>
      </c>
      <c r="L238" s="222" t="str">
        <f>IFERROR(VLOOKUP(J238,'اسماء العملاء'!$A$2:$C$1270,2,FALSE),"")</f>
        <v/>
      </c>
      <c r="M238" s="223" t="str">
        <f>IFERROR(VLOOKUP(J238,'اسماء العملاء'!$A$2:$C$1270,3,FALSE),"")</f>
        <v/>
      </c>
      <c r="N238" s="25"/>
    </row>
    <row r="239" spans="1:14" ht="23.1" customHeight="1">
      <c r="A239" s="151" t="str">
        <f t="shared" ca="1" si="6"/>
        <v/>
      </c>
      <c r="B239" s="134"/>
      <c r="C239" s="132" t="str">
        <f>IF(B239="","",SUMIF('الرصيد الثابت'!$A$2:$A$52,B239,'الرصيد الثابت'!$B$2:$B$52))</f>
        <v/>
      </c>
      <c r="D239" s="132" t="str">
        <f>IF(B239="","",SUMIF('الرصيد الثابت'!$A$2:$A$52,B239,'الرصيد الثابت'!$C$2:$C$52))</f>
        <v/>
      </c>
      <c r="E239" s="186"/>
      <c r="F239" s="186"/>
      <c r="G239" s="132">
        <f t="shared" si="7"/>
        <v>0</v>
      </c>
      <c r="H239" s="187"/>
      <c r="I239" s="127"/>
      <c r="J239" s="227"/>
      <c r="K239" s="221" t="str">
        <f>IFERROR(VLOOKUP(J239,'اسماء العملاء'!$A$2:$E$1270,5,FALSE),"")</f>
        <v/>
      </c>
      <c r="L239" s="222" t="str">
        <f>IFERROR(VLOOKUP(J239,'اسماء العملاء'!$A$2:$C$1270,2,FALSE),"")</f>
        <v/>
      </c>
      <c r="M239" s="223" t="str">
        <f>IFERROR(VLOOKUP(J239,'اسماء العملاء'!$A$2:$C$1270,3,FALSE),"")</f>
        <v/>
      </c>
      <c r="N239" s="25"/>
    </row>
    <row r="240" spans="1:14" ht="23.1" customHeight="1">
      <c r="A240" s="151" t="str">
        <f t="shared" ca="1" si="6"/>
        <v/>
      </c>
      <c r="B240" s="134"/>
      <c r="C240" s="132" t="str">
        <f>IF(B240="","",SUMIF('الرصيد الثابت'!$A$2:$A$52,B240,'الرصيد الثابت'!$B$2:$B$52))</f>
        <v/>
      </c>
      <c r="D240" s="132" t="str">
        <f>IF(B240="","",SUMIF('الرصيد الثابت'!$A$2:$A$52,B240,'الرصيد الثابت'!$C$2:$C$52))</f>
        <v/>
      </c>
      <c r="E240" s="186"/>
      <c r="F240" s="186"/>
      <c r="G240" s="132">
        <f t="shared" si="7"/>
        <v>0</v>
      </c>
      <c r="H240" s="187"/>
      <c r="I240" s="127"/>
      <c r="J240" s="227"/>
      <c r="K240" s="221" t="str">
        <f>IFERROR(VLOOKUP(J240,'اسماء العملاء'!$A$2:$E$1270,5,FALSE),"")</f>
        <v/>
      </c>
      <c r="L240" s="222" t="str">
        <f>IFERROR(VLOOKUP(J240,'اسماء العملاء'!$A$2:$C$1270,2,FALSE),"")</f>
        <v/>
      </c>
      <c r="M240" s="223" t="str">
        <f>IFERROR(VLOOKUP(J240,'اسماء العملاء'!$A$2:$C$1270,3,FALSE),"")</f>
        <v/>
      </c>
      <c r="N240" s="25"/>
    </row>
    <row r="241" spans="1:14" ht="23.1" customHeight="1">
      <c r="A241" s="151" t="str">
        <f t="shared" ca="1" si="6"/>
        <v/>
      </c>
      <c r="B241" s="134"/>
      <c r="C241" s="132" t="str">
        <f>IF(B241="","",SUMIF('الرصيد الثابت'!$A$2:$A$52,B241,'الرصيد الثابت'!$B$2:$B$52))</f>
        <v/>
      </c>
      <c r="D241" s="132" t="str">
        <f>IF(B241="","",SUMIF('الرصيد الثابت'!$A$2:$A$52,B241,'الرصيد الثابت'!$C$2:$C$52))</f>
        <v/>
      </c>
      <c r="E241" s="186"/>
      <c r="F241" s="186"/>
      <c r="G241" s="132">
        <f t="shared" si="7"/>
        <v>0</v>
      </c>
      <c r="H241" s="187"/>
      <c r="I241" s="127"/>
      <c r="J241" s="227"/>
      <c r="K241" s="221" t="str">
        <f>IFERROR(VLOOKUP(J241,'اسماء العملاء'!$A$2:$E$1270,5,FALSE),"")</f>
        <v/>
      </c>
      <c r="L241" s="222" t="str">
        <f>IFERROR(VLOOKUP(J241,'اسماء العملاء'!$A$2:$C$1270,2,FALSE),"")</f>
        <v/>
      </c>
      <c r="M241" s="223" t="str">
        <f>IFERROR(VLOOKUP(J241,'اسماء العملاء'!$A$2:$C$1270,3,FALSE),"")</f>
        <v/>
      </c>
      <c r="N241" s="25"/>
    </row>
    <row r="242" spans="1:14" ht="23.1" customHeight="1">
      <c r="A242" s="151" t="str">
        <f t="shared" ca="1" si="6"/>
        <v/>
      </c>
      <c r="B242" s="134"/>
      <c r="C242" s="132" t="str">
        <f>IF(B242="","",SUMIF('الرصيد الثابت'!$A$2:$A$52,B242,'الرصيد الثابت'!$B$2:$B$52))</f>
        <v/>
      </c>
      <c r="D242" s="132" t="str">
        <f>IF(B242="","",SUMIF('الرصيد الثابت'!$A$2:$A$52,B242,'الرصيد الثابت'!$C$2:$C$52))</f>
        <v/>
      </c>
      <c r="E242" s="186"/>
      <c r="F242" s="186"/>
      <c r="G242" s="132">
        <f t="shared" si="7"/>
        <v>0</v>
      </c>
      <c r="H242" s="187"/>
      <c r="I242" s="127"/>
      <c r="J242" s="227"/>
      <c r="K242" s="221" t="str">
        <f>IFERROR(VLOOKUP(J242,'اسماء العملاء'!$A$2:$E$1270,5,FALSE),"")</f>
        <v/>
      </c>
      <c r="L242" s="222" t="str">
        <f>IFERROR(VLOOKUP(J242,'اسماء العملاء'!$A$2:$C$1270,2,FALSE),"")</f>
        <v/>
      </c>
      <c r="M242" s="223" t="str">
        <f>IFERROR(VLOOKUP(J242,'اسماء العملاء'!$A$2:$C$1270,3,FALSE),"")</f>
        <v/>
      </c>
      <c r="N242" s="25"/>
    </row>
    <row r="243" spans="1:14" ht="23.1" customHeight="1">
      <c r="A243" s="151" t="str">
        <f t="shared" ca="1" si="6"/>
        <v/>
      </c>
      <c r="B243" s="134"/>
      <c r="C243" s="132" t="str">
        <f>IF(B243="","",SUMIF('الرصيد الثابت'!$A$2:$A$52,B243,'الرصيد الثابت'!$B$2:$B$52))</f>
        <v/>
      </c>
      <c r="D243" s="132" t="str">
        <f>IF(B243="","",SUMIF('الرصيد الثابت'!$A$2:$A$52,B243,'الرصيد الثابت'!$C$2:$C$52))</f>
        <v/>
      </c>
      <c r="E243" s="186"/>
      <c r="F243" s="186"/>
      <c r="G243" s="132">
        <f t="shared" si="7"/>
        <v>0</v>
      </c>
      <c r="H243" s="187"/>
      <c r="I243" s="127"/>
      <c r="J243" s="227"/>
      <c r="K243" s="221" t="str">
        <f>IFERROR(VLOOKUP(J243,'اسماء العملاء'!$A$2:$E$1270,5,FALSE),"")</f>
        <v/>
      </c>
      <c r="L243" s="222" t="str">
        <f>IFERROR(VLOOKUP(J243,'اسماء العملاء'!$A$2:$C$1270,2,FALSE),"")</f>
        <v/>
      </c>
      <c r="M243" s="223" t="str">
        <f>IFERROR(VLOOKUP(J243,'اسماء العملاء'!$A$2:$C$1270,3,FALSE),"")</f>
        <v/>
      </c>
      <c r="N243" s="188"/>
    </row>
    <row r="244" spans="1:14" ht="23.1" customHeight="1">
      <c r="A244" s="151" t="str">
        <f t="shared" ca="1" si="6"/>
        <v/>
      </c>
      <c r="B244" s="134"/>
      <c r="C244" s="132" t="str">
        <f>IF(B244="","",SUMIF('الرصيد الثابت'!$A$2:$A$52,B244,'الرصيد الثابت'!$B$2:$B$52))</f>
        <v/>
      </c>
      <c r="D244" s="132" t="str">
        <f>IF(B244="","",SUMIF('الرصيد الثابت'!$A$2:$A$52,B244,'الرصيد الثابت'!$C$2:$C$52))</f>
        <v/>
      </c>
      <c r="E244" s="186"/>
      <c r="F244" s="186"/>
      <c r="G244" s="132">
        <f t="shared" si="7"/>
        <v>0</v>
      </c>
      <c r="H244" s="187"/>
      <c r="I244" s="127"/>
      <c r="J244" s="227"/>
      <c r="K244" s="221" t="str">
        <f>IFERROR(VLOOKUP(J244,'اسماء العملاء'!$A$2:$E$1270,5,FALSE),"")</f>
        <v/>
      </c>
      <c r="L244" s="222" t="str">
        <f>IFERROR(VLOOKUP(J244,'اسماء العملاء'!$A$2:$C$1270,2,FALSE),"")</f>
        <v/>
      </c>
      <c r="M244" s="223" t="str">
        <f>IFERROR(VLOOKUP(J244,'اسماء العملاء'!$A$2:$C$1270,3,FALSE),"")</f>
        <v/>
      </c>
      <c r="N244" s="188"/>
    </row>
    <row r="245" spans="1:14" ht="23.1" customHeight="1">
      <c r="A245" s="151" t="str">
        <f t="shared" ca="1" si="6"/>
        <v/>
      </c>
      <c r="B245" s="134"/>
      <c r="C245" s="132" t="str">
        <f>IF(B245="","",SUMIF('الرصيد الثابت'!$A$2:$A$52,B245,'الرصيد الثابت'!$B$2:$B$52))</f>
        <v/>
      </c>
      <c r="D245" s="132" t="str">
        <f>IF(B245="","",SUMIF('الرصيد الثابت'!$A$2:$A$52,B245,'الرصيد الثابت'!$C$2:$C$52))</f>
        <v/>
      </c>
      <c r="E245" s="186"/>
      <c r="F245" s="186"/>
      <c r="G245" s="132">
        <f t="shared" si="7"/>
        <v>0</v>
      </c>
      <c r="H245" s="187"/>
      <c r="I245" s="127"/>
      <c r="J245" s="227"/>
      <c r="K245" s="221" t="str">
        <f>IFERROR(VLOOKUP(J245,'اسماء العملاء'!$A$2:$E$1270,5,FALSE),"")</f>
        <v/>
      </c>
      <c r="L245" s="222" t="str">
        <f>IFERROR(VLOOKUP(J245,'اسماء العملاء'!$A$2:$C$1270,2,FALSE),"")</f>
        <v/>
      </c>
      <c r="M245" s="223" t="str">
        <f>IFERROR(VLOOKUP(J245,'اسماء العملاء'!$A$2:$C$1270,3,FALSE),"")</f>
        <v/>
      </c>
      <c r="N245" s="188"/>
    </row>
    <row r="246" spans="1:14" ht="23.1" customHeight="1">
      <c r="A246" s="151" t="str">
        <f t="shared" ca="1" si="6"/>
        <v/>
      </c>
      <c r="B246" s="134"/>
      <c r="C246" s="132" t="str">
        <f>IF(B246="","",SUMIF('الرصيد الثابت'!$A$2:$A$52,B246,'الرصيد الثابت'!$B$2:$B$52))</f>
        <v/>
      </c>
      <c r="D246" s="132" t="str">
        <f>IF(B246="","",SUMIF('الرصيد الثابت'!$A$2:$A$52,B246,'الرصيد الثابت'!$C$2:$C$52))</f>
        <v/>
      </c>
      <c r="E246" s="186"/>
      <c r="F246" s="186"/>
      <c r="G246" s="132">
        <f t="shared" si="7"/>
        <v>0</v>
      </c>
      <c r="H246" s="187"/>
      <c r="I246" s="127"/>
      <c r="J246" s="227"/>
      <c r="K246" s="221" t="str">
        <f>IFERROR(VLOOKUP(J246,'اسماء العملاء'!$A$2:$E$1270,5,FALSE),"")</f>
        <v/>
      </c>
      <c r="L246" s="222" t="str">
        <f>IFERROR(VLOOKUP(J246,'اسماء العملاء'!$A$2:$C$1270,2,FALSE),"")</f>
        <v/>
      </c>
      <c r="M246" s="223" t="str">
        <f>IFERROR(VLOOKUP(J246,'اسماء العملاء'!$A$2:$C$1270,3,FALSE),"")</f>
        <v/>
      </c>
      <c r="N246" s="188"/>
    </row>
    <row r="247" spans="1:14" ht="23.1" customHeight="1">
      <c r="A247" s="151" t="str">
        <f t="shared" ca="1" si="6"/>
        <v/>
      </c>
      <c r="B247" s="134"/>
      <c r="C247" s="132" t="str">
        <f>IF(B247="","",SUMIF('الرصيد الثابت'!$A$2:$A$52,B247,'الرصيد الثابت'!$B$2:$B$52))</f>
        <v/>
      </c>
      <c r="D247" s="132" t="str">
        <f>IF(B247="","",SUMIF('الرصيد الثابت'!$A$2:$A$52,B247,'الرصيد الثابت'!$C$2:$C$52))</f>
        <v/>
      </c>
      <c r="E247" s="186"/>
      <c r="F247" s="186"/>
      <c r="G247" s="132">
        <f t="shared" si="7"/>
        <v>0</v>
      </c>
      <c r="H247" s="187"/>
      <c r="I247" s="127"/>
      <c r="J247" s="227"/>
      <c r="K247" s="221" t="str">
        <f>IFERROR(VLOOKUP(J247,'اسماء العملاء'!$A$2:$E$1270,5,FALSE),"")</f>
        <v/>
      </c>
      <c r="L247" s="222" t="str">
        <f>IFERROR(VLOOKUP(J247,'اسماء العملاء'!$A$2:$C$1270,2,FALSE),"")</f>
        <v/>
      </c>
      <c r="M247" s="223" t="str">
        <f>IFERROR(VLOOKUP(J247,'اسماء العملاء'!$A$2:$C$1270,3,FALSE),"")</f>
        <v/>
      </c>
      <c r="N247" s="188"/>
    </row>
    <row r="248" spans="1:14" ht="23.1" customHeight="1">
      <c r="A248" s="151" t="str">
        <f t="shared" ca="1" si="6"/>
        <v/>
      </c>
      <c r="B248" s="134"/>
      <c r="C248" s="132" t="str">
        <f>IF(B248="","",SUMIF('الرصيد الثابت'!$A$2:$A$52,B248,'الرصيد الثابت'!$B$2:$B$52))</f>
        <v/>
      </c>
      <c r="D248" s="132" t="str">
        <f>IF(B248="","",SUMIF('الرصيد الثابت'!$A$2:$A$52,B248,'الرصيد الثابت'!$C$2:$C$52))</f>
        <v/>
      </c>
      <c r="E248" s="186"/>
      <c r="F248" s="186"/>
      <c r="G248" s="132">
        <f t="shared" si="7"/>
        <v>0</v>
      </c>
      <c r="H248" s="187"/>
      <c r="I248" s="127"/>
      <c r="J248" s="227"/>
      <c r="K248" s="221" t="str">
        <f>IFERROR(VLOOKUP(J248,'اسماء العملاء'!$A$2:$E$1270,5,FALSE),"")</f>
        <v/>
      </c>
      <c r="L248" s="222" t="str">
        <f>IFERROR(VLOOKUP(J248,'اسماء العملاء'!$A$2:$C$1270,2,FALSE),"")</f>
        <v/>
      </c>
      <c r="M248" s="223" t="str">
        <f>IFERROR(VLOOKUP(J248,'اسماء العملاء'!$A$2:$C$1270,3,FALSE),"")</f>
        <v/>
      </c>
      <c r="N248" s="188"/>
    </row>
    <row r="249" spans="1:14" ht="23.1" customHeight="1">
      <c r="A249" s="151" t="str">
        <f t="shared" ca="1" si="6"/>
        <v/>
      </c>
      <c r="B249" s="134"/>
      <c r="C249" s="132" t="str">
        <f>IF(B249="","",SUMIF('الرصيد الثابت'!$A$2:$A$52,B249,'الرصيد الثابت'!$B$2:$B$52))</f>
        <v/>
      </c>
      <c r="D249" s="132" t="str">
        <f>IF(B249="","",SUMIF('الرصيد الثابت'!$A$2:$A$52,B249,'الرصيد الثابت'!$C$2:$C$52))</f>
        <v/>
      </c>
      <c r="E249" s="186"/>
      <c r="F249" s="186"/>
      <c r="G249" s="132">
        <f t="shared" si="7"/>
        <v>0</v>
      </c>
      <c r="H249" s="187"/>
      <c r="I249" s="127"/>
      <c r="J249" s="227"/>
      <c r="K249" s="221" t="str">
        <f>IFERROR(VLOOKUP(J249,'اسماء العملاء'!$A$2:$E$1270,5,FALSE),"")</f>
        <v/>
      </c>
      <c r="L249" s="222" t="str">
        <f>IFERROR(VLOOKUP(J249,'اسماء العملاء'!$A$2:$C$1270,2,FALSE),"")</f>
        <v/>
      </c>
      <c r="M249" s="223" t="str">
        <f>IFERROR(VLOOKUP(J249,'اسماء العملاء'!$A$2:$C$1270,3,FALSE),"")</f>
        <v/>
      </c>
      <c r="N249" s="188"/>
    </row>
    <row r="250" spans="1:14" ht="23.1" customHeight="1">
      <c r="A250" s="151" t="str">
        <f t="shared" ca="1" si="6"/>
        <v/>
      </c>
      <c r="B250" s="134"/>
      <c r="C250" s="132" t="str">
        <f>IF(B250="","",SUMIF('الرصيد الثابت'!$A$2:$A$52,B250,'الرصيد الثابت'!$B$2:$B$52))</f>
        <v/>
      </c>
      <c r="D250" s="132" t="str">
        <f>IF(B250="","",SUMIF('الرصيد الثابت'!$A$2:$A$52,B250,'الرصيد الثابت'!$C$2:$C$52))</f>
        <v/>
      </c>
      <c r="E250" s="186"/>
      <c r="F250" s="186"/>
      <c r="G250" s="132">
        <f t="shared" si="7"/>
        <v>0</v>
      </c>
      <c r="H250" s="187"/>
      <c r="I250" s="127"/>
      <c r="J250" s="227"/>
      <c r="K250" s="221" t="str">
        <f>IFERROR(VLOOKUP(J250,'اسماء العملاء'!$A$2:$E$1270,5,FALSE),"")</f>
        <v/>
      </c>
      <c r="L250" s="222" t="str">
        <f>IFERROR(VLOOKUP(J250,'اسماء العملاء'!$A$2:$C$1270,2,FALSE),"")</f>
        <v/>
      </c>
      <c r="M250" s="223" t="str">
        <f>IFERROR(VLOOKUP(J250,'اسماء العملاء'!$A$2:$C$1270,3,FALSE),"")</f>
        <v/>
      </c>
      <c r="N250" s="188"/>
    </row>
    <row r="251" spans="1:14" ht="23.1" customHeight="1">
      <c r="A251" s="151" t="str">
        <f t="shared" ca="1" si="6"/>
        <v/>
      </c>
      <c r="B251" s="134"/>
      <c r="C251" s="132" t="str">
        <f>IF(B251="","",SUMIF('الرصيد الثابت'!$A$2:$A$52,B251,'الرصيد الثابت'!$B$2:$B$52))</f>
        <v/>
      </c>
      <c r="D251" s="132" t="str">
        <f>IF(B251="","",SUMIF('الرصيد الثابت'!$A$2:$A$52,B251,'الرصيد الثابت'!$C$2:$C$52))</f>
        <v/>
      </c>
      <c r="E251" s="186"/>
      <c r="F251" s="186"/>
      <c r="G251" s="132">
        <f t="shared" si="7"/>
        <v>0</v>
      </c>
      <c r="H251" s="187"/>
      <c r="I251" s="127"/>
      <c r="J251" s="227"/>
      <c r="K251" s="221" t="str">
        <f>IFERROR(VLOOKUP(J251,'اسماء العملاء'!$A$2:$E$1270,5,FALSE),"")</f>
        <v/>
      </c>
      <c r="L251" s="222" t="str">
        <f>IFERROR(VLOOKUP(J251,'اسماء العملاء'!$A$2:$C$1270,2,FALSE),"")</f>
        <v/>
      </c>
      <c r="M251" s="223" t="str">
        <f>IFERROR(VLOOKUP(J251,'اسماء العملاء'!$A$2:$C$1270,3,FALSE),"")</f>
        <v/>
      </c>
      <c r="N251" s="188"/>
    </row>
    <row r="252" spans="1:14" ht="23.1" customHeight="1">
      <c r="A252" s="151" t="str">
        <f t="shared" ca="1" si="6"/>
        <v/>
      </c>
      <c r="B252" s="134"/>
      <c r="C252" s="132" t="str">
        <f>IF(B252="","",SUMIF('الرصيد الثابت'!$A$2:$A$52,B252,'الرصيد الثابت'!$B$2:$B$52))</f>
        <v/>
      </c>
      <c r="D252" s="132" t="str">
        <f>IF(B252="","",SUMIF('الرصيد الثابت'!$A$2:$A$52,B252,'الرصيد الثابت'!$C$2:$C$52))</f>
        <v/>
      </c>
      <c r="E252" s="186"/>
      <c r="F252" s="186"/>
      <c r="G252" s="132">
        <f t="shared" si="7"/>
        <v>0</v>
      </c>
      <c r="H252" s="187"/>
      <c r="I252" s="127"/>
      <c r="J252" s="227"/>
      <c r="K252" s="221" t="str">
        <f>IFERROR(VLOOKUP(J252,'اسماء العملاء'!$A$2:$E$1270,5,FALSE),"")</f>
        <v/>
      </c>
      <c r="L252" s="222" t="str">
        <f>IFERROR(VLOOKUP(J252,'اسماء العملاء'!$A$2:$C$1270,2,FALSE),"")</f>
        <v/>
      </c>
      <c r="M252" s="223" t="str">
        <f>IFERROR(VLOOKUP(J252,'اسماء العملاء'!$A$2:$C$1270,3,FALSE),"")</f>
        <v/>
      </c>
      <c r="N252" s="188"/>
    </row>
    <row r="253" spans="1:14" ht="23.1" customHeight="1">
      <c r="A253" s="151" t="str">
        <f t="shared" ca="1" si="6"/>
        <v/>
      </c>
      <c r="B253" s="134"/>
      <c r="C253" s="132" t="str">
        <f>IF(B253="","",SUMIF('الرصيد الثابت'!$A$2:$A$52,B253,'الرصيد الثابت'!$B$2:$B$52))</f>
        <v/>
      </c>
      <c r="D253" s="132" t="str">
        <f>IF(B253="","",SUMIF('الرصيد الثابت'!$A$2:$A$52,B253,'الرصيد الثابت'!$C$2:$C$52))</f>
        <v/>
      </c>
      <c r="E253" s="186"/>
      <c r="F253" s="186"/>
      <c r="G253" s="132">
        <f t="shared" si="7"/>
        <v>0</v>
      </c>
      <c r="H253" s="187"/>
      <c r="I253" s="127"/>
      <c r="J253" s="227"/>
      <c r="K253" s="221" t="str">
        <f>IFERROR(VLOOKUP(J253,'اسماء العملاء'!$A$2:$E$1270,5,FALSE),"")</f>
        <v/>
      </c>
      <c r="L253" s="222" t="str">
        <f>IFERROR(VLOOKUP(J253,'اسماء العملاء'!$A$2:$C$1270,2,FALSE),"")</f>
        <v/>
      </c>
      <c r="M253" s="223" t="str">
        <f>IFERROR(VLOOKUP(J253,'اسماء العملاء'!$A$2:$C$1270,3,FALSE),"")</f>
        <v/>
      </c>
      <c r="N253" s="188"/>
    </row>
    <row r="254" spans="1:14" ht="23.1" customHeight="1">
      <c r="A254" s="151" t="str">
        <f t="shared" ca="1" si="6"/>
        <v/>
      </c>
      <c r="B254" s="134"/>
      <c r="C254" s="132" t="str">
        <f>IF(B254="","",SUMIF('الرصيد الثابت'!$A$2:$A$52,B254,'الرصيد الثابت'!$B$2:$B$52))</f>
        <v/>
      </c>
      <c r="D254" s="132" t="str">
        <f>IF(B254="","",SUMIF('الرصيد الثابت'!$A$2:$A$52,B254,'الرصيد الثابت'!$C$2:$C$52))</f>
        <v/>
      </c>
      <c r="E254" s="186"/>
      <c r="F254" s="186"/>
      <c r="G254" s="132">
        <f t="shared" si="7"/>
        <v>0</v>
      </c>
      <c r="H254" s="187"/>
      <c r="I254" s="127"/>
      <c r="J254" s="227"/>
      <c r="K254" s="221" t="str">
        <f>IFERROR(VLOOKUP(J254,'اسماء العملاء'!$A$2:$E$1270,5,FALSE),"")</f>
        <v/>
      </c>
      <c r="L254" s="222" t="str">
        <f>IFERROR(VLOOKUP(J254,'اسماء العملاء'!$A$2:$C$1270,2,FALSE),"")</f>
        <v/>
      </c>
      <c r="M254" s="223" t="str">
        <f>IFERROR(VLOOKUP(J254,'اسماء العملاء'!$A$2:$C$1270,3,FALSE),"")</f>
        <v/>
      </c>
      <c r="N254" s="188"/>
    </row>
    <row r="255" spans="1:14" ht="23.1" customHeight="1">
      <c r="A255" s="151" t="str">
        <f t="shared" ca="1" si="6"/>
        <v/>
      </c>
      <c r="B255" s="134"/>
      <c r="C255" s="132" t="str">
        <f>IF(B255="","",SUMIF('الرصيد الثابت'!$A$2:$A$52,B255,'الرصيد الثابت'!$B$2:$B$52))</f>
        <v/>
      </c>
      <c r="D255" s="132" t="str">
        <f>IF(B255="","",SUMIF('الرصيد الثابت'!$A$2:$A$52,B255,'الرصيد الثابت'!$C$2:$C$52))</f>
        <v/>
      </c>
      <c r="E255" s="186"/>
      <c r="F255" s="186"/>
      <c r="G255" s="132">
        <f t="shared" si="7"/>
        <v>0</v>
      </c>
      <c r="H255" s="187"/>
      <c r="I255" s="127"/>
      <c r="J255" s="227"/>
      <c r="K255" s="221" t="str">
        <f>IFERROR(VLOOKUP(J255,'اسماء العملاء'!$A$2:$E$1270,5,FALSE),"")</f>
        <v/>
      </c>
      <c r="L255" s="222" t="str">
        <f>IFERROR(VLOOKUP(J255,'اسماء العملاء'!$A$2:$C$1270,2,FALSE),"")</f>
        <v/>
      </c>
      <c r="M255" s="223" t="str">
        <f>IFERROR(VLOOKUP(J255,'اسماء العملاء'!$A$2:$C$1270,3,FALSE),"")</f>
        <v/>
      </c>
      <c r="N255" s="188"/>
    </row>
    <row r="256" spans="1:14" ht="23.1" customHeight="1">
      <c r="A256" s="151" t="str">
        <f t="shared" ca="1" si="6"/>
        <v/>
      </c>
      <c r="B256" s="134"/>
      <c r="C256" s="132" t="str">
        <f>IF(B256="","",SUMIF('الرصيد الثابت'!$A$2:$A$52,B256,'الرصيد الثابت'!$B$2:$B$52))</f>
        <v/>
      </c>
      <c r="D256" s="132" t="str">
        <f>IF(B256="","",SUMIF('الرصيد الثابت'!$A$2:$A$52,B256,'الرصيد الثابت'!$C$2:$C$52))</f>
        <v/>
      </c>
      <c r="E256" s="186"/>
      <c r="F256" s="186"/>
      <c r="G256" s="132">
        <f t="shared" si="7"/>
        <v>0</v>
      </c>
      <c r="H256" s="187"/>
      <c r="I256" s="127"/>
      <c r="J256" s="227"/>
      <c r="K256" s="221" t="str">
        <f>IFERROR(VLOOKUP(J256,'اسماء العملاء'!$A$2:$E$1270,5,FALSE),"")</f>
        <v/>
      </c>
      <c r="L256" s="222" t="str">
        <f>IFERROR(VLOOKUP(J256,'اسماء العملاء'!$A$2:$C$1270,2,FALSE),"")</f>
        <v/>
      </c>
      <c r="M256" s="223" t="str">
        <f>IFERROR(VLOOKUP(J256,'اسماء العملاء'!$A$2:$C$1270,3,FALSE),"")</f>
        <v/>
      </c>
      <c r="N256" s="188"/>
    </row>
    <row r="257" spans="1:14" ht="23.1" customHeight="1">
      <c r="A257" s="151" t="str">
        <f t="shared" ca="1" si="6"/>
        <v/>
      </c>
      <c r="B257" s="134"/>
      <c r="C257" s="132" t="str">
        <f>IF(B257="","",SUMIF('الرصيد الثابت'!$A$2:$A$52,B257,'الرصيد الثابت'!$B$2:$B$52))</f>
        <v/>
      </c>
      <c r="D257" s="132" t="str">
        <f>IF(B257="","",SUMIF('الرصيد الثابت'!$A$2:$A$52,B257,'الرصيد الثابت'!$C$2:$C$52))</f>
        <v/>
      </c>
      <c r="E257" s="186"/>
      <c r="F257" s="186"/>
      <c r="G257" s="132">
        <f t="shared" si="7"/>
        <v>0</v>
      </c>
      <c r="H257" s="187"/>
      <c r="I257" s="127"/>
      <c r="J257" s="227"/>
      <c r="K257" s="221" t="str">
        <f>IFERROR(VLOOKUP(J257,'اسماء العملاء'!$A$2:$E$1270,5,FALSE),"")</f>
        <v/>
      </c>
      <c r="L257" s="222" t="str">
        <f>IFERROR(VLOOKUP(J257,'اسماء العملاء'!$A$2:$C$1270,2,FALSE),"")</f>
        <v/>
      </c>
      <c r="M257" s="223" t="str">
        <f>IFERROR(VLOOKUP(J257,'اسماء العملاء'!$A$2:$C$1270,3,FALSE),"")</f>
        <v/>
      </c>
      <c r="N257" s="188"/>
    </row>
    <row r="258" spans="1:14" ht="23.1" customHeight="1">
      <c r="A258" s="151" t="str">
        <f t="shared" ca="1" si="6"/>
        <v/>
      </c>
      <c r="B258" s="134"/>
      <c r="C258" s="132" t="str">
        <f>IF(B258="","",SUMIF('الرصيد الثابت'!$A$2:$A$52,B258,'الرصيد الثابت'!$B$2:$B$52))</f>
        <v/>
      </c>
      <c r="D258" s="132" t="str">
        <f>IF(B258="","",SUMIF('الرصيد الثابت'!$A$2:$A$52,B258,'الرصيد الثابت'!$C$2:$C$52))</f>
        <v/>
      </c>
      <c r="E258" s="186"/>
      <c r="F258" s="186"/>
      <c r="G258" s="132">
        <f t="shared" si="7"/>
        <v>0</v>
      </c>
      <c r="H258" s="187"/>
      <c r="I258" s="127"/>
      <c r="J258" s="227"/>
      <c r="K258" s="221" t="str">
        <f>IFERROR(VLOOKUP(J258,'اسماء العملاء'!$A$2:$E$1270,5,FALSE),"")</f>
        <v/>
      </c>
      <c r="L258" s="222" t="str">
        <f>IFERROR(VLOOKUP(J258,'اسماء العملاء'!$A$2:$C$1270,2,FALSE),"")</f>
        <v/>
      </c>
      <c r="M258" s="223" t="str">
        <f>IFERROR(VLOOKUP(J258,'اسماء العملاء'!$A$2:$C$1270,3,FALSE),"")</f>
        <v/>
      </c>
      <c r="N258" s="188"/>
    </row>
    <row r="259" spans="1:14" ht="23.1" customHeight="1">
      <c r="A259" s="151" t="str">
        <f t="shared" ca="1" si="6"/>
        <v/>
      </c>
      <c r="B259" s="134"/>
      <c r="C259" s="132" t="str">
        <f>IF(B259="","",SUMIF('الرصيد الثابت'!$A$2:$A$52,B259,'الرصيد الثابت'!$B$2:$B$52))</f>
        <v/>
      </c>
      <c r="D259" s="132" t="str">
        <f>IF(B259="","",SUMIF('الرصيد الثابت'!$A$2:$A$52,B259,'الرصيد الثابت'!$C$2:$C$52))</f>
        <v/>
      </c>
      <c r="E259" s="186"/>
      <c r="F259" s="186"/>
      <c r="G259" s="132">
        <f t="shared" si="7"/>
        <v>0</v>
      </c>
      <c r="H259" s="187"/>
      <c r="I259" s="127"/>
      <c r="J259" s="227"/>
      <c r="K259" s="221" t="str">
        <f>IFERROR(VLOOKUP(J259,'اسماء العملاء'!$A$2:$E$1270,5,FALSE),"")</f>
        <v/>
      </c>
      <c r="L259" s="222" t="str">
        <f>IFERROR(VLOOKUP(J259,'اسماء العملاء'!$A$2:$C$1270,2,FALSE),"")</f>
        <v/>
      </c>
      <c r="M259" s="223" t="str">
        <f>IFERROR(VLOOKUP(J259,'اسماء العملاء'!$A$2:$C$1270,3,FALSE),"")</f>
        <v/>
      </c>
      <c r="N259" s="188"/>
    </row>
    <row r="260" spans="1:14" ht="23.1" customHeight="1">
      <c r="A260" s="151" t="str">
        <f t="shared" ref="A260:A296" ca="1" si="8">IF(B260="","",TODAY())</f>
        <v/>
      </c>
      <c r="B260" s="134"/>
      <c r="C260" s="132" t="str">
        <f>IF(B260="","",SUMIF('الرصيد الثابت'!$A$2:$A$52,B260,'الرصيد الثابت'!$B$2:$B$52))</f>
        <v/>
      </c>
      <c r="D260" s="132" t="str">
        <f>IF(B260="","",SUMIF('الرصيد الثابت'!$A$2:$A$52,B260,'الرصيد الثابت'!$C$2:$C$52))</f>
        <v/>
      </c>
      <c r="E260" s="186"/>
      <c r="F260" s="186"/>
      <c r="G260" s="132">
        <f t="shared" ref="G260:G296" si="9">SUM(E260-F260)</f>
        <v>0</v>
      </c>
      <c r="H260" s="187"/>
      <c r="I260" s="127"/>
      <c r="J260" s="227"/>
      <c r="K260" s="221" t="str">
        <f>IFERROR(VLOOKUP(J260,'اسماء العملاء'!$A$2:$E$1270,5,FALSE),"")</f>
        <v/>
      </c>
      <c r="L260" s="222" t="str">
        <f>IFERROR(VLOOKUP(J260,'اسماء العملاء'!$A$2:$C$1270,2,FALSE),"")</f>
        <v/>
      </c>
      <c r="M260" s="223" t="str">
        <f>IFERROR(VLOOKUP(J260,'اسماء العملاء'!$A$2:$C$1270,3,FALSE),"")</f>
        <v/>
      </c>
      <c r="N260" s="188"/>
    </row>
    <row r="261" spans="1:14" ht="23.1" customHeight="1">
      <c r="A261" s="151" t="str">
        <f t="shared" ca="1" si="8"/>
        <v/>
      </c>
      <c r="B261" s="134"/>
      <c r="C261" s="132" t="str">
        <f>IF(B261="","",SUMIF('الرصيد الثابت'!$A$2:$A$52,B261,'الرصيد الثابت'!$B$2:$B$52))</f>
        <v/>
      </c>
      <c r="D261" s="132" t="str">
        <f>IF(B261="","",SUMIF('الرصيد الثابت'!$A$2:$A$52,B261,'الرصيد الثابت'!$C$2:$C$52))</f>
        <v/>
      </c>
      <c r="E261" s="186"/>
      <c r="F261" s="186"/>
      <c r="G261" s="132">
        <f t="shared" si="9"/>
        <v>0</v>
      </c>
      <c r="H261" s="187"/>
      <c r="I261" s="127"/>
      <c r="J261" s="227"/>
      <c r="K261" s="221" t="str">
        <f>IFERROR(VLOOKUP(J261,'اسماء العملاء'!$A$2:$E$1270,5,FALSE),"")</f>
        <v/>
      </c>
      <c r="L261" s="222" t="str">
        <f>IFERROR(VLOOKUP(J261,'اسماء العملاء'!$A$2:$C$1270,2,FALSE),"")</f>
        <v/>
      </c>
      <c r="M261" s="223" t="str">
        <f>IFERROR(VLOOKUP(J261,'اسماء العملاء'!$A$2:$C$1270,3,FALSE),"")</f>
        <v/>
      </c>
      <c r="N261" s="188"/>
    </row>
    <row r="262" spans="1:14" ht="23.1" customHeight="1">
      <c r="A262" s="151" t="str">
        <f t="shared" ca="1" si="8"/>
        <v/>
      </c>
      <c r="B262" s="134"/>
      <c r="C262" s="132" t="str">
        <f>IF(B262="","",SUMIF('الرصيد الثابت'!$A$2:$A$52,B262,'الرصيد الثابت'!$B$2:$B$52))</f>
        <v/>
      </c>
      <c r="D262" s="132" t="str">
        <f>IF(B262="","",SUMIF('الرصيد الثابت'!$A$2:$A$52,B262,'الرصيد الثابت'!$C$2:$C$52))</f>
        <v/>
      </c>
      <c r="E262" s="186"/>
      <c r="F262" s="186"/>
      <c r="G262" s="132">
        <f t="shared" si="9"/>
        <v>0</v>
      </c>
      <c r="H262" s="187"/>
      <c r="I262" s="127"/>
      <c r="J262" s="227"/>
      <c r="K262" s="221" t="str">
        <f>IFERROR(VLOOKUP(J262,'اسماء العملاء'!$A$2:$E$1270,5,FALSE),"")</f>
        <v/>
      </c>
      <c r="L262" s="222" t="str">
        <f>IFERROR(VLOOKUP(J262,'اسماء العملاء'!$A$2:$C$1270,2,FALSE),"")</f>
        <v/>
      </c>
      <c r="M262" s="223" t="str">
        <f>IFERROR(VLOOKUP(J262,'اسماء العملاء'!$A$2:$C$1270,3,FALSE),"")</f>
        <v/>
      </c>
      <c r="N262" s="188"/>
    </row>
    <row r="263" spans="1:14" ht="23.1" customHeight="1">
      <c r="A263" s="151" t="str">
        <f t="shared" ca="1" si="8"/>
        <v/>
      </c>
      <c r="B263" s="134"/>
      <c r="C263" s="132" t="str">
        <f>IF(B263="","",SUMIF('الرصيد الثابت'!$A$2:$A$52,B263,'الرصيد الثابت'!$B$2:$B$52))</f>
        <v/>
      </c>
      <c r="D263" s="132" t="str">
        <f>IF(B263="","",SUMIF('الرصيد الثابت'!$A$2:$A$52,B263,'الرصيد الثابت'!$C$2:$C$52))</f>
        <v/>
      </c>
      <c r="E263" s="186"/>
      <c r="F263" s="186"/>
      <c r="G263" s="132">
        <f t="shared" si="9"/>
        <v>0</v>
      </c>
      <c r="H263" s="187"/>
      <c r="I263" s="127"/>
      <c r="J263" s="227"/>
      <c r="K263" s="221" t="str">
        <f>IFERROR(VLOOKUP(J263,'اسماء العملاء'!$A$2:$E$1270,5,FALSE),"")</f>
        <v/>
      </c>
      <c r="L263" s="222" t="str">
        <f>IFERROR(VLOOKUP(J263,'اسماء العملاء'!$A$2:$C$1270,2,FALSE),"")</f>
        <v/>
      </c>
      <c r="M263" s="223" t="str">
        <f>IFERROR(VLOOKUP(J263,'اسماء العملاء'!$A$2:$C$1270,3,FALSE),"")</f>
        <v/>
      </c>
      <c r="N263" s="188"/>
    </row>
    <row r="264" spans="1:14" ht="23.1" customHeight="1">
      <c r="A264" s="151" t="str">
        <f t="shared" ca="1" si="8"/>
        <v/>
      </c>
      <c r="B264" s="134"/>
      <c r="C264" s="132" t="str">
        <f>IF(B264="","",SUMIF('الرصيد الثابت'!$A$2:$A$52,B264,'الرصيد الثابت'!$B$2:$B$52))</f>
        <v/>
      </c>
      <c r="D264" s="132" t="str">
        <f>IF(B264="","",SUMIF('الرصيد الثابت'!$A$2:$A$52,B264,'الرصيد الثابت'!$C$2:$C$52))</f>
        <v/>
      </c>
      <c r="E264" s="186"/>
      <c r="F264" s="186"/>
      <c r="G264" s="132">
        <f t="shared" si="9"/>
        <v>0</v>
      </c>
      <c r="H264" s="187"/>
      <c r="I264" s="127"/>
      <c r="J264" s="227"/>
      <c r="K264" s="221" t="str">
        <f>IFERROR(VLOOKUP(J264,'اسماء العملاء'!$A$2:$E$1270,5,FALSE),"")</f>
        <v/>
      </c>
      <c r="L264" s="222" t="str">
        <f>IFERROR(VLOOKUP(J264,'اسماء العملاء'!$A$2:$C$1270,2,FALSE),"")</f>
        <v/>
      </c>
      <c r="M264" s="223" t="str">
        <f>IFERROR(VLOOKUP(J264,'اسماء العملاء'!$A$2:$C$1270,3,FALSE),"")</f>
        <v/>
      </c>
      <c r="N264" s="188"/>
    </row>
    <row r="265" spans="1:14" ht="23.1" customHeight="1">
      <c r="A265" s="151" t="str">
        <f t="shared" ca="1" si="8"/>
        <v/>
      </c>
      <c r="B265" s="134"/>
      <c r="C265" s="132" t="str">
        <f>IF(B265="","",SUMIF('الرصيد الثابت'!$A$2:$A$52,B265,'الرصيد الثابت'!$B$2:$B$52))</f>
        <v/>
      </c>
      <c r="D265" s="132" t="str">
        <f>IF(B265="","",SUMIF('الرصيد الثابت'!$A$2:$A$52,B265,'الرصيد الثابت'!$C$2:$C$52))</f>
        <v/>
      </c>
      <c r="E265" s="186"/>
      <c r="F265" s="186"/>
      <c r="G265" s="132">
        <f t="shared" si="9"/>
        <v>0</v>
      </c>
      <c r="H265" s="187"/>
      <c r="I265" s="127"/>
      <c r="J265" s="227"/>
      <c r="K265" s="221" t="str">
        <f>IFERROR(VLOOKUP(J265,'اسماء العملاء'!$A$2:$E$1270,5,FALSE),"")</f>
        <v/>
      </c>
      <c r="L265" s="222" t="str">
        <f>IFERROR(VLOOKUP(J265,'اسماء العملاء'!$A$2:$C$1270,2,FALSE),"")</f>
        <v/>
      </c>
      <c r="M265" s="223" t="str">
        <f>IFERROR(VLOOKUP(J265,'اسماء العملاء'!$A$2:$C$1270,3,FALSE),"")</f>
        <v/>
      </c>
      <c r="N265" s="188"/>
    </row>
    <row r="266" spans="1:14" ht="23.1" customHeight="1">
      <c r="A266" s="151" t="str">
        <f t="shared" ca="1" si="8"/>
        <v/>
      </c>
      <c r="B266" s="134"/>
      <c r="C266" s="132" t="str">
        <f>IF(B266="","",SUMIF('الرصيد الثابت'!$A$2:$A$52,B266,'الرصيد الثابت'!$B$2:$B$52))</f>
        <v/>
      </c>
      <c r="D266" s="132" t="str">
        <f>IF(B266="","",SUMIF('الرصيد الثابت'!$A$2:$A$52,B266,'الرصيد الثابت'!$C$2:$C$52))</f>
        <v/>
      </c>
      <c r="E266" s="186"/>
      <c r="F266" s="186"/>
      <c r="G266" s="132">
        <f t="shared" si="9"/>
        <v>0</v>
      </c>
      <c r="H266" s="187"/>
      <c r="I266" s="127"/>
      <c r="J266" s="227"/>
      <c r="K266" s="221" t="str">
        <f>IFERROR(VLOOKUP(J266,'اسماء العملاء'!$A$2:$E$1270,5,FALSE),"")</f>
        <v/>
      </c>
      <c r="L266" s="222" t="str">
        <f>IFERROR(VLOOKUP(J266,'اسماء العملاء'!$A$2:$C$1270,2,FALSE),"")</f>
        <v/>
      </c>
      <c r="M266" s="223" t="str">
        <f>IFERROR(VLOOKUP(J266,'اسماء العملاء'!$A$2:$C$1270,3,FALSE),"")</f>
        <v/>
      </c>
      <c r="N266" s="188"/>
    </row>
    <row r="267" spans="1:14" ht="23.1" customHeight="1">
      <c r="A267" s="151" t="str">
        <f t="shared" ca="1" si="8"/>
        <v/>
      </c>
      <c r="B267" s="134"/>
      <c r="C267" s="132" t="str">
        <f>IF(B267="","",SUMIF('الرصيد الثابت'!$A$2:$A$52,B267,'الرصيد الثابت'!$B$2:$B$52))</f>
        <v/>
      </c>
      <c r="D267" s="132" t="str">
        <f>IF(B267="","",SUMIF('الرصيد الثابت'!$A$2:$A$52,B267,'الرصيد الثابت'!$C$2:$C$52))</f>
        <v/>
      </c>
      <c r="E267" s="186"/>
      <c r="F267" s="186"/>
      <c r="G267" s="132">
        <f t="shared" si="9"/>
        <v>0</v>
      </c>
      <c r="H267" s="187"/>
      <c r="I267" s="127"/>
      <c r="J267" s="227"/>
      <c r="K267" s="221" t="str">
        <f>IFERROR(VLOOKUP(J267,'اسماء العملاء'!$A$2:$E$1270,5,FALSE),"")</f>
        <v/>
      </c>
      <c r="L267" s="222" t="str">
        <f>IFERROR(VLOOKUP(J267,'اسماء العملاء'!$A$2:$C$1270,2,FALSE),"")</f>
        <v/>
      </c>
      <c r="M267" s="223" t="str">
        <f>IFERROR(VLOOKUP(J267,'اسماء العملاء'!$A$2:$C$1270,3,FALSE),"")</f>
        <v/>
      </c>
      <c r="N267" s="188"/>
    </row>
    <row r="268" spans="1:14" ht="23.1" customHeight="1">
      <c r="A268" s="151" t="str">
        <f t="shared" ca="1" si="8"/>
        <v/>
      </c>
      <c r="B268" s="134"/>
      <c r="C268" s="132" t="str">
        <f>IF(B268="","",SUMIF('الرصيد الثابت'!$A$2:$A$52,B268,'الرصيد الثابت'!$B$2:$B$52))</f>
        <v/>
      </c>
      <c r="D268" s="132" t="str">
        <f>IF(B268="","",SUMIF('الرصيد الثابت'!$A$2:$A$52,B268,'الرصيد الثابت'!$C$2:$C$52))</f>
        <v/>
      </c>
      <c r="E268" s="186"/>
      <c r="F268" s="186"/>
      <c r="G268" s="132">
        <f t="shared" si="9"/>
        <v>0</v>
      </c>
      <c r="H268" s="187"/>
      <c r="I268" s="127"/>
      <c r="J268" s="227"/>
      <c r="K268" s="221" t="str">
        <f>IFERROR(VLOOKUP(J268,'اسماء العملاء'!$A$2:$E$1270,5,FALSE),"")</f>
        <v/>
      </c>
      <c r="L268" s="222" t="str">
        <f>IFERROR(VLOOKUP(J268,'اسماء العملاء'!$A$2:$C$1270,2,FALSE),"")</f>
        <v/>
      </c>
      <c r="M268" s="223" t="str">
        <f>IFERROR(VLOOKUP(J268,'اسماء العملاء'!$A$2:$C$1270,3,FALSE),"")</f>
        <v/>
      </c>
      <c r="N268" s="188"/>
    </row>
    <row r="269" spans="1:14" ht="23.1" customHeight="1">
      <c r="A269" s="151" t="str">
        <f t="shared" ca="1" si="8"/>
        <v/>
      </c>
      <c r="B269" s="134"/>
      <c r="C269" s="132" t="str">
        <f>IF(B269="","",SUMIF('الرصيد الثابت'!$A$2:$A$52,B269,'الرصيد الثابت'!$B$2:$B$52))</f>
        <v/>
      </c>
      <c r="D269" s="132" t="str">
        <f>IF(B269="","",SUMIF('الرصيد الثابت'!$A$2:$A$52,B269,'الرصيد الثابت'!$C$2:$C$52))</f>
        <v/>
      </c>
      <c r="E269" s="186"/>
      <c r="F269" s="186"/>
      <c r="G269" s="132">
        <f t="shared" si="9"/>
        <v>0</v>
      </c>
      <c r="H269" s="187"/>
      <c r="I269" s="127"/>
      <c r="J269" s="227"/>
      <c r="K269" s="221" t="str">
        <f>IFERROR(VLOOKUP(J269,'اسماء العملاء'!$A$2:$E$1270,5,FALSE),"")</f>
        <v/>
      </c>
      <c r="L269" s="222" t="str">
        <f>IFERROR(VLOOKUP(J269,'اسماء العملاء'!$A$2:$C$1270,2,FALSE),"")</f>
        <v/>
      </c>
      <c r="M269" s="223" t="str">
        <f>IFERROR(VLOOKUP(J269,'اسماء العملاء'!$A$2:$C$1270,3,FALSE),"")</f>
        <v/>
      </c>
      <c r="N269" s="188"/>
    </row>
    <row r="270" spans="1:14" ht="23.1" customHeight="1">
      <c r="A270" s="151" t="str">
        <f t="shared" ca="1" si="8"/>
        <v/>
      </c>
      <c r="B270" s="134"/>
      <c r="C270" s="132" t="str">
        <f>IF(B270="","",SUMIF('الرصيد الثابت'!$A$2:$A$52,B270,'الرصيد الثابت'!$B$2:$B$52))</f>
        <v/>
      </c>
      <c r="D270" s="132" t="str">
        <f>IF(B270="","",SUMIF('الرصيد الثابت'!$A$2:$A$52,B270,'الرصيد الثابت'!$C$2:$C$52))</f>
        <v/>
      </c>
      <c r="E270" s="186"/>
      <c r="F270" s="186"/>
      <c r="G270" s="132">
        <f t="shared" si="9"/>
        <v>0</v>
      </c>
      <c r="H270" s="187"/>
      <c r="I270" s="127"/>
      <c r="J270" s="227"/>
      <c r="K270" s="221" t="str">
        <f>IFERROR(VLOOKUP(J270,'اسماء العملاء'!$A$2:$E$1270,5,FALSE),"")</f>
        <v/>
      </c>
      <c r="L270" s="222" t="str">
        <f>IFERROR(VLOOKUP(J270,'اسماء العملاء'!$A$2:$C$1270,2,FALSE),"")</f>
        <v/>
      </c>
      <c r="M270" s="223" t="str">
        <f>IFERROR(VLOOKUP(J270,'اسماء العملاء'!$A$2:$C$1270,3,FALSE),"")</f>
        <v/>
      </c>
      <c r="N270" s="188"/>
    </row>
    <row r="271" spans="1:14" ht="23.1" customHeight="1">
      <c r="A271" s="151" t="str">
        <f t="shared" ca="1" si="8"/>
        <v/>
      </c>
      <c r="B271" s="134"/>
      <c r="C271" s="132" t="str">
        <f>IF(B271="","",SUMIF('الرصيد الثابت'!$A$2:$A$52,B271,'الرصيد الثابت'!$B$2:$B$52))</f>
        <v/>
      </c>
      <c r="D271" s="132" t="str">
        <f>IF(B271="","",SUMIF('الرصيد الثابت'!$A$2:$A$52,B271,'الرصيد الثابت'!$C$2:$C$52))</f>
        <v/>
      </c>
      <c r="E271" s="186"/>
      <c r="F271" s="186"/>
      <c r="G271" s="132">
        <f t="shared" si="9"/>
        <v>0</v>
      </c>
      <c r="H271" s="187"/>
      <c r="I271" s="127"/>
      <c r="J271" s="227"/>
      <c r="K271" s="221" t="str">
        <f>IFERROR(VLOOKUP(J271,'اسماء العملاء'!$A$2:$E$1270,5,FALSE),"")</f>
        <v/>
      </c>
      <c r="L271" s="222" t="str">
        <f>IFERROR(VLOOKUP(J271,'اسماء العملاء'!$A$2:$C$1270,2,FALSE),"")</f>
        <v/>
      </c>
      <c r="M271" s="223" t="str">
        <f>IFERROR(VLOOKUP(J271,'اسماء العملاء'!$A$2:$C$1270,3,FALSE),"")</f>
        <v/>
      </c>
      <c r="N271" s="188"/>
    </row>
    <row r="272" spans="1:14" ht="23.1" customHeight="1">
      <c r="A272" s="151" t="str">
        <f t="shared" ca="1" si="8"/>
        <v/>
      </c>
      <c r="B272" s="134"/>
      <c r="C272" s="132" t="str">
        <f>IF(B272="","",SUMIF('الرصيد الثابت'!$A$2:$A$52,B272,'الرصيد الثابت'!$B$2:$B$52))</f>
        <v/>
      </c>
      <c r="D272" s="132" t="str">
        <f>IF(B272="","",SUMIF('الرصيد الثابت'!$A$2:$A$52,B272,'الرصيد الثابت'!$C$2:$C$52))</f>
        <v/>
      </c>
      <c r="E272" s="186"/>
      <c r="F272" s="186"/>
      <c r="G272" s="132">
        <f t="shared" si="9"/>
        <v>0</v>
      </c>
      <c r="H272" s="187"/>
      <c r="I272" s="127"/>
      <c r="J272" s="227"/>
      <c r="K272" s="221" t="str">
        <f>IFERROR(VLOOKUP(J272,'اسماء العملاء'!$A$2:$E$1270,5,FALSE),"")</f>
        <v/>
      </c>
      <c r="L272" s="222" t="str">
        <f>IFERROR(VLOOKUP(J272,'اسماء العملاء'!$A$2:$C$1270,2,FALSE),"")</f>
        <v/>
      </c>
      <c r="M272" s="223" t="str">
        <f>IFERROR(VLOOKUP(J272,'اسماء العملاء'!$A$2:$C$1270,3,FALSE),"")</f>
        <v/>
      </c>
      <c r="N272" s="188"/>
    </row>
    <row r="273" spans="1:14" ht="23.1" customHeight="1">
      <c r="A273" s="151" t="str">
        <f t="shared" ca="1" si="8"/>
        <v/>
      </c>
      <c r="B273" s="134"/>
      <c r="C273" s="132" t="str">
        <f>IF(B273="","",SUMIF('الرصيد الثابت'!$A$2:$A$52,B273,'الرصيد الثابت'!$B$2:$B$52))</f>
        <v/>
      </c>
      <c r="D273" s="132" t="str">
        <f>IF(B273="","",SUMIF('الرصيد الثابت'!$A$2:$A$52,B273,'الرصيد الثابت'!$C$2:$C$52))</f>
        <v/>
      </c>
      <c r="E273" s="186"/>
      <c r="F273" s="186"/>
      <c r="G273" s="132">
        <f t="shared" si="9"/>
        <v>0</v>
      </c>
      <c r="H273" s="187"/>
      <c r="I273" s="127"/>
      <c r="J273" s="227"/>
      <c r="K273" s="221" t="str">
        <f>IFERROR(VLOOKUP(J273,'اسماء العملاء'!$A$2:$E$1270,5,FALSE),"")</f>
        <v/>
      </c>
      <c r="L273" s="222" t="str">
        <f>IFERROR(VLOOKUP(J273,'اسماء العملاء'!$A$2:$C$1270,2,FALSE),"")</f>
        <v/>
      </c>
      <c r="M273" s="223" t="str">
        <f>IFERROR(VLOOKUP(J273,'اسماء العملاء'!$A$2:$C$1270,3,FALSE),"")</f>
        <v/>
      </c>
      <c r="N273" s="188"/>
    </row>
    <row r="274" spans="1:14" ht="23.1" customHeight="1">
      <c r="A274" s="151" t="str">
        <f t="shared" ca="1" si="8"/>
        <v/>
      </c>
      <c r="B274" s="134"/>
      <c r="C274" s="132" t="str">
        <f>IF(B274="","",SUMIF('الرصيد الثابت'!$A$2:$A$52,B274,'الرصيد الثابت'!$B$2:$B$52))</f>
        <v/>
      </c>
      <c r="D274" s="132" t="str">
        <f>IF(B274="","",SUMIF('الرصيد الثابت'!$A$2:$A$52,B274,'الرصيد الثابت'!$C$2:$C$52))</f>
        <v/>
      </c>
      <c r="E274" s="186"/>
      <c r="F274" s="186"/>
      <c r="G274" s="132">
        <f t="shared" si="9"/>
        <v>0</v>
      </c>
      <c r="H274" s="187"/>
      <c r="I274" s="127"/>
      <c r="J274" s="227"/>
      <c r="K274" s="221" t="str">
        <f>IFERROR(VLOOKUP(J274,'اسماء العملاء'!$A$2:$E$1270,5,FALSE),"")</f>
        <v/>
      </c>
      <c r="L274" s="222" t="str">
        <f>IFERROR(VLOOKUP(J274,'اسماء العملاء'!$A$2:$C$1270,2,FALSE),"")</f>
        <v/>
      </c>
      <c r="M274" s="223" t="str">
        <f>IFERROR(VLOOKUP(J274,'اسماء العملاء'!$A$2:$C$1270,3,FALSE),"")</f>
        <v/>
      </c>
      <c r="N274" s="188"/>
    </row>
    <row r="275" spans="1:14" ht="23.1" customHeight="1">
      <c r="A275" s="151" t="str">
        <f t="shared" ca="1" si="8"/>
        <v/>
      </c>
      <c r="B275" s="134"/>
      <c r="C275" s="132" t="str">
        <f>IF(B275="","",SUMIF('الرصيد الثابت'!$A$2:$A$52,B275,'الرصيد الثابت'!$B$2:$B$52))</f>
        <v/>
      </c>
      <c r="D275" s="132" t="str">
        <f>IF(B275="","",SUMIF('الرصيد الثابت'!$A$2:$A$52,B275,'الرصيد الثابت'!$C$2:$C$52))</f>
        <v/>
      </c>
      <c r="E275" s="186"/>
      <c r="F275" s="186"/>
      <c r="G275" s="132">
        <f t="shared" si="9"/>
        <v>0</v>
      </c>
      <c r="H275" s="187"/>
      <c r="I275" s="127"/>
      <c r="J275" s="227"/>
      <c r="K275" s="221" t="str">
        <f>IFERROR(VLOOKUP(J275,'اسماء العملاء'!$A$2:$E$1270,5,FALSE),"")</f>
        <v/>
      </c>
      <c r="L275" s="222" t="str">
        <f>IFERROR(VLOOKUP(J275,'اسماء العملاء'!$A$2:$C$1270,2,FALSE),"")</f>
        <v/>
      </c>
      <c r="M275" s="223" t="str">
        <f>IFERROR(VLOOKUP(J275,'اسماء العملاء'!$A$2:$C$1270,3,FALSE),"")</f>
        <v/>
      </c>
      <c r="N275" s="188"/>
    </row>
    <row r="276" spans="1:14" ht="23.1" customHeight="1">
      <c r="A276" s="151" t="str">
        <f t="shared" ca="1" si="8"/>
        <v/>
      </c>
      <c r="B276" s="134"/>
      <c r="C276" s="132" t="str">
        <f>IF(B276="","",SUMIF('الرصيد الثابت'!$A$2:$A$52,B276,'الرصيد الثابت'!$B$2:$B$52))</f>
        <v/>
      </c>
      <c r="D276" s="132" t="str">
        <f>IF(B276="","",SUMIF('الرصيد الثابت'!$A$2:$A$52,B276,'الرصيد الثابت'!$C$2:$C$52))</f>
        <v/>
      </c>
      <c r="E276" s="186"/>
      <c r="F276" s="186"/>
      <c r="G276" s="132">
        <f t="shared" si="9"/>
        <v>0</v>
      </c>
      <c r="H276" s="187"/>
      <c r="I276" s="127"/>
      <c r="J276" s="227"/>
      <c r="K276" s="221" t="str">
        <f>IFERROR(VLOOKUP(J276,'اسماء العملاء'!$A$2:$E$1270,5,FALSE),"")</f>
        <v/>
      </c>
      <c r="L276" s="222" t="str">
        <f>IFERROR(VLOOKUP(J276,'اسماء العملاء'!$A$2:$C$1270,2,FALSE),"")</f>
        <v/>
      </c>
      <c r="M276" s="223" t="str">
        <f>IFERROR(VLOOKUP(J276,'اسماء العملاء'!$A$2:$C$1270,3,FALSE),"")</f>
        <v/>
      </c>
      <c r="N276" s="188"/>
    </row>
    <row r="277" spans="1:14" ht="23.1" customHeight="1">
      <c r="A277" s="151" t="str">
        <f t="shared" ca="1" si="8"/>
        <v/>
      </c>
      <c r="B277" s="134"/>
      <c r="C277" s="132" t="str">
        <f>IF(B277="","",SUMIF('الرصيد الثابت'!$A$2:$A$52,B277,'الرصيد الثابت'!$B$2:$B$52))</f>
        <v/>
      </c>
      <c r="D277" s="132" t="str">
        <f>IF(B277="","",SUMIF('الرصيد الثابت'!$A$2:$A$52,B277,'الرصيد الثابت'!$C$2:$C$52))</f>
        <v/>
      </c>
      <c r="E277" s="186"/>
      <c r="F277" s="186"/>
      <c r="G277" s="132">
        <f t="shared" si="9"/>
        <v>0</v>
      </c>
      <c r="H277" s="187"/>
      <c r="I277" s="127"/>
      <c r="J277" s="227"/>
      <c r="K277" s="221" t="str">
        <f>IFERROR(VLOOKUP(J277,'اسماء العملاء'!$A$2:$E$1270,5,FALSE),"")</f>
        <v/>
      </c>
      <c r="L277" s="222" t="str">
        <f>IFERROR(VLOOKUP(J277,'اسماء العملاء'!$A$2:$C$1270,2,FALSE),"")</f>
        <v/>
      </c>
      <c r="M277" s="223" t="str">
        <f>IFERROR(VLOOKUP(J277,'اسماء العملاء'!$A$2:$C$1270,3,FALSE),"")</f>
        <v/>
      </c>
      <c r="N277" s="188"/>
    </row>
    <row r="278" spans="1:14" ht="23.1" customHeight="1">
      <c r="A278" s="151" t="str">
        <f t="shared" ca="1" si="8"/>
        <v/>
      </c>
      <c r="B278" s="134"/>
      <c r="C278" s="132" t="str">
        <f>IF(B278="","",SUMIF('الرصيد الثابت'!$A$2:$A$52,B278,'الرصيد الثابت'!$B$2:$B$52))</f>
        <v/>
      </c>
      <c r="D278" s="132" t="str">
        <f>IF(B278="","",SUMIF('الرصيد الثابت'!$A$2:$A$52,B278,'الرصيد الثابت'!$C$2:$C$52))</f>
        <v/>
      </c>
      <c r="E278" s="186"/>
      <c r="F278" s="186"/>
      <c r="G278" s="132">
        <f t="shared" si="9"/>
        <v>0</v>
      </c>
      <c r="H278" s="187"/>
      <c r="I278" s="127"/>
      <c r="J278" s="227"/>
      <c r="K278" s="221" t="str">
        <f>IFERROR(VLOOKUP(J278,'اسماء العملاء'!$A$2:$E$1270,5,FALSE),"")</f>
        <v/>
      </c>
      <c r="L278" s="222" t="str">
        <f>IFERROR(VLOOKUP(J278,'اسماء العملاء'!$A$2:$C$1270,2,FALSE),"")</f>
        <v/>
      </c>
      <c r="M278" s="223" t="str">
        <f>IFERROR(VLOOKUP(J278,'اسماء العملاء'!$A$2:$C$1270,3,FALSE),"")</f>
        <v/>
      </c>
      <c r="N278" s="188"/>
    </row>
    <row r="279" spans="1:14" ht="23.1" customHeight="1">
      <c r="A279" s="151" t="str">
        <f t="shared" ca="1" si="8"/>
        <v/>
      </c>
      <c r="B279" s="134"/>
      <c r="C279" s="132" t="str">
        <f>IF(B279="","",SUMIF('الرصيد الثابت'!$A$2:$A$52,B279,'الرصيد الثابت'!$B$2:$B$52))</f>
        <v/>
      </c>
      <c r="D279" s="132" t="str">
        <f>IF(B279="","",SUMIF('الرصيد الثابت'!$A$2:$A$52,B279,'الرصيد الثابت'!$C$2:$C$52))</f>
        <v/>
      </c>
      <c r="E279" s="186"/>
      <c r="F279" s="186"/>
      <c r="G279" s="132">
        <f t="shared" si="9"/>
        <v>0</v>
      </c>
      <c r="H279" s="187"/>
      <c r="I279" s="127"/>
      <c r="J279" s="227"/>
      <c r="K279" s="221" t="str">
        <f>IFERROR(VLOOKUP(J279,'اسماء العملاء'!$A$2:$E$1270,5,FALSE),"")</f>
        <v/>
      </c>
      <c r="L279" s="222" t="str">
        <f>IFERROR(VLOOKUP(J279,'اسماء العملاء'!$A$2:$C$1270,2,FALSE),"")</f>
        <v/>
      </c>
      <c r="M279" s="223" t="str">
        <f>IFERROR(VLOOKUP(J279,'اسماء العملاء'!$A$2:$C$1270,3,FALSE),"")</f>
        <v/>
      </c>
      <c r="N279" s="188"/>
    </row>
    <row r="280" spans="1:14" ht="23.1" customHeight="1">
      <c r="A280" s="151" t="str">
        <f t="shared" ca="1" si="8"/>
        <v/>
      </c>
      <c r="B280" s="134"/>
      <c r="C280" s="132" t="str">
        <f>IF(B280="","",SUMIF('الرصيد الثابت'!$A$2:$A$52,B280,'الرصيد الثابت'!$B$2:$B$52))</f>
        <v/>
      </c>
      <c r="D280" s="132" t="str">
        <f>IF(B280="","",SUMIF('الرصيد الثابت'!$A$2:$A$52,B280,'الرصيد الثابت'!$C$2:$C$52))</f>
        <v/>
      </c>
      <c r="E280" s="186"/>
      <c r="F280" s="186"/>
      <c r="G280" s="132">
        <f t="shared" si="9"/>
        <v>0</v>
      </c>
      <c r="H280" s="187"/>
      <c r="I280" s="127"/>
      <c r="J280" s="227"/>
      <c r="K280" s="221" t="str">
        <f>IFERROR(VLOOKUP(J280,'اسماء العملاء'!$A$2:$E$1270,5,FALSE),"")</f>
        <v/>
      </c>
      <c r="L280" s="222" t="str">
        <f>IFERROR(VLOOKUP(J280,'اسماء العملاء'!$A$2:$C$1270,2,FALSE),"")</f>
        <v/>
      </c>
      <c r="M280" s="223" t="str">
        <f>IFERROR(VLOOKUP(J280,'اسماء العملاء'!$A$2:$C$1270,3,FALSE),"")</f>
        <v/>
      </c>
      <c r="N280" s="188"/>
    </row>
    <row r="281" spans="1:14" ht="23.1" customHeight="1">
      <c r="A281" s="151" t="str">
        <f t="shared" ca="1" si="8"/>
        <v/>
      </c>
      <c r="B281" s="134"/>
      <c r="C281" s="132" t="str">
        <f>IF(B281="","",SUMIF('الرصيد الثابت'!$A$2:$A$52,B281,'الرصيد الثابت'!$B$2:$B$52))</f>
        <v/>
      </c>
      <c r="D281" s="132" t="str">
        <f>IF(B281="","",SUMIF('الرصيد الثابت'!$A$2:$A$52,B281,'الرصيد الثابت'!$C$2:$C$52))</f>
        <v/>
      </c>
      <c r="E281" s="186"/>
      <c r="F281" s="186"/>
      <c r="G281" s="132">
        <f t="shared" si="9"/>
        <v>0</v>
      </c>
      <c r="H281" s="187"/>
      <c r="I281" s="127"/>
      <c r="J281" s="227"/>
      <c r="K281" s="221" t="str">
        <f>IFERROR(VLOOKUP(J281,'اسماء العملاء'!$A$2:$E$1270,5,FALSE),"")</f>
        <v/>
      </c>
      <c r="L281" s="222" t="str">
        <f>IFERROR(VLOOKUP(J281,'اسماء العملاء'!$A$2:$C$1270,2,FALSE),"")</f>
        <v/>
      </c>
      <c r="M281" s="223" t="str">
        <f>IFERROR(VLOOKUP(J281,'اسماء العملاء'!$A$2:$C$1270,3,FALSE),"")</f>
        <v/>
      </c>
      <c r="N281" s="188"/>
    </row>
    <row r="282" spans="1:14" ht="23.1" customHeight="1">
      <c r="A282" s="151" t="str">
        <f t="shared" ca="1" si="8"/>
        <v/>
      </c>
      <c r="B282" s="134"/>
      <c r="C282" s="132" t="str">
        <f>IF(B282="","",SUMIF('الرصيد الثابت'!$A$2:$A$52,B282,'الرصيد الثابت'!$B$2:$B$52))</f>
        <v/>
      </c>
      <c r="D282" s="132" t="str">
        <f>IF(B282="","",SUMIF('الرصيد الثابت'!$A$2:$A$52,B282,'الرصيد الثابت'!$C$2:$C$52))</f>
        <v/>
      </c>
      <c r="E282" s="186"/>
      <c r="F282" s="186"/>
      <c r="G282" s="132">
        <f t="shared" si="9"/>
        <v>0</v>
      </c>
      <c r="H282" s="187"/>
      <c r="I282" s="127"/>
      <c r="J282" s="227"/>
      <c r="K282" s="221" t="str">
        <f>IFERROR(VLOOKUP(J282,'اسماء العملاء'!$A$2:$E$1270,5,FALSE),"")</f>
        <v/>
      </c>
      <c r="L282" s="222" t="str">
        <f>IFERROR(VLOOKUP(J282,'اسماء العملاء'!$A$2:$C$1270,2,FALSE),"")</f>
        <v/>
      </c>
      <c r="M282" s="223" t="str">
        <f>IFERROR(VLOOKUP(J282,'اسماء العملاء'!$A$2:$C$1270,3,FALSE),"")</f>
        <v/>
      </c>
      <c r="N282" s="188"/>
    </row>
    <row r="283" spans="1:14" ht="23.1" customHeight="1">
      <c r="A283" s="151" t="str">
        <f t="shared" ca="1" si="8"/>
        <v/>
      </c>
      <c r="B283" s="134"/>
      <c r="C283" s="132" t="str">
        <f>IF(B283="","",SUMIF('الرصيد الثابت'!$A$2:$A$52,B283,'الرصيد الثابت'!$B$2:$B$52))</f>
        <v/>
      </c>
      <c r="D283" s="132" t="str">
        <f>IF(B283="","",SUMIF('الرصيد الثابت'!$A$2:$A$52,B283,'الرصيد الثابت'!$C$2:$C$52))</f>
        <v/>
      </c>
      <c r="E283" s="186"/>
      <c r="F283" s="186"/>
      <c r="G283" s="132">
        <f t="shared" si="9"/>
        <v>0</v>
      </c>
      <c r="H283" s="187"/>
      <c r="I283" s="127"/>
      <c r="J283" s="227"/>
      <c r="K283" s="221" t="str">
        <f>IFERROR(VLOOKUP(J283,'اسماء العملاء'!$A$2:$E$1270,5,FALSE),"")</f>
        <v/>
      </c>
      <c r="L283" s="222" t="str">
        <f>IFERROR(VLOOKUP(J283,'اسماء العملاء'!$A$2:$C$1270,2,FALSE),"")</f>
        <v/>
      </c>
      <c r="M283" s="223" t="str">
        <f>IFERROR(VLOOKUP(J283,'اسماء العملاء'!$A$2:$C$1270,3,FALSE),"")</f>
        <v/>
      </c>
      <c r="N283" s="188"/>
    </row>
    <row r="284" spans="1:14" ht="23.1" customHeight="1">
      <c r="A284" s="151" t="str">
        <f t="shared" ca="1" si="8"/>
        <v/>
      </c>
      <c r="B284" s="134"/>
      <c r="C284" s="132" t="str">
        <f>IF(B284="","",SUMIF('الرصيد الثابت'!$A$2:$A$52,B284,'الرصيد الثابت'!$B$2:$B$52))</f>
        <v/>
      </c>
      <c r="D284" s="132" t="str">
        <f>IF(B284="","",SUMIF('الرصيد الثابت'!$A$2:$A$52,B284,'الرصيد الثابت'!$C$2:$C$52))</f>
        <v/>
      </c>
      <c r="E284" s="186"/>
      <c r="F284" s="186"/>
      <c r="G284" s="132">
        <f t="shared" si="9"/>
        <v>0</v>
      </c>
      <c r="H284" s="187"/>
      <c r="I284" s="127"/>
      <c r="J284" s="227"/>
      <c r="K284" s="221" t="str">
        <f>IFERROR(VLOOKUP(J284,'اسماء العملاء'!$A$2:$E$1270,5,FALSE),"")</f>
        <v/>
      </c>
      <c r="L284" s="222" t="str">
        <f>IFERROR(VLOOKUP(J284,'اسماء العملاء'!$A$2:$C$1270,2,FALSE),"")</f>
        <v/>
      </c>
      <c r="M284" s="223" t="str">
        <f>IFERROR(VLOOKUP(J284,'اسماء العملاء'!$A$2:$C$1270,3,FALSE),"")</f>
        <v/>
      </c>
      <c r="N284" s="188"/>
    </row>
    <row r="285" spans="1:14" ht="23.1" customHeight="1">
      <c r="A285" s="151" t="str">
        <f t="shared" ca="1" si="8"/>
        <v/>
      </c>
      <c r="B285" s="134"/>
      <c r="C285" s="132" t="str">
        <f>IF(B285="","",SUMIF('الرصيد الثابت'!$A$2:$A$52,B285,'الرصيد الثابت'!$B$2:$B$52))</f>
        <v/>
      </c>
      <c r="D285" s="132" t="str">
        <f>IF(B285="","",SUMIF('الرصيد الثابت'!$A$2:$A$52,B285,'الرصيد الثابت'!$C$2:$C$52))</f>
        <v/>
      </c>
      <c r="E285" s="186"/>
      <c r="F285" s="186"/>
      <c r="G285" s="132">
        <f t="shared" si="9"/>
        <v>0</v>
      </c>
      <c r="H285" s="187"/>
      <c r="I285" s="127"/>
      <c r="J285" s="227"/>
      <c r="K285" s="221" t="str">
        <f>IFERROR(VLOOKUP(J285,'اسماء العملاء'!$A$2:$E$1270,5,FALSE),"")</f>
        <v/>
      </c>
      <c r="L285" s="222" t="str">
        <f>IFERROR(VLOOKUP(J285,'اسماء العملاء'!$A$2:$C$1270,2,FALSE),"")</f>
        <v/>
      </c>
      <c r="M285" s="223" t="str">
        <f>IFERROR(VLOOKUP(J285,'اسماء العملاء'!$A$2:$C$1270,3,FALSE),"")</f>
        <v/>
      </c>
      <c r="N285" s="188"/>
    </row>
    <row r="286" spans="1:14" ht="23.1" customHeight="1">
      <c r="A286" s="151" t="str">
        <f t="shared" ca="1" si="8"/>
        <v/>
      </c>
      <c r="B286" s="134"/>
      <c r="C286" s="132" t="str">
        <f>IF(B286="","",SUMIF('الرصيد الثابت'!$A$2:$A$52,B286,'الرصيد الثابت'!$B$2:$B$52))</f>
        <v/>
      </c>
      <c r="D286" s="132" t="str">
        <f>IF(B286="","",SUMIF('الرصيد الثابت'!$A$2:$A$52,B286,'الرصيد الثابت'!$C$2:$C$52))</f>
        <v/>
      </c>
      <c r="E286" s="186"/>
      <c r="F286" s="186"/>
      <c r="G286" s="132">
        <f t="shared" si="9"/>
        <v>0</v>
      </c>
      <c r="H286" s="187"/>
      <c r="I286" s="127"/>
      <c r="J286" s="227"/>
      <c r="K286" s="221" t="str">
        <f>IFERROR(VLOOKUP(J286,'اسماء العملاء'!$A$2:$E$1270,5,FALSE),"")</f>
        <v/>
      </c>
      <c r="L286" s="222" t="str">
        <f>IFERROR(VLOOKUP(J286,'اسماء العملاء'!$A$2:$C$1270,2,FALSE),"")</f>
        <v/>
      </c>
      <c r="M286" s="223" t="str">
        <f>IFERROR(VLOOKUP(J286,'اسماء العملاء'!$A$2:$C$1270,3,FALSE),"")</f>
        <v/>
      </c>
      <c r="N286" s="188"/>
    </row>
    <row r="287" spans="1:14" ht="23.1" customHeight="1">
      <c r="A287" s="151" t="str">
        <f t="shared" ca="1" si="8"/>
        <v/>
      </c>
      <c r="B287" s="134"/>
      <c r="C287" s="132" t="str">
        <f>IF(B287="","",SUMIF('الرصيد الثابت'!$A$2:$A$52,B287,'الرصيد الثابت'!$B$2:$B$52))</f>
        <v/>
      </c>
      <c r="D287" s="132" t="str">
        <f>IF(B287="","",SUMIF('الرصيد الثابت'!$A$2:$A$52,B287,'الرصيد الثابت'!$C$2:$C$52))</f>
        <v/>
      </c>
      <c r="E287" s="186"/>
      <c r="F287" s="186"/>
      <c r="G287" s="132">
        <f t="shared" si="9"/>
        <v>0</v>
      </c>
      <c r="H287" s="187"/>
      <c r="I287" s="127"/>
      <c r="J287" s="227"/>
      <c r="K287" s="221" t="str">
        <f>IFERROR(VLOOKUP(J287,'اسماء العملاء'!$A$2:$E$1270,5,FALSE),"")</f>
        <v/>
      </c>
      <c r="L287" s="222" t="str">
        <f>IFERROR(VLOOKUP(J287,'اسماء العملاء'!$A$2:$C$1270,2,FALSE),"")</f>
        <v/>
      </c>
      <c r="M287" s="223" t="str">
        <f>IFERROR(VLOOKUP(J287,'اسماء العملاء'!$A$2:$C$1270,3,FALSE),"")</f>
        <v/>
      </c>
      <c r="N287" s="188"/>
    </row>
    <row r="288" spans="1:14" ht="23.1" customHeight="1">
      <c r="A288" s="151" t="str">
        <f t="shared" ca="1" si="8"/>
        <v/>
      </c>
      <c r="B288" s="134"/>
      <c r="C288" s="132" t="str">
        <f>IF(B288="","",SUMIF('الرصيد الثابت'!$A$2:$A$52,B288,'الرصيد الثابت'!$B$2:$B$52))</f>
        <v/>
      </c>
      <c r="D288" s="132" t="str">
        <f>IF(B288="","",SUMIF('الرصيد الثابت'!$A$2:$A$52,B288,'الرصيد الثابت'!$C$2:$C$52))</f>
        <v/>
      </c>
      <c r="E288" s="186"/>
      <c r="F288" s="186"/>
      <c r="G288" s="132">
        <f t="shared" si="9"/>
        <v>0</v>
      </c>
      <c r="H288" s="187"/>
      <c r="I288" s="127"/>
      <c r="J288" s="227"/>
      <c r="K288" s="221" t="str">
        <f>IFERROR(VLOOKUP(J288,'اسماء العملاء'!$A$2:$E$1270,5,FALSE),"")</f>
        <v/>
      </c>
      <c r="L288" s="222" t="str">
        <f>IFERROR(VLOOKUP(J288,'اسماء العملاء'!$A$2:$C$1270,2,FALSE),"")</f>
        <v/>
      </c>
      <c r="M288" s="223" t="str">
        <f>IFERROR(VLOOKUP(J288,'اسماء العملاء'!$A$2:$C$1270,3,FALSE),"")</f>
        <v/>
      </c>
      <c r="N288" s="25"/>
    </row>
    <row r="289" spans="1:14" ht="23.1" customHeight="1">
      <c r="A289" s="151" t="str">
        <f t="shared" ca="1" si="8"/>
        <v/>
      </c>
      <c r="B289" s="134"/>
      <c r="C289" s="132" t="str">
        <f>IF(B289="","",SUMIF('الرصيد الثابت'!$A$2:$A$52,B289,'الرصيد الثابت'!$B$2:$B$52))</f>
        <v/>
      </c>
      <c r="D289" s="132" t="str">
        <f>IF(B289="","",SUMIF('الرصيد الثابت'!$A$2:$A$52,B289,'الرصيد الثابت'!$C$2:$C$52))</f>
        <v/>
      </c>
      <c r="E289" s="186"/>
      <c r="F289" s="186"/>
      <c r="G289" s="132">
        <f t="shared" si="9"/>
        <v>0</v>
      </c>
      <c r="H289" s="187"/>
      <c r="I289" s="127"/>
      <c r="J289" s="227"/>
      <c r="K289" s="221" t="str">
        <f>IFERROR(VLOOKUP(J289,'اسماء العملاء'!$A$2:$E$1270,5,FALSE),"")</f>
        <v/>
      </c>
      <c r="L289" s="222" t="str">
        <f>IFERROR(VLOOKUP(J289,'اسماء العملاء'!$A$2:$C$1270,2,FALSE),"")</f>
        <v/>
      </c>
      <c r="M289" s="223" t="str">
        <f>IFERROR(VLOOKUP(J289,'اسماء العملاء'!$A$2:$C$1270,3,FALSE),"")</f>
        <v/>
      </c>
      <c r="N289" s="25"/>
    </row>
    <row r="290" spans="1:14" ht="23.1" customHeight="1">
      <c r="A290" s="151" t="str">
        <f t="shared" ca="1" si="8"/>
        <v/>
      </c>
      <c r="B290" s="134"/>
      <c r="C290" s="132" t="str">
        <f>IF(B290="","",SUMIF('الرصيد الثابت'!$A$2:$A$52,B290,'الرصيد الثابت'!$B$2:$B$52))</f>
        <v/>
      </c>
      <c r="D290" s="132" t="str">
        <f>IF(B290="","",SUMIF('الرصيد الثابت'!$A$2:$A$52,B290,'الرصيد الثابت'!$C$2:$C$52))</f>
        <v/>
      </c>
      <c r="E290" s="186"/>
      <c r="F290" s="186"/>
      <c r="G290" s="132">
        <f t="shared" si="9"/>
        <v>0</v>
      </c>
      <c r="H290" s="187"/>
      <c r="I290" s="127"/>
      <c r="J290" s="227"/>
      <c r="K290" s="221" t="str">
        <f>IFERROR(VLOOKUP(J290,'اسماء العملاء'!$A$2:$E$1270,5,FALSE),"")</f>
        <v/>
      </c>
      <c r="L290" s="222" t="str">
        <f>IFERROR(VLOOKUP(J290,'اسماء العملاء'!$A$2:$C$1270,2,FALSE),"")</f>
        <v/>
      </c>
      <c r="M290" s="223" t="str">
        <f>IFERROR(VLOOKUP(J290,'اسماء العملاء'!$A$2:$C$1270,3,FALSE),"")</f>
        <v/>
      </c>
      <c r="N290" s="25"/>
    </row>
    <row r="291" spans="1:14" ht="23.1" customHeight="1">
      <c r="A291" s="151" t="str">
        <f t="shared" ca="1" si="8"/>
        <v/>
      </c>
      <c r="B291" s="134"/>
      <c r="C291" s="132" t="str">
        <f>IF(B291="","",SUMIF('الرصيد الثابت'!$A$2:$A$52,B291,'الرصيد الثابت'!$B$2:$B$52))</f>
        <v/>
      </c>
      <c r="D291" s="132" t="str">
        <f>IF(B291="","",SUMIF('الرصيد الثابت'!$A$2:$A$52,B291,'الرصيد الثابت'!$C$2:$C$52))</f>
        <v/>
      </c>
      <c r="E291" s="186"/>
      <c r="F291" s="186"/>
      <c r="G291" s="132">
        <f t="shared" si="9"/>
        <v>0</v>
      </c>
      <c r="H291" s="187"/>
      <c r="I291" s="127"/>
      <c r="J291" s="227"/>
      <c r="K291" s="221" t="str">
        <f>IFERROR(VLOOKUP(J291,'اسماء العملاء'!$A$2:$E$1270,5,FALSE),"")</f>
        <v/>
      </c>
      <c r="L291" s="222" t="str">
        <f>IFERROR(VLOOKUP(J291,'اسماء العملاء'!$A$2:$C$1270,2,FALSE),"")</f>
        <v/>
      </c>
      <c r="M291" s="223" t="str">
        <f>IFERROR(VLOOKUP(J291,'اسماء العملاء'!$A$2:$C$1270,3,FALSE),"")</f>
        <v/>
      </c>
      <c r="N291" s="25"/>
    </row>
    <row r="292" spans="1:14" ht="23.1" customHeight="1">
      <c r="A292" s="151" t="str">
        <f t="shared" ca="1" si="8"/>
        <v/>
      </c>
      <c r="B292" s="134"/>
      <c r="C292" s="132" t="str">
        <f>IF(B292="","",SUMIF('الرصيد الثابت'!$A$2:$A$52,B292,'الرصيد الثابت'!$B$2:$B$52))</f>
        <v/>
      </c>
      <c r="D292" s="132" t="str">
        <f>IF(B292="","",SUMIF('الرصيد الثابت'!$A$2:$A$52,B292,'الرصيد الثابت'!$C$2:$C$52))</f>
        <v/>
      </c>
      <c r="E292" s="186"/>
      <c r="F292" s="186"/>
      <c r="G292" s="132">
        <f t="shared" si="9"/>
        <v>0</v>
      </c>
      <c r="H292" s="187"/>
      <c r="I292" s="127"/>
      <c r="J292" s="227"/>
      <c r="K292" s="221" t="str">
        <f>IFERROR(VLOOKUP(J292,'اسماء العملاء'!$A$2:$E$1270,5,FALSE),"")</f>
        <v/>
      </c>
      <c r="L292" s="222" t="str">
        <f>IFERROR(VLOOKUP(J292,'اسماء العملاء'!$A$2:$C$1270,2,FALSE),"")</f>
        <v/>
      </c>
      <c r="M292" s="223" t="str">
        <f>IFERROR(VLOOKUP(J292,'اسماء العملاء'!$A$2:$C$1270,3,FALSE),"")</f>
        <v/>
      </c>
      <c r="N292" s="25"/>
    </row>
    <row r="293" spans="1:14" ht="23.1" customHeight="1">
      <c r="A293" s="151" t="str">
        <f t="shared" ca="1" si="8"/>
        <v/>
      </c>
      <c r="B293" s="134"/>
      <c r="C293" s="132" t="str">
        <f>IF(B293="","",SUMIF('الرصيد الثابت'!$A$2:$A$52,B293,'الرصيد الثابت'!$B$2:$B$52))</f>
        <v/>
      </c>
      <c r="D293" s="132" t="str">
        <f>IF(B293="","",SUMIF('الرصيد الثابت'!$A$2:$A$52,B293,'الرصيد الثابت'!$C$2:$C$52))</f>
        <v/>
      </c>
      <c r="E293" s="186"/>
      <c r="F293" s="186"/>
      <c r="G293" s="132">
        <f t="shared" si="9"/>
        <v>0</v>
      </c>
      <c r="H293" s="187"/>
      <c r="I293" s="127"/>
      <c r="J293" s="227"/>
      <c r="K293" s="221" t="str">
        <f>IFERROR(VLOOKUP(J293,'اسماء العملاء'!$A$2:$E$1270,5,FALSE),"")</f>
        <v/>
      </c>
      <c r="L293" s="222" t="str">
        <f>IFERROR(VLOOKUP(J293,'اسماء العملاء'!$A$2:$C$1270,2,FALSE),"")</f>
        <v/>
      </c>
      <c r="M293" s="223" t="str">
        <f>IFERROR(VLOOKUP(J293,'اسماء العملاء'!$A$2:$C$1270,3,FALSE),"")</f>
        <v/>
      </c>
      <c r="N293" s="25"/>
    </row>
    <row r="294" spans="1:14" ht="23.1" customHeight="1">
      <c r="A294" s="151" t="str">
        <f t="shared" ca="1" si="8"/>
        <v/>
      </c>
      <c r="B294" s="134"/>
      <c r="C294" s="132" t="str">
        <f>IF(B294="","",SUMIF('الرصيد الثابت'!$A$2:$A$52,B294,'الرصيد الثابت'!$B$2:$B$52))</f>
        <v/>
      </c>
      <c r="D294" s="132" t="str">
        <f>IF(B294="","",SUMIF('الرصيد الثابت'!$A$2:$A$52,B294,'الرصيد الثابت'!$C$2:$C$52))</f>
        <v/>
      </c>
      <c r="E294" s="186"/>
      <c r="F294" s="186"/>
      <c r="G294" s="132">
        <f t="shared" si="9"/>
        <v>0</v>
      </c>
      <c r="H294" s="187"/>
      <c r="I294" s="127"/>
      <c r="J294" s="227"/>
      <c r="K294" s="221" t="str">
        <f>IFERROR(VLOOKUP(J294,'اسماء العملاء'!$A$2:$E$1270,5,FALSE),"")</f>
        <v/>
      </c>
      <c r="L294" s="222" t="str">
        <f>IFERROR(VLOOKUP(J294,'اسماء العملاء'!$A$2:$C$1270,2,FALSE),"")</f>
        <v/>
      </c>
      <c r="M294" s="223" t="str">
        <f>IFERROR(VLOOKUP(J294,'اسماء العملاء'!$A$2:$C$1270,3,FALSE),"")</f>
        <v/>
      </c>
      <c r="N294" s="25"/>
    </row>
    <row r="295" spans="1:14" ht="23.1" customHeight="1">
      <c r="A295" s="192" t="str">
        <f t="shared" ca="1" si="8"/>
        <v/>
      </c>
      <c r="B295" s="197"/>
      <c r="C295" s="194" t="str">
        <f>IF(B295="","",SUMIF('الرصيد الثابت'!$A$2:$A$52,B295,'الرصيد الثابت'!$B$2:$B$52))</f>
        <v/>
      </c>
      <c r="D295" s="194" t="str">
        <f>IF(B295="","",SUMIF('الرصيد الثابت'!$A$2:$A$52,B295,'الرصيد الثابت'!$C$2:$C$52))</f>
        <v/>
      </c>
      <c r="E295" s="198"/>
      <c r="F295" s="198"/>
      <c r="G295" s="194">
        <f t="shared" si="9"/>
        <v>0</v>
      </c>
      <c r="H295" s="193"/>
      <c r="I295" s="156"/>
      <c r="J295" s="227"/>
      <c r="K295" s="221" t="str">
        <f>IFERROR(VLOOKUP(J295,'اسماء العملاء'!$A$2:$E$1270,5,FALSE),"")</f>
        <v/>
      </c>
      <c r="L295" s="222" t="str">
        <f>IFERROR(VLOOKUP(J295,'اسماء العملاء'!$A$2:$C$1270,2,FALSE),"")</f>
        <v/>
      </c>
      <c r="M295" s="223" t="str">
        <f>IFERROR(VLOOKUP(J295,'اسماء العملاء'!$A$2:$C$1270,3,FALSE),"")</f>
        <v/>
      </c>
      <c r="N295" s="195"/>
    </row>
    <row r="296" spans="1:14" ht="23.1" customHeight="1" thickBot="1">
      <c r="A296" s="189" t="str">
        <f t="shared" ca="1" si="8"/>
        <v/>
      </c>
      <c r="B296" s="135"/>
      <c r="C296" s="133" t="str">
        <f>IF(B296="","",SUMIF('الرصيد الثابت'!$A$2:$A$52,B296,'الرصيد الثابت'!$B$2:$B$52))</f>
        <v/>
      </c>
      <c r="D296" s="133" t="str">
        <f>IF(B296="","",SUMIF('الرصيد الثابت'!$A$2:$A$52,B296,'الرصيد الثابت'!$C$2:$C$52))</f>
        <v/>
      </c>
      <c r="E296" s="196"/>
      <c r="F296" s="196"/>
      <c r="G296" s="133">
        <f t="shared" si="9"/>
        <v>0</v>
      </c>
      <c r="H296" s="190"/>
      <c r="I296" s="128"/>
      <c r="J296" s="228"/>
      <c r="K296" s="224" t="str">
        <f>IFERROR(VLOOKUP(J296,'اسماء العملاء'!$A$2:$E$1270,5,FALSE),"")</f>
        <v/>
      </c>
      <c r="L296" s="225" t="str">
        <f>IFERROR(VLOOKUP(J296,'اسماء العملاء'!$A$2:$C$1270,2,FALSE),"")</f>
        <v/>
      </c>
      <c r="M296" s="226" t="str">
        <f>IFERROR(VLOOKUP(J296,'اسماء العملاء'!$A$2:$C$1270,3,FALSE),"")</f>
        <v/>
      </c>
      <c r="N296" s="191"/>
    </row>
    <row r="297" spans="1:14" ht="23.1" customHeight="1">
      <c r="J297" s="28"/>
      <c r="K297" s="36"/>
      <c r="L297" s="28"/>
      <c r="M297" s="21"/>
    </row>
    <row r="298" spans="1:14" ht="23.1" customHeight="1">
      <c r="J298" s="28"/>
      <c r="K298" s="36"/>
      <c r="L298" s="28"/>
      <c r="M298" s="21"/>
    </row>
    <row r="1430" spans="2:14" ht="23.1" customHeight="1" thickBot="1"/>
    <row r="1431" spans="2:14" ht="23.1" customHeight="1" thickBot="1">
      <c r="B1431" s="22" t="s">
        <v>35</v>
      </c>
      <c r="J1431" s="32" t="s">
        <v>30</v>
      </c>
      <c r="K1431" s="32" t="s">
        <v>41</v>
      </c>
      <c r="L1431" s="33" t="s">
        <v>31</v>
      </c>
      <c r="M1431" s="33" t="s">
        <v>140</v>
      </c>
      <c r="N1431" s="32" t="s">
        <v>125</v>
      </c>
    </row>
    <row r="1432" spans="2:14" ht="23.1" customHeight="1" thickBot="1">
      <c r="B1432" s="23" t="s">
        <v>2</v>
      </c>
      <c r="J1432" s="31" t="str">
        <f>'اسماء العملاء'!A2</f>
        <v>عاطف وحيد عزت حسام الدين</v>
      </c>
      <c r="K1432" s="31" t="s">
        <v>32</v>
      </c>
      <c r="L1432" s="218" t="s">
        <v>137</v>
      </c>
      <c r="M1432" s="218" t="s">
        <v>141</v>
      </c>
      <c r="N1432" s="34">
        <v>1</v>
      </c>
    </row>
    <row r="1433" spans="2:14" ht="23.1" customHeight="1" thickBot="1">
      <c r="B1433" s="26" t="s">
        <v>3</v>
      </c>
      <c r="J1433" s="31" t="str">
        <f>'اسماء العملاء'!A3</f>
        <v>جويده ادريس جويده</v>
      </c>
      <c r="K1433" s="187" t="s">
        <v>33</v>
      </c>
      <c r="L1433" s="219" t="s">
        <v>34</v>
      </c>
      <c r="M1433" s="219"/>
      <c r="N1433" s="127">
        <v>2</v>
      </c>
    </row>
    <row r="1434" spans="2:14" ht="23.1" customHeight="1" thickBot="1">
      <c r="B1434" s="26" t="s">
        <v>4</v>
      </c>
      <c r="J1434" s="31" t="str">
        <f>'اسماء العملاء'!A4</f>
        <v>محمد رجب على محمد</v>
      </c>
      <c r="K1434" s="187" t="s">
        <v>43</v>
      </c>
      <c r="L1434" s="219" t="s">
        <v>44</v>
      </c>
      <c r="M1434" s="219"/>
      <c r="N1434" s="127">
        <v>3</v>
      </c>
    </row>
    <row r="1435" spans="2:14" ht="23.1" customHeight="1" thickBot="1">
      <c r="B1435" s="26" t="s">
        <v>5</v>
      </c>
      <c r="J1435" s="31" t="str">
        <f>'اسماء العملاء'!A5</f>
        <v>محمد ابراهيم عطيه</v>
      </c>
      <c r="K1435" s="187" t="s">
        <v>45</v>
      </c>
      <c r="L1435" s="219" t="s">
        <v>145</v>
      </c>
      <c r="M1435" s="219"/>
      <c r="N1435" s="127">
        <v>4</v>
      </c>
    </row>
    <row r="1436" spans="2:14" ht="23.1" customHeight="1" thickBot="1">
      <c r="B1436" s="26" t="s">
        <v>6</v>
      </c>
      <c r="J1436" s="31" t="str">
        <f>'اسماء العملاء'!A6</f>
        <v>احمد عبد الرحمن السيد</v>
      </c>
      <c r="K1436" s="187" t="s">
        <v>53</v>
      </c>
      <c r="L1436" s="219" t="s">
        <v>54</v>
      </c>
      <c r="M1436" s="219"/>
      <c r="N1436" s="127">
        <v>5</v>
      </c>
    </row>
    <row r="1437" spans="2:14" ht="23.1" customHeight="1" thickBot="1">
      <c r="B1437" s="26" t="s">
        <v>7</v>
      </c>
      <c r="J1437" s="31" t="str">
        <f>'اسماء العملاء'!A7</f>
        <v>حمدى على ابو زيد</v>
      </c>
      <c r="K1437" s="187" t="s">
        <v>55</v>
      </c>
      <c r="L1437" s="219" t="s">
        <v>56</v>
      </c>
      <c r="M1437" s="219"/>
      <c r="N1437" s="127">
        <v>6</v>
      </c>
    </row>
    <row r="1438" spans="2:14" ht="23.1" customHeight="1" thickBot="1">
      <c r="B1438" s="26" t="s">
        <v>8</v>
      </c>
      <c r="J1438" s="31" t="str">
        <f>'اسماء العملاء'!A8</f>
        <v>شريف موسى الشيشتاوى</v>
      </c>
      <c r="K1438" s="187" t="s">
        <v>57</v>
      </c>
      <c r="L1438" s="219" t="s">
        <v>58</v>
      </c>
      <c r="M1438" s="219"/>
      <c r="N1438" s="127">
        <v>7</v>
      </c>
    </row>
    <row r="1439" spans="2:14" ht="23.1" customHeight="1" thickBot="1">
      <c r="B1439" s="26" t="s">
        <v>9</v>
      </c>
      <c r="J1439" s="31" t="str">
        <f>'اسماء العملاء'!A9</f>
        <v>احمد عبد الرحمن السيد</v>
      </c>
      <c r="K1439" s="187" t="s">
        <v>32</v>
      </c>
      <c r="L1439" s="219" t="s">
        <v>82</v>
      </c>
      <c r="M1439" s="219"/>
      <c r="N1439" s="127">
        <v>8</v>
      </c>
    </row>
    <row r="1440" spans="2:14" ht="23.1" customHeight="1" thickBot="1">
      <c r="B1440" s="26" t="s">
        <v>10</v>
      </c>
      <c r="J1440" s="31" t="str">
        <f>'اسماء العملاء'!A10</f>
        <v>احمد عبدالله اسماعيل</v>
      </c>
      <c r="K1440" s="187" t="s">
        <v>126</v>
      </c>
      <c r="L1440" s="219" t="s">
        <v>127</v>
      </c>
      <c r="M1440" s="219"/>
      <c r="N1440" s="127">
        <v>9</v>
      </c>
    </row>
    <row r="1441" spans="2:14" ht="23.1" customHeight="1" thickBot="1">
      <c r="B1441" s="26" t="s">
        <v>11</v>
      </c>
      <c r="J1441" s="31" t="str">
        <f>'اسماء العملاء'!A11</f>
        <v>مصطفى تو فيق رسلان</v>
      </c>
      <c r="K1441" s="187"/>
      <c r="L1441" s="219"/>
      <c r="M1441" s="219"/>
      <c r="N1441" s="127">
        <v>10</v>
      </c>
    </row>
    <row r="1442" spans="2:14" ht="23.1" customHeight="1" thickBot="1">
      <c r="B1442" s="26" t="s">
        <v>12</v>
      </c>
      <c r="J1442" s="31" t="str">
        <f>'اسماء العملاء'!A12</f>
        <v>محمد عادل امين على</v>
      </c>
      <c r="K1442" s="187"/>
      <c r="L1442" s="219"/>
      <c r="M1442" s="219"/>
      <c r="N1442" s="127">
        <v>11</v>
      </c>
    </row>
    <row r="1443" spans="2:14" ht="23.1" customHeight="1" thickBot="1">
      <c r="B1443" s="26" t="s">
        <v>23</v>
      </c>
      <c r="J1443" s="31" t="str">
        <f>'اسماء العملاء'!A13</f>
        <v>محمد السيد عبد السلام</v>
      </c>
      <c r="K1443" s="187"/>
      <c r="L1443" s="219"/>
      <c r="M1443" s="219"/>
      <c r="N1443" s="127">
        <v>12</v>
      </c>
    </row>
    <row r="1444" spans="2:14" ht="23.1" customHeight="1" thickBot="1">
      <c r="B1444" s="26" t="s">
        <v>13</v>
      </c>
      <c r="J1444" s="31" t="str">
        <f>'اسماء العملاء'!A14</f>
        <v>زكريا كرم عبدالله</v>
      </c>
      <c r="K1444" s="187"/>
      <c r="L1444" s="219"/>
      <c r="M1444" s="219"/>
      <c r="N1444" s="127">
        <v>13</v>
      </c>
    </row>
    <row r="1445" spans="2:14" ht="23.1" customHeight="1" thickBot="1">
      <c r="B1445" s="26" t="s">
        <v>14</v>
      </c>
      <c r="J1445" s="31" t="str">
        <f>'اسماء العملاء'!A15</f>
        <v>رضا محمد حسن</v>
      </c>
      <c r="K1445" s="187"/>
      <c r="L1445" s="219"/>
      <c r="M1445" s="219"/>
      <c r="N1445" s="127">
        <v>14</v>
      </c>
    </row>
    <row r="1446" spans="2:14" ht="23.1" customHeight="1" thickBot="1">
      <c r="B1446" s="26" t="s">
        <v>15</v>
      </c>
      <c r="J1446" s="31" t="str">
        <f>'اسماء العملاء'!A16</f>
        <v>سعد السيد محمد احمد</v>
      </c>
      <c r="K1446" s="187"/>
      <c r="L1446" s="219"/>
      <c r="M1446" s="219"/>
      <c r="N1446" s="127">
        <v>15</v>
      </c>
    </row>
    <row r="1447" spans="2:14" ht="23.1" customHeight="1" thickBot="1">
      <c r="B1447" s="26" t="s">
        <v>16</v>
      </c>
      <c r="J1447" s="31" t="str">
        <f>'اسماء العملاء'!A17</f>
        <v>فوزى احمد محمد شبور</v>
      </c>
      <c r="K1447" s="187"/>
      <c r="L1447" s="219"/>
      <c r="M1447" s="219"/>
      <c r="N1447" s="127">
        <v>16</v>
      </c>
    </row>
    <row r="1448" spans="2:14" ht="23.1" customHeight="1" thickBot="1">
      <c r="B1448" s="26" t="s">
        <v>17</v>
      </c>
      <c r="J1448" s="31" t="str">
        <f>'اسماء العملاء'!A18</f>
        <v>متولى السيد متولى</v>
      </c>
      <c r="K1448" s="187"/>
      <c r="L1448" s="219"/>
      <c r="M1448" s="219"/>
      <c r="N1448" s="127">
        <v>17</v>
      </c>
    </row>
    <row r="1449" spans="2:14" ht="23.1" customHeight="1" thickBot="1">
      <c r="B1449" s="26" t="s">
        <v>18</v>
      </c>
      <c r="J1449" s="31" t="str">
        <f>'اسماء العملاء'!A19</f>
        <v>السيد السيد محمد عباده</v>
      </c>
      <c r="K1449" s="187"/>
      <c r="L1449" s="219"/>
      <c r="M1449" s="219"/>
      <c r="N1449" s="127">
        <v>18</v>
      </c>
    </row>
    <row r="1450" spans="2:14" ht="23.1" customHeight="1" thickBot="1">
      <c r="B1450" s="26" t="s">
        <v>19</v>
      </c>
      <c r="J1450" s="31" t="str">
        <f>'اسماء العملاء'!A20</f>
        <v>راضى ابو ريه</v>
      </c>
      <c r="K1450" s="187"/>
      <c r="L1450" s="219"/>
      <c r="M1450" s="219"/>
      <c r="N1450" s="127">
        <v>19</v>
      </c>
    </row>
    <row r="1451" spans="2:14" ht="23.1" customHeight="1" thickBot="1">
      <c r="B1451" s="26" t="s">
        <v>20</v>
      </c>
      <c r="J1451" s="31" t="str">
        <f>'اسماء العملاء'!A21</f>
        <v>احمد محمود سعد</v>
      </c>
      <c r="K1451" s="187"/>
      <c r="L1451" s="219"/>
      <c r="M1451" s="219"/>
      <c r="N1451" s="127">
        <v>20</v>
      </c>
    </row>
    <row r="1452" spans="2:14" ht="23.1" customHeight="1" thickBot="1">
      <c r="B1452" s="26" t="s">
        <v>21</v>
      </c>
      <c r="J1452" s="31" t="str">
        <f>'اسماء العملاء'!A22</f>
        <v>فايز محمد عب المنعم</v>
      </c>
      <c r="K1452" s="187"/>
      <c r="L1452" s="219"/>
      <c r="M1452" s="219"/>
      <c r="N1452" s="127">
        <v>21</v>
      </c>
    </row>
    <row r="1453" spans="2:14" ht="23.1" customHeight="1" thickBot="1">
      <c r="B1453" s="26" t="s">
        <v>22</v>
      </c>
      <c r="J1453" s="31" t="str">
        <f>'اسماء العملاء'!A23</f>
        <v>محمد رجب محمد حسن</v>
      </c>
      <c r="K1453" s="187"/>
      <c r="L1453" s="219"/>
      <c r="M1453" s="219"/>
      <c r="N1453" s="127">
        <v>22</v>
      </c>
    </row>
    <row r="1454" spans="2:14" ht="23.1" customHeight="1" thickBot="1">
      <c r="B1454" s="26" t="s">
        <v>24</v>
      </c>
      <c r="J1454" s="31" t="str">
        <f>'اسماء العملاء'!A24</f>
        <v>يا سر محمد موسى</v>
      </c>
      <c r="K1454" s="187"/>
      <c r="L1454" s="219"/>
      <c r="M1454" s="219"/>
      <c r="N1454" s="127">
        <v>23</v>
      </c>
    </row>
    <row r="1455" spans="2:14" ht="23.1" customHeight="1" thickBot="1">
      <c r="B1455" s="26" t="s">
        <v>25</v>
      </c>
      <c r="J1455" s="31" t="str">
        <f>'اسماء العملاء'!A25</f>
        <v>على محمد عبد العزيز</v>
      </c>
      <c r="K1455" s="187"/>
      <c r="L1455" s="219"/>
      <c r="M1455" s="219"/>
      <c r="N1455" s="127">
        <v>24</v>
      </c>
    </row>
    <row r="1456" spans="2:14" ht="23.1" customHeight="1" thickBot="1">
      <c r="B1456" s="26" t="s">
        <v>26</v>
      </c>
      <c r="J1456" s="31" t="str">
        <f>'اسماء العملاء'!A26</f>
        <v>علاء محمد حسن</v>
      </c>
      <c r="K1456" s="187"/>
      <c r="L1456" s="219"/>
      <c r="M1456" s="219"/>
      <c r="N1456" s="127">
        <v>25</v>
      </c>
    </row>
    <row r="1457" spans="2:14" ht="23.1" customHeight="1" thickBot="1">
      <c r="B1457" s="26" t="s">
        <v>27</v>
      </c>
      <c r="J1457" s="31" t="str">
        <f>'اسماء العملاء'!A27</f>
        <v>جمالات احمد عثمان عبدالله</v>
      </c>
      <c r="K1457" s="187"/>
      <c r="L1457" s="219"/>
      <c r="M1457" s="219"/>
      <c r="N1457" s="127">
        <v>26</v>
      </c>
    </row>
    <row r="1458" spans="2:14" ht="23.1" customHeight="1" thickBot="1">
      <c r="B1458" s="26" t="s">
        <v>28</v>
      </c>
      <c r="J1458" s="31" t="str">
        <f>'اسماء العملاء'!A28</f>
        <v>محمد صلاح الدين عبد الغفار</v>
      </c>
      <c r="K1458" s="187"/>
      <c r="L1458" s="219"/>
      <c r="M1458" s="219"/>
      <c r="N1458" s="127">
        <v>27</v>
      </c>
    </row>
    <row r="1459" spans="2:14" ht="23.1" customHeight="1" thickBot="1">
      <c r="B1459" s="26" t="s">
        <v>29</v>
      </c>
      <c r="J1459" s="31" t="str">
        <f>'اسماء العملاء'!A29</f>
        <v>احمد جابر السيد</v>
      </c>
      <c r="K1459" s="187"/>
      <c r="L1459" s="219"/>
      <c r="M1459" s="219"/>
      <c r="N1459" s="127">
        <v>28</v>
      </c>
    </row>
    <row r="1460" spans="2:14" ht="23.1" customHeight="1" thickBot="1">
      <c r="B1460" s="25"/>
      <c r="J1460" s="31" t="str">
        <f>'اسماء العملاء'!A30</f>
        <v>ماجده عبد العزيز احمد</v>
      </c>
      <c r="K1460" s="187"/>
      <c r="L1460" s="219"/>
      <c r="M1460" s="219"/>
      <c r="N1460" s="127">
        <v>29</v>
      </c>
    </row>
    <row r="1461" spans="2:14" ht="23.1" customHeight="1" thickBot="1">
      <c r="B1461" s="25"/>
      <c r="J1461" s="31" t="str">
        <f>'اسماء العملاء'!A31</f>
        <v>حسين على حسن مرسى</v>
      </c>
      <c r="K1461" s="187"/>
      <c r="L1461" s="219"/>
      <c r="M1461" s="219"/>
      <c r="N1461" s="127">
        <v>30</v>
      </c>
    </row>
    <row r="1462" spans="2:14" ht="23.1" customHeight="1" thickBot="1">
      <c r="B1462" s="25"/>
      <c r="J1462" s="31" t="str">
        <f>'اسماء العملاء'!A32</f>
        <v>ابتسام على دسوقى محمد</v>
      </c>
      <c r="K1462" s="187"/>
      <c r="L1462" s="219"/>
      <c r="M1462" s="219"/>
      <c r="N1462" s="127">
        <v>31</v>
      </c>
    </row>
    <row r="1463" spans="2:14" ht="23.1" customHeight="1" thickBot="1">
      <c r="B1463" s="25"/>
      <c r="J1463" s="31" t="str">
        <f>'اسماء العملاء'!A33</f>
        <v>غلاب محمود غلاب احمد</v>
      </c>
      <c r="K1463" s="187"/>
      <c r="L1463" s="219"/>
      <c r="M1463" s="219"/>
      <c r="N1463" s="127">
        <v>32</v>
      </c>
    </row>
    <row r="1464" spans="2:14" ht="23.1" customHeight="1" thickBot="1">
      <c r="B1464" s="25"/>
      <c r="J1464" s="31" t="str">
        <f>'اسماء العملاء'!A34</f>
        <v>احمد محمد محمد عبد الرحيم</v>
      </c>
      <c r="K1464" s="187"/>
      <c r="L1464" s="219"/>
      <c r="M1464" s="219"/>
      <c r="N1464" s="127">
        <v>33</v>
      </c>
    </row>
    <row r="1465" spans="2:14" ht="23.1" customHeight="1" thickBot="1">
      <c r="B1465" s="25"/>
      <c r="J1465" s="31" t="str">
        <f>'اسماء العملاء'!A35</f>
        <v>محمد حسن محمد حسن</v>
      </c>
      <c r="K1465" s="187"/>
      <c r="L1465" s="219"/>
      <c r="M1465" s="219"/>
      <c r="N1465" s="127">
        <v>34</v>
      </c>
    </row>
    <row r="1466" spans="2:14" ht="23.1" customHeight="1" thickBot="1">
      <c r="B1466" s="25"/>
      <c r="J1466" s="31" t="str">
        <f>'اسماء العملاء'!A36</f>
        <v>عادل فهمى محمد منازع</v>
      </c>
      <c r="K1466" s="187"/>
      <c r="L1466" s="219"/>
      <c r="M1466" s="219"/>
      <c r="N1466" s="127">
        <v>35</v>
      </c>
    </row>
    <row r="1467" spans="2:14" ht="23.1" customHeight="1" thickBot="1">
      <c r="B1467" s="25"/>
      <c r="J1467" s="31" t="str">
        <f>'اسماء العملاء'!A37</f>
        <v>دعاء شعبان رجب</v>
      </c>
      <c r="K1467" s="187"/>
      <c r="L1467" s="219"/>
      <c r="M1467" s="219"/>
      <c r="N1467" s="127">
        <v>36</v>
      </c>
    </row>
    <row r="1468" spans="2:14" ht="23.1" customHeight="1" thickBot="1">
      <c r="B1468" s="25"/>
      <c r="J1468" s="31" t="str">
        <f>'اسماء العملاء'!A38</f>
        <v>هدى منصور عبد السلام</v>
      </c>
      <c r="K1468" s="187"/>
      <c r="L1468" s="219"/>
      <c r="M1468" s="219"/>
      <c r="N1468" s="127">
        <v>37</v>
      </c>
    </row>
    <row r="1469" spans="2:14" ht="23.1" customHeight="1" thickBot="1">
      <c r="B1469" s="25"/>
      <c r="J1469" s="31" t="str">
        <f>'اسماء العملاء'!A39</f>
        <v>احمد محمد سليمان</v>
      </c>
      <c r="K1469" s="187"/>
      <c r="L1469" s="219"/>
      <c r="M1469" s="219"/>
      <c r="N1469" s="127">
        <v>38</v>
      </c>
    </row>
    <row r="1470" spans="2:14" ht="23.1" customHeight="1" thickBot="1">
      <c r="B1470" s="25"/>
      <c r="J1470" s="31" t="str">
        <f>'اسماء العملاء'!A40</f>
        <v>محمد بكر سلام</v>
      </c>
      <c r="K1470" s="187"/>
      <c r="L1470" s="219"/>
      <c r="M1470" s="219"/>
      <c r="N1470" s="127">
        <v>39</v>
      </c>
    </row>
    <row r="1471" spans="2:14" ht="23.1" customHeight="1" thickBot="1">
      <c r="B1471" s="25"/>
      <c r="J1471" s="31" t="str">
        <f>'اسماء العملاء'!A41</f>
        <v>محمد رجب عطيه</v>
      </c>
      <c r="K1471" s="187"/>
      <c r="L1471" s="219"/>
      <c r="M1471" s="219"/>
      <c r="N1471" s="127">
        <v>40</v>
      </c>
    </row>
    <row r="1472" spans="2:14" ht="23.1" customHeight="1" thickBot="1">
      <c r="B1472" s="25"/>
      <c r="J1472" s="31" t="str">
        <f>'اسماء العملاء'!A42</f>
        <v>محمد خلاف محمد محمود</v>
      </c>
      <c r="K1472" s="187"/>
      <c r="L1472" s="219"/>
      <c r="M1472" s="219"/>
      <c r="N1472" s="127">
        <v>41</v>
      </c>
    </row>
    <row r="1473" spans="2:14" ht="23.1" customHeight="1" thickBot="1">
      <c r="B1473" s="25"/>
      <c r="J1473" s="31">
        <f>'اسماء العملاء'!A43</f>
        <v>0</v>
      </c>
      <c r="K1473" s="187"/>
      <c r="L1473" s="219"/>
      <c r="M1473" s="219"/>
      <c r="N1473" s="127">
        <v>42</v>
      </c>
    </row>
    <row r="1474" spans="2:14" ht="23.1" customHeight="1" thickBot="1">
      <c r="B1474" s="25"/>
      <c r="J1474" s="31">
        <f>'اسماء العملاء'!A44</f>
        <v>0</v>
      </c>
      <c r="K1474" s="187"/>
      <c r="L1474" s="219"/>
      <c r="M1474" s="219"/>
      <c r="N1474" s="127">
        <v>43</v>
      </c>
    </row>
    <row r="1475" spans="2:14" ht="23.1" customHeight="1" thickBot="1">
      <c r="B1475" s="25"/>
      <c r="J1475" s="31">
        <f>'اسماء العملاء'!A45</f>
        <v>0</v>
      </c>
      <c r="K1475" s="187"/>
      <c r="L1475" s="219"/>
      <c r="M1475" s="219"/>
      <c r="N1475" s="127">
        <v>44</v>
      </c>
    </row>
    <row r="1476" spans="2:14" ht="23.1" customHeight="1" thickBot="1">
      <c r="B1476" s="25"/>
      <c r="J1476" s="31">
        <f>'اسماء العملاء'!A46</f>
        <v>0</v>
      </c>
      <c r="K1476" s="187"/>
      <c r="L1476" s="219"/>
      <c r="M1476" s="219"/>
      <c r="N1476" s="127">
        <v>45</v>
      </c>
    </row>
    <row r="1477" spans="2:14" ht="23.1" customHeight="1" thickBot="1">
      <c r="B1477" s="25"/>
      <c r="J1477" s="31">
        <f>'اسماء العملاء'!A47</f>
        <v>0</v>
      </c>
      <c r="K1477" s="187"/>
      <c r="L1477" s="219"/>
      <c r="M1477" s="219"/>
      <c r="N1477" s="127">
        <v>46</v>
      </c>
    </row>
    <row r="1478" spans="2:14" ht="23.1" customHeight="1" thickBot="1">
      <c r="B1478" s="25"/>
      <c r="J1478" s="31">
        <f>'اسماء العملاء'!A48</f>
        <v>0</v>
      </c>
      <c r="K1478" s="187"/>
      <c r="L1478" s="219"/>
      <c r="M1478" s="219"/>
      <c r="N1478" s="127">
        <v>47</v>
      </c>
    </row>
    <row r="1479" spans="2:14" ht="23.1" customHeight="1" thickBot="1">
      <c r="B1479" s="25"/>
      <c r="J1479" s="31">
        <f>'اسماء العملاء'!A49</f>
        <v>0</v>
      </c>
      <c r="K1479" s="187"/>
      <c r="L1479" s="219"/>
      <c r="M1479" s="219"/>
      <c r="N1479" s="127">
        <v>48</v>
      </c>
    </row>
    <row r="1480" spans="2:14" ht="23.1" customHeight="1" thickBot="1">
      <c r="B1480" s="25"/>
      <c r="J1480" s="31">
        <f>'اسماء العملاء'!A50</f>
        <v>0</v>
      </c>
      <c r="K1480" s="187"/>
      <c r="L1480" s="219"/>
      <c r="M1480" s="219"/>
      <c r="N1480" s="127">
        <v>49</v>
      </c>
    </row>
    <row r="1481" spans="2:14" ht="23.1" customHeight="1" thickBot="1">
      <c r="B1481" s="25"/>
      <c r="J1481" s="31">
        <f>'اسماء العملاء'!A51</f>
        <v>0</v>
      </c>
      <c r="K1481" s="187"/>
      <c r="L1481" s="219"/>
      <c r="M1481" s="219"/>
      <c r="N1481" s="127">
        <v>50</v>
      </c>
    </row>
    <row r="1482" spans="2:14" ht="23.1" customHeight="1" thickBot="1">
      <c r="B1482" s="25"/>
      <c r="J1482" s="31">
        <f>'اسماء العملاء'!A52</f>
        <v>0</v>
      </c>
      <c r="K1482" s="187"/>
      <c r="L1482" s="219"/>
      <c r="M1482" s="219"/>
      <c r="N1482" s="127">
        <v>51</v>
      </c>
    </row>
    <row r="1483" spans="2:14" ht="23.1" customHeight="1" thickBot="1">
      <c r="B1483" s="25"/>
      <c r="J1483" s="31">
        <f>'اسماء العملاء'!A53</f>
        <v>0</v>
      </c>
      <c r="K1483" s="187"/>
      <c r="L1483" s="219"/>
      <c r="M1483" s="219"/>
      <c r="N1483" s="127">
        <v>52</v>
      </c>
    </row>
    <row r="1484" spans="2:14" ht="23.1" customHeight="1" thickBot="1">
      <c r="B1484" s="25"/>
      <c r="J1484" s="31">
        <f>'اسماء العملاء'!A54</f>
        <v>0</v>
      </c>
      <c r="K1484" s="187"/>
      <c r="L1484" s="219"/>
      <c r="M1484" s="219"/>
      <c r="N1484" s="127">
        <v>53</v>
      </c>
    </row>
    <row r="1485" spans="2:14" ht="23.1" customHeight="1" thickBot="1">
      <c r="B1485" s="25"/>
      <c r="J1485" s="31">
        <f>'اسماء العملاء'!A55</f>
        <v>0</v>
      </c>
      <c r="K1485" s="187"/>
      <c r="L1485" s="219"/>
      <c r="M1485" s="219"/>
      <c r="N1485" s="127">
        <v>54</v>
      </c>
    </row>
    <row r="1486" spans="2:14" ht="23.1" customHeight="1" thickBot="1">
      <c r="B1486" s="25"/>
      <c r="J1486" s="31">
        <f>'اسماء العملاء'!A56</f>
        <v>0</v>
      </c>
      <c r="K1486" s="187"/>
      <c r="L1486" s="219"/>
      <c r="M1486" s="219"/>
      <c r="N1486" s="127">
        <v>55</v>
      </c>
    </row>
    <row r="1487" spans="2:14" ht="23.1" customHeight="1" thickBot="1">
      <c r="B1487" s="25"/>
      <c r="J1487" s="31">
        <f>'اسماء العملاء'!A57</f>
        <v>0</v>
      </c>
      <c r="K1487" s="187"/>
      <c r="L1487" s="219"/>
      <c r="M1487" s="219"/>
      <c r="N1487" s="127">
        <v>56</v>
      </c>
    </row>
    <row r="1488" spans="2:14" ht="23.1" customHeight="1" thickBot="1">
      <c r="B1488" s="25"/>
      <c r="J1488" s="31">
        <f>'اسماء العملاء'!A58</f>
        <v>0</v>
      </c>
      <c r="K1488" s="187"/>
      <c r="L1488" s="219"/>
      <c r="M1488" s="219"/>
      <c r="N1488" s="127">
        <v>57</v>
      </c>
    </row>
    <row r="1489" spans="2:14" ht="23.1" customHeight="1" thickBot="1">
      <c r="B1489" s="25"/>
      <c r="J1489" s="31">
        <f>'اسماء العملاء'!A59</f>
        <v>0</v>
      </c>
      <c r="K1489" s="187"/>
      <c r="L1489" s="219"/>
      <c r="M1489" s="219"/>
      <c r="N1489" s="127">
        <v>58</v>
      </c>
    </row>
    <row r="1490" spans="2:14" ht="23.1" customHeight="1" thickBot="1">
      <c r="B1490" s="25"/>
      <c r="J1490" s="31">
        <f>'اسماء العملاء'!A60</f>
        <v>0</v>
      </c>
      <c r="K1490" s="187"/>
      <c r="L1490" s="219"/>
      <c r="M1490" s="219"/>
      <c r="N1490" s="127">
        <v>59</v>
      </c>
    </row>
    <row r="1491" spans="2:14" ht="23.1" customHeight="1" thickBot="1">
      <c r="B1491" s="25"/>
      <c r="J1491" s="31">
        <f>'اسماء العملاء'!A61</f>
        <v>0</v>
      </c>
      <c r="K1491" s="187"/>
      <c r="L1491" s="219"/>
      <c r="M1491" s="219"/>
      <c r="N1491" s="127">
        <v>60</v>
      </c>
    </row>
    <row r="1492" spans="2:14" ht="23.1" customHeight="1" thickBot="1">
      <c r="B1492" s="25"/>
      <c r="J1492" s="31">
        <f>'اسماء العملاء'!A62</f>
        <v>0</v>
      </c>
      <c r="K1492" s="187"/>
      <c r="L1492" s="219"/>
      <c r="M1492" s="219"/>
      <c r="N1492" s="127">
        <v>61</v>
      </c>
    </row>
    <row r="1493" spans="2:14" ht="23.1" customHeight="1" thickBot="1">
      <c r="B1493" s="25"/>
      <c r="J1493" s="31">
        <f>'اسماء العملاء'!A63</f>
        <v>0</v>
      </c>
      <c r="K1493" s="187"/>
      <c r="L1493" s="219"/>
      <c r="M1493" s="219"/>
      <c r="N1493" s="127">
        <v>62</v>
      </c>
    </row>
    <row r="1494" spans="2:14" ht="23.1" customHeight="1" thickBot="1">
      <c r="B1494" s="25"/>
      <c r="J1494" s="31">
        <f>'اسماء العملاء'!A64</f>
        <v>0</v>
      </c>
      <c r="K1494" s="187"/>
      <c r="L1494" s="219"/>
      <c r="M1494" s="219"/>
      <c r="N1494" s="127">
        <v>63</v>
      </c>
    </row>
    <row r="1495" spans="2:14" ht="23.1" customHeight="1" thickBot="1">
      <c r="B1495" s="25"/>
      <c r="J1495" s="31">
        <f>'اسماء العملاء'!A65</f>
        <v>0</v>
      </c>
      <c r="K1495" s="187"/>
      <c r="L1495" s="219"/>
      <c r="M1495" s="219"/>
      <c r="N1495" s="127">
        <v>64</v>
      </c>
    </row>
    <row r="1496" spans="2:14" ht="23.1" customHeight="1" thickBot="1">
      <c r="B1496" s="25"/>
      <c r="J1496" s="31">
        <f>'اسماء العملاء'!A66</f>
        <v>0</v>
      </c>
      <c r="K1496" s="187"/>
      <c r="L1496" s="219"/>
      <c r="M1496" s="219"/>
      <c r="N1496" s="127">
        <v>65</v>
      </c>
    </row>
    <row r="1497" spans="2:14" ht="23.1" customHeight="1" thickBot="1">
      <c r="B1497" s="25"/>
      <c r="J1497" s="31">
        <f>'اسماء العملاء'!A67</f>
        <v>0</v>
      </c>
      <c r="K1497" s="187"/>
      <c r="L1497" s="219"/>
      <c r="M1497" s="219"/>
      <c r="N1497" s="127">
        <v>66</v>
      </c>
    </row>
    <row r="1498" spans="2:14" ht="23.1" customHeight="1" thickBot="1">
      <c r="B1498" s="25"/>
      <c r="J1498" s="31">
        <f>'اسماء العملاء'!A68</f>
        <v>0</v>
      </c>
      <c r="K1498" s="187"/>
      <c r="L1498" s="219"/>
      <c r="M1498" s="219"/>
      <c r="N1498" s="127">
        <v>67</v>
      </c>
    </row>
    <row r="1499" spans="2:14" ht="23.1" customHeight="1" thickBot="1">
      <c r="B1499" s="25"/>
      <c r="J1499" s="31">
        <f>'اسماء العملاء'!A69</f>
        <v>0</v>
      </c>
      <c r="K1499" s="187"/>
      <c r="L1499" s="219"/>
      <c r="M1499" s="219"/>
      <c r="N1499" s="127">
        <v>68</v>
      </c>
    </row>
    <row r="1500" spans="2:14" ht="23.1" customHeight="1" thickBot="1">
      <c r="B1500" s="25"/>
      <c r="J1500" s="31">
        <f>'اسماء العملاء'!A70</f>
        <v>0</v>
      </c>
      <c r="K1500" s="187"/>
      <c r="L1500" s="219"/>
      <c r="M1500" s="219"/>
      <c r="N1500" s="127">
        <v>69</v>
      </c>
    </row>
    <row r="1501" spans="2:14" ht="23.1" customHeight="1" thickBot="1">
      <c r="B1501" s="25"/>
      <c r="J1501" s="31">
        <f>'اسماء العملاء'!A71</f>
        <v>0</v>
      </c>
      <c r="K1501" s="187"/>
      <c r="L1501" s="219"/>
      <c r="M1501" s="219"/>
      <c r="N1501" s="127">
        <v>70</v>
      </c>
    </row>
    <row r="1502" spans="2:14" ht="23.1" customHeight="1" thickBot="1">
      <c r="B1502" s="25"/>
      <c r="J1502" s="31">
        <f>'اسماء العملاء'!A72</f>
        <v>0</v>
      </c>
      <c r="K1502" s="187"/>
      <c r="L1502" s="219"/>
      <c r="M1502" s="219"/>
      <c r="N1502" s="127">
        <v>71</v>
      </c>
    </row>
    <row r="1503" spans="2:14" ht="23.1" customHeight="1" thickBot="1">
      <c r="B1503" s="25"/>
      <c r="J1503" s="31">
        <f>'اسماء العملاء'!A73</f>
        <v>0</v>
      </c>
      <c r="K1503" s="187"/>
      <c r="L1503" s="219"/>
      <c r="M1503" s="219"/>
      <c r="N1503" s="127">
        <v>72</v>
      </c>
    </row>
    <row r="1504" spans="2:14" ht="23.1" customHeight="1" thickBot="1">
      <c r="B1504" s="25"/>
      <c r="J1504" s="31">
        <f>'اسماء العملاء'!A74</f>
        <v>0</v>
      </c>
      <c r="K1504" s="187"/>
      <c r="L1504" s="219"/>
      <c r="M1504" s="219"/>
      <c r="N1504" s="127">
        <v>73</v>
      </c>
    </row>
    <row r="1505" spans="2:14" ht="23.1" customHeight="1" thickBot="1">
      <c r="B1505" s="25"/>
      <c r="J1505" s="31">
        <f>'اسماء العملاء'!A75</f>
        <v>0</v>
      </c>
      <c r="K1505" s="187"/>
      <c r="L1505" s="219"/>
      <c r="M1505" s="219"/>
      <c r="N1505" s="127">
        <v>74</v>
      </c>
    </row>
    <row r="1506" spans="2:14" ht="23.1" customHeight="1" thickBot="1">
      <c r="B1506" s="25"/>
      <c r="J1506" s="31">
        <f>'اسماء العملاء'!A76</f>
        <v>0</v>
      </c>
      <c r="K1506" s="187"/>
      <c r="L1506" s="219"/>
      <c r="M1506" s="219"/>
      <c r="N1506" s="127">
        <v>75</v>
      </c>
    </row>
    <row r="1507" spans="2:14" ht="23.1" customHeight="1" thickBot="1">
      <c r="B1507" s="25"/>
      <c r="J1507" s="31">
        <f>'اسماء العملاء'!A77</f>
        <v>0</v>
      </c>
      <c r="K1507" s="187"/>
      <c r="L1507" s="219"/>
      <c r="M1507" s="219"/>
      <c r="N1507" s="127">
        <v>76</v>
      </c>
    </row>
    <row r="1508" spans="2:14" ht="23.1" customHeight="1" thickBot="1">
      <c r="B1508" s="25"/>
      <c r="J1508" s="31">
        <f>'اسماء العملاء'!A78</f>
        <v>0</v>
      </c>
      <c r="K1508" s="187"/>
      <c r="L1508" s="219"/>
      <c r="M1508" s="219"/>
      <c r="N1508" s="127">
        <v>77</v>
      </c>
    </row>
    <row r="1509" spans="2:14" ht="23.1" customHeight="1" thickBot="1">
      <c r="B1509" s="25"/>
      <c r="J1509" s="31">
        <f>'اسماء العملاء'!A79</f>
        <v>0</v>
      </c>
      <c r="K1509" s="187"/>
      <c r="L1509" s="219"/>
      <c r="M1509" s="219"/>
      <c r="N1509" s="127">
        <v>78</v>
      </c>
    </row>
    <row r="1510" spans="2:14" ht="23.1" customHeight="1" thickBot="1">
      <c r="B1510" s="25"/>
      <c r="J1510" s="31">
        <f>'اسماء العملاء'!A80</f>
        <v>0</v>
      </c>
      <c r="K1510" s="187"/>
      <c r="L1510" s="219"/>
      <c r="M1510" s="219"/>
      <c r="N1510" s="127">
        <v>79</v>
      </c>
    </row>
    <row r="1511" spans="2:14" ht="23.1" customHeight="1" thickBot="1">
      <c r="B1511" s="25"/>
      <c r="J1511" s="31">
        <f>'اسماء العملاء'!A81</f>
        <v>0</v>
      </c>
      <c r="K1511" s="187"/>
      <c r="L1511" s="219"/>
      <c r="M1511" s="219"/>
      <c r="N1511" s="127">
        <v>80</v>
      </c>
    </row>
    <row r="1512" spans="2:14" ht="23.1" customHeight="1" thickBot="1">
      <c r="B1512" s="25"/>
      <c r="J1512" s="31">
        <f>'اسماء العملاء'!A82</f>
        <v>0</v>
      </c>
      <c r="K1512" s="187"/>
      <c r="L1512" s="219"/>
      <c r="M1512" s="219"/>
      <c r="N1512" s="127">
        <v>81</v>
      </c>
    </row>
    <row r="1513" spans="2:14" ht="23.1" customHeight="1" thickBot="1">
      <c r="B1513" s="25"/>
      <c r="J1513" s="31">
        <f>'اسماء العملاء'!A83</f>
        <v>0</v>
      </c>
      <c r="K1513" s="187"/>
      <c r="L1513" s="219"/>
      <c r="M1513" s="219"/>
      <c r="N1513" s="127">
        <v>82</v>
      </c>
    </row>
    <row r="1514" spans="2:14" ht="23.1" customHeight="1" thickBot="1">
      <c r="B1514" s="25"/>
      <c r="J1514" s="31">
        <f>'اسماء العملاء'!A84</f>
        <v>0</v>
      </c>
      <c r="K1514" s="187"/>
      <c r="L1514" s="219"/>
      <c r="M1514" s="219"/>
      <c r="N1514" s="127">
        <v>83</v>
      </c>
    </row>
    <row r="1515" spans="2:14" ht="23.1" customHeight="1" thickBot="1">
      <c r="B1515" s="25"/>
      <c r="J1515" s="31">
        <f>'اسماء العملاء'!A85</f>
        <v>0</v>
      </c>
      <c r="K1515" s="187"/>
      <c r="L1515" s="219"/>
      <c r="M1515" s="219"/>
      <c r="N1515" s="127">
        <v>84</v>
      </c>
    </row>
    <row r="1516" spans="2:14" ht="23.1" customHeight="1" thickBot="1">
      <c r="B1516" s="25"/>
      <c r="J1516" s="31">
        <f>'اسماء العملاء'!A86</f>
        <v>0</v>
      </c>
      <c r="K1516" s="187"/>
      <c r="L1516" s="219"/>
      <c r="M1516" s="219"/>
      <c r="N1516" s="127">
        <v>85</v>
      </c>
    </row>
    <row r="1517" spans="2:14" ht="23.1" customHeight="1" thickBot="1">
      <c r="B1517" s="25"/>
      <c r="J1517" s="31">
        <f>'اسماء العملاء'!A87</f>
        <v>0</v>
      </c>
      <c r="K1517" s="187"/>
      <c r="L1517" s="219"/>
      <c r="M1517" s="219"/>
      <c r="N1517" s="127">
        <v>86</v>
      </c>
    </row>
    <row r="1518" spans="2:14" ht="23.1" customHeight="1" thickBot="1">
      <c r="B1518" s="25"/>
      <c r="J1518" s="31">
        <f>'اسماء العملاء'!A88</f>
        <v>0</v>
      </c>
      <c r="K1518" s="187"/>
      <c r="L1518" s="219"/>
      <c r="M1518" s="219"/>
      <c r="N1518" s="127">
        <v>87</v>
      </c>
    </row>
    <row r="1519" spans="2:14" ht="23.1" customHeight="1" thickBot="1">
      <c r="B1519" s="25"/>
      <c r="J1519" s="31">
        <f>'اسماء العملاء'!A89</f>
        <v>0</v>
      </c>
      <c r="K1519" s="187"/>
      <c r="L1519" s="219"/>
      <c r="M1519" s="219"/>
      <c r="N1519" s="127">
        <v>88</v>
      </c>
    </row>
    <row r="1520" spans="2:14" ht="23.1" customHeight="1" thickBot="1">
      <c r="B1520" s="25"/>
      <c r="J1520" s="31">
        <f>'اسماء العملاء'!A90</f>
        <v>0</v>
      </c>
      <c r="K1520" s="187"/>
      <c r="L1520" s="219"/>
      <c r="M1520" s="219"/>
      <c r="N1520" s="127">
        <v>89</v>
      </c>
    </row>
    <row r="1521" spans="2:14" ht="23.1" customHeight="1" thickBot="1">
      <c r="B1521" s="25"/>
      <c r="J1521" s="31">
        <f>'اسماء العملاء'!A91</f>
        <v>0</v>
      </c>
      <c r="K1521" s="187"/>
      <c r="L1521" s="219"/>
      <c r="M1521" s="219"/>
      <c r="N1521" s="127">
        <v>90</v>
      </c>
    </row>
    <row r="1522" spans="2:14" ht="23.1" customHeight="1" thickBot="1">
      <c r="B1522" s="25"/>
      <c r="J1522" s="31">
        <f>'اسماء العملاء'!A92</f>
        <v>0</v>
      </c>
      <c r="K1522" s="187"/>
      <c r="L1522" s="219"/>
      <c r="M1522" s="219"/>
      <c r="N1522" s="127">
        <v>91</v>
      </c>
    </row>
    <row r="1523" spans="2:14" ht="23.1" customHeight="1" thickBot="1">
      <c r="B1523" s="25"/>
      <c r="J1523" s="31">
        <f>'اسماء العملاء'!A93</f>
        <v>0</v>
      </c>
      <c r="K1523" s="187"/>
      <c r="L1523" s="219"/>
      <c r="M1523" s="219"/>
      <c r="N1523" s="127">
        <v>92</v>
      </c>
    </row>
    <row r="1524" spans="2:14" ht="23.1" customHeight="1" thickBot="1">
      <c r="B1524" s="25"/>
      <c r="J1524" s="31">
        <f>'اسماء العملاء'!A94</f>
        <v>0</v>
      </c>
      <c r="K1524" s="187"/>
      <c r="L1524" s="219"/>
      <c r="M1524" s="219"/>
      <c r="N1524" s="127">
        <v>93</v>
      </c>
    </row>
    <row r="1525" spans="2:14" ht="23.1" customHeight="1" thickBot="1">
      <c r="B1525" s="25"/>
      <c r="J1525" s="31">
        <f>'اسماء العملاء'!A95</f>
        <v>0</v>
      </c>
      <c r="K1525" s="187"/>
      <c r="L1525" s="219"/>
      <c r="M1525" s="219"/>
      <c r="N1525" s="127">
        <v>94</v>
      </c>
    </row>
    <row r="1526" spans="2:14" ht="23.1" customHeight="1" thickBot="1">
      <c r="B1526" s="25"/>
      <c r="J1526" s="31">
        <f>'اسماء العملاء'!A96</f>
        <v>0</v>
      </c>
      <c r="K1526" s="187"/>
      <c r="L1526" s="219"/>
      <c r="M1526" s="219"/>
      <c r="N1526" s="127">
        <v>95</v>
      </c>
    </row>
    <row r="1527" spans="2:14" ht="23.1" customHeight="1" thickBot="1">
      <c r="B1527" s="25"/>
      <c r="J1527" s="31">
        <f>'اسماء العملاء'!A97</f>
        <v>0</v>
      </c>
      <c r="K1527" s="187"/>
      <c r="L1527" s="219"/>
      <c r="M1527" s="219"/>
      <c r="N1527" s="127">
        <v>96</v>
      </c>
    </row>
    <row r="1528" spans="2:14" ht="23.1" customHeight="1" thickBot="1">
      <c r="B1528" s="25"/>
      <c r="J1528" s="31">
        <f>'اسماء العملاء'!A98</f>
        <v>0</v>
      </c>
      <c r="K1528" s="187"/>
      <c r="L1528" s="219"/>
      <c r="M1528" s="219"/>
      <c r="N1528" s="127">
        <v>97</v>
      </c>
    </row>
    <row r="1529" spans="2:14" ht="23.1" customHeight="1" thickBot="1">
      <c r="B1529" s="25"/>
      <c r="J1529" s="31">
        <f>'اسماء العملاء'!A99</f>
        <v>0</v>
      </c>
      <c r="K1529" s="187"/>
      <c r="L1529" s="219"/>
      <c r="M1529" s="219"/>
      <c r="N1529" s="127">
        <v>98</v>
      </c>
    </row>
    <row r="1530" spans="2:14" ht="23.1" customHeight="1" thickBot="1">
      <c r="B1530" s="25"/>
      <c r="J1530" s="31">
        <f>'اسماء العملاء'!A100</f>
        <v>0</v>
      </c>
      <c r="K1530" s="187"/>
      <c r="L1530" s="219"/>
      <c r="M1530" s="219"/>
      <c r="N1530" s="127">
        <v>99</v>
      </c>
    </row>
    <row r="1531" spans="2:14" ht="23.1" customHeight="1" thickBot="1">
      <c r="B1531" s="25"/>
      <c r="J1531" s="31">
        <f>'اسماء العملاء'!A101</f>
        <v>0</v>
      </c>
      <c r="K1531" s="187"/>
      <c r="L1531" s="219"/>
      <c r="M1531" s="219"/>
      <c r="N1531" s="127">
        <v>100</v>
      </c>
    </row>
    <row r="1532" spans="2:14" ht="23.1" customHeight="1" thickBot="1">
      <c r="B1532" s="25"/>
      <c r="J1532" s="31">
        <f>'اسماء العملاء'!A102</f>
        <v>0</v>
      </c>
      <c r="K1532" s="187"/>
      <c r="L1532" s="219"/>
      <c r="M1532" s="219"/>
      <c r="N1532" s="127">
        <v>101</v>
      </c>
    </row>
    <row r="1533" spans="2:14" ht="23.1" customHeight="1" thickBot="1">
      <c r="B1533" s="25"/>
      <c r="J1533" s="31">
        <f>'اسماء العملاء'!A103</f>
        <v>0</v>
      </c>
      <c r="K1533" s="187"/>
      <c r="L1533" s="219"/>
      <c r="M1533" s="219"/>
      <c r="N1533" s="127">
        <v>102</v>
      </c>
    </row>
    <row r="1534" spans="2:14" ht="23.1" customHeight="1" thickBot="1">
      <c r="B1534" s="25"/>
      <c r="J1534" s="31">
        <f>'اسماء العملاء'!A104</f>
        <v>0</v>
      </c>
      <c r="K1534" s="187"/>
      <c r="L1534" s="219"/>
      <c r="M1534" s="219"/>
      <c r="N1534" s="127">
        <v>103</v>
      </c>
    </row>
    <row r="1535" spans="2:14" ht="23.1" customHeight="1" thickBot="1">
      <c r="B1535" s="25"/>
      <c r="J1535" s="31">
        <f>'اسماء العملاء'!A105</f>
        <v>0</v>
      </c>
      <c r="K1535" s="187"/>
      <c r="L1535" s="219"/>
      <c r="M1535" s="219"/>
      <c r="N1535" s="127">
        <v>104</v>
      </c>
    </row>
    <row r="1536" spans="2:14" ht="23.1" customHeight="1" thickBot="1">
      <c r="B1536" s="25"/>
      <c r="J1536" s="31">
        <f>'اسماء العملاء'!A106</f>
        <v>0</v>
      </c>
      <c r="K1536" s="187"/>
      <c r="L1536" s="219"/>
      <c r="M1536" s="219"/>
      <c r="N1536" s="127">
        <v>105</v>
      </c>
    </row>
    <row r="1537" spans="2:14" ht="23.1" customHeight="1" thickBot="1">
      <c r="B1537" s="25"/>
      <c r="J1537" s="31">
        <f>'اسماء العملاء'!A107</f>
        <v>0</v>
      </c>
      <c r="K1537" s="187"/>
      <c r="L1537" s="219"/>
      <c r="M1537" s="219"/>
      <c r="N1537" s="127">
        <v>106</v>
      </c>
    </row>
    <row r="1538" spans="2:14" ht="23.1" customHeight="1" thickBot="1">
      <c r="B1538" s="25"/>
      <c r="J1538" s="31">
        <f>'اسماء العملاء'!A108</f>
        <v>0</v>
      </c>
      <c r="K1538" s="187"/>
      <c r="L1538" s="219"/>
      <c r="M1538" s="219"/>
      <c r="N1538" s="127">
        <v>107</v>
      </c>
    </row>
    <row r="1539" spans="2:14" ht="23.1" customHeight="1" thickBot="1">
      <c r="B1539" s="25"/>
      <c r="J1539" s="31">
        <f>'اسماء العملاء'!A109</f>
        <v>0</v>
      </c>
      <c r="K1539" s="187"/>
      <c r="L1539" s="219"/>
      <c r="M1539" s="219"/>
      <c r="N1539" s="127">
        <v>108</v>
      </c>
    </row>
    <row r="1540" spans="2:14" ht="23.1" customHeight="1" thickBot="1">
      <c r="B1540" s="25"/>
      <c r="J1540" s="31">
        <f>'اسماء العملاء'!A110</f>
        <v>0</v>
      </c>
      <c r="K1540" s="187"/>
      <c r="L1540" s="219"/>
      <c r="M1540" s="219"/>
      <c r="N1540" s="127">
        <v>109</v>
      </c>
    </row>
    <row r="1541" spans="2:14" ht="23.1" customHeight="1" thickBot="1">
      <c r="B1541" s="25"/>
      <c r="J1541" s="31">
        <f>'اسماء العملاء'!A111</f>
        <v>0</v>
      </c>
      <c r="K1541" s="187"/>
      <c r="L1541" s="219"/>
      <c r="M1541" s="219"/>
      <c r="N1541" s="127">
        <v>110</v>
      </c>
    </row>
    <row r="1542" spans="2:14" ht="23.1" customHeight="1" thickBot="1">
      <c r="B1542" s="25"/>
      <c r="J1542" s="31">
        <f>'اسماء العملاء'!A112</f>
        <v>0</v>
      </c>
      <c r="K1542" s="187"/>
      <c r="L1542" s="219"/>
      <c r="M1542" s="219"/>
      <c r="N1542" s="127">
        <v>111</v>
      </c>
    </row>
    <row r="1543" spans="2:14" ht="23.1" customHeight="1" thickBot="1">
      <c r="B1543" s="25"/>
      <c r="J1543" s="31">
        <f>'اسماء العملاء'!A113</f>
        <v>0</v>
      </c>
      <c r="K1543" s="187"/>
      <c r="L1543" s="219"/>
      <c r="M1543" s="219"/>
      <c r="N1543" s="127">
        <v>112</v>
      </c>
    </row>
    <row r="1544" spans="2:14" ht="23.1" customHeight="1" thickBot="1">
      <c r="B1544" s="25"/>
      <c r="J1544" s="31">
        <f>'اسماء العملاء'!A114</f>
        <v>0</v>
      </c>
      <c r="K1544" s="187"/>
      <c r="L1544" s="219"/>
      <c r="M1544" s="219"/>
      <c r="N1544" s="127">
        <v>113</v>
      </c>
    </row>
    <row r="1545" spans="2:14" ht="23.1" customHeight="1" thickBot="1">
      <c r="B1545" s="25"/>
      <c r="J1545" s="31">
        <f>'اسماء العملاء'!A115</f>
        <v>0</v>
      </c>
      <c r="K1545" s="187"/>
      <c r="L1545" s="219"/>
      <c r="M1545" s="219"/>
      <c r="N1545" s="127">
        <v>114</v>
      </c>
    </row>
    <row r="1546" spans="2:14" ht="23.1" customHeight="1" thickBot="1">
      <c r="B1546" s="25"/>
      <c r="J1546" s="31">
        <f>'اسماء العملاء'!A116</f>
        <v>0</v>
      </c>
      <c r="K1546" s="187"/>
      <c r="L1546" s="219"/>
      <c r="M1546" s="219"/>
      <c r="N1546" s="127">
        <v>115</v>
      </c>
    </row>
    <row r="1547" spans="2:14" ht="23.1" customHeight="1" thickBot="1">
      <c r="B1547" s="25"/>
      <c r="J1547" s="31">
        <f>'اسماء العملاء'!A117</f>
        <v>0</v>
      </c>
      <c r="K1547" s="187"/>
      <c r="L1547" s="219"/>
      <c r="M1547" s="219"/>
      <c r="N1547" s="127">
        <v>116</v>
      </c>
    </row>
    <row r="1548" spans="2:14" ht="23.1" customHeight="1" thickBot="1">
      <c r="B1548" s="25"/>
      <c r="J1548" s="31">
        <f>'اسماء العملاء'!A118</f>
        <v>0</v>
      </c>
      <c r="K1548" s="187"/>
      <c r="L1548" s="219"/>
      <c r="M1548" s="219"/>
      <c r="N1548" s="127">
        <v>117</v>
      </c>
    </row>
    <row r="1549" spans="2:14" ht="23.1" customHeight="1" thickBot="1">
      <c r="B1549" s="25"/>
      <c r="J1549" s="31">
        <f>'اسماء العملاء'!A119</f>
        <v>0</v>
      </c>
      <c r="K1549" s="187"/>
      <c r="L1549" s="219"/>
      <c r="M1549" s="219"/>
      <c r="N1549" s="127">
        <v>118</v>
      </c>
    </row>
    <row r="1550" spans="2:14" ht="23.1" customHeight="1" thickBot="1">
      <c r="B1550" s="25"/>
      <c r="J1550" s="31">
        <f>'اسماء العملاء'!A120</f>
        <v>0</v>
      </c>
      <c r="K1550" s="187"/>
      <c r="L1550" s="219"/>
      <c r="M1550" s="219"/>
      <c r="N1550" s="127">
        <v>119</v>
      </c>
    </row>
    <row r="1551" spans="2:14" ht="23.1" customHeight="1" thickBot="1">
      <c r="B1551" s="25"/>
      <c r="J1551" s="31">
        <f>'اسماء العملاء'!A121</f>
        <v>0</v>
      </c>
      <c r="K1551" s="187"/>
      <c r="L1551" s="219"/>
      <c r="M1551" s="219"/>
      <c r="N1551" s="127">
        <v>120</v>
      </c>
    </row>
    <row r="1552" spans="2:14" ht="23.1" customHeight="1" thickBot="1">
      <c r="B1552" s="25"/>
      <c r="J1552" s="31">
        <f>'اسماء العملاء'!A122</f>
        <v>0</v>
      </c>
      <c r="K1552" s="187"/>
      <c r="L1552" s="219"/>
      <c r="M1552" s="219"/>
      <c r="N1552" s="127">
        <v>121</v>
      </c>
    </row>
    <row r="1553" spans="2:14" ht="23.1" customHeight="1" thickBot="1">
      <c r="B1553" s="25"/>
      <c r="J1553" s="31">
        <f>'اسماء العملاء'!A123</f>
        <v>0</v>
      </c>
      <c r="K1553" s="187"/>
      <c r="L1553" s="219"/>
      <c r="M1553" s="219"/>
      <c r="N1553" s="127">
        <v>122</v>
      </c>
    </row>
    <row r="1554" spans="2:14" ht="23.1" customHeight="1" thickBot="1">
      <c r="B1554" s="25"/>
      <c r="J1554" s="31">
        <f>'اسماء العملاء'!A124</f>
        <v>0</v>
      </c>
      <c r="K1554" s="187"/>
      <c r="L1554" s="219"/>
      <c r="M1554" s="219"/>
      <c r="N1554" s="127">
        <v>123</v>
      </c>
    </row>
    <row r="1555" spans="2:14" ht="23.1" customHeight="1" thickBot="1">
      <c r="B1555" s="25"/>
      <c r="J1555" s="31">
        <f>'اسماء العملاء'!A125</f>
        <v>0</v>
      </c>
      <c r="K1555" s="187"/>
      <c r="L1555" s="219"/>
      <c r="M1555" s="219"/>
      <c r="N1555" s="127">
        <v>124</v>
      </c>
    </row>
    <row r="1556" spans="2:14" ht="23.1" customHeight="1" thickBot="1">
      <c r="B1556" s="25"/>
      <c r="J1556" s="31">
        <f>'اسماء العملاء'!A126</f>
        <v>0</v>
      </c>
      <c r="K1556" s="187"/>
      <c r="L1556" s="219"/>
      <c r="M1556" s="219"/>
      <c r="N1556" s="127">
        <v>125</v>
      </c>
    </row>
    <row r="1557" spans="2:14" ht="23.1" customHeight="1" thickBot="1">
      <c r="B1557" s="25"/>
      <c r="J1557" s="31">
        <f>'اسماء العملاء'!A127</f>
        <v>0</v>
      </c>
      <c r="K1557" s="187"/>
      <c r="L1557" s="219"/>
      <c r="M1557" s="219"/>
      <c r="N1557" s="127">
        <v>126</v>
      </c>
    </row>
    <row r="1558" spans="2:14" ht="23.1" customHeight="1" thickBot="1">
      <c r="B1558" s="25"/>
      <c r="J1558" s="31">
        <f>'اسماء العملاء'!A128</f>
        <v>0</v>
      </c>
      <c r="K1558" s="187"/>
      <c r="L1558" s="219"/>
      <c r="M1558" s="219"/>
      <c r="N1558" s="127">
        <v>127</v>
      </c>
    </row>
    <row r="1559" spans="2:14" ht="23.1" customHeight="1" thickBot="1">
      <c r="B1559" s="25"/>
      <c r="J1559" s="31">
        <f>'اسماء العملاء'!A129</f>
        <v>0</v>
      </c>
      <c r="K1559" s="187"/>
      <c r="L1559" s="219"/>
      <c r="M1559" s="219"/>
      <c r="N1559" s="127">
        <v>128</v>
      </c>
    </row>
    <row r="1560" spans="2:14" ht="23.1" customHeight="1" thickBot="1">
      <c r="B1560" s="25"/>
      <c r="J1560" s="31">
        <f>'اسماء العملاء'!A130</f>
        <v>0</v>
      </c>
      <c r="K1560" s="187"/>
      <c r="L1560" s="219"/>
      <c r="M1560" s="219"/>
      <c r="N1560" s="127">
        <v>129</v>
      </c>
    </row>
    <row r="1561" spans="2:14" ht="23.1" customHeight="1" thickBot="1">
      <c r="B1561" s="25"/>
      <c r="J1561" s="31">
        <f>'اسماء العملاء'!A131</f>
        <v>0</v>
      </c>
      <c r="K1561" s="187"/>
      <c r="L1561" s="219"/>
      <c r="M1561" s="219"/>
      <c r="N1561" s="127">
        <v>130</v>
      </c>
    </row>
    <row r="1562" spans="2:14" ht="23.1" customHeight="1" thickBot="1">
      <c r="B1562" s="25"/>
      <c r="J1562" s="31">
        <f>'اسماء العملاء'!A132</f>
        <v>0</v>
      </c>
      <c r="K1562" s="187"/>
      <c r="L1562" s="219"/>
      <c r="M1562" s="219"/>
      <c r="N1562" s="127">
        <v>131</v>
      </c>
    </row>
    <row r="1563" spans="2:14" ht="23.1" customHeight="1" thickBot="1">
      <c r="B1563" s="25"/>
      <c r="J1563" s="31">
        <f>'اسماء العملاء'!A133</f>
        <v>0</v>
      </c>
      <c r="K1563" s="187"/>
      <c r="L1563" s="219"/>
      <c r="M1563" s="219"/>
      <c r="N1563" s="127">
        <v>132</v>
      </c>
    </row>
    <row r="1564" spans="2:14" ht="23.1" customHeight="1" thickBot="1">
      <c r="B1564" s="25"/>
      <c r="J1564" s="31">
        <f>'اسماء العملاء'!A134</f>
        <v>0</v>
      </c>
      <c r="K1564" s="187"/>
      <c r="L1564" s="219"/>
      <c r="M1564" s="219"/>
      <c r="N1564" s="127">
        <v>133</v>
      </c>
    </row>
    <row r="1565" spans="2:14" ht="23.1" customHeight="1" thickBot="1">
      <c r="B1565" s="25"/>
      <c r="J1565" s="31">
        <f>'اسماء العملاء'!A135</f>
        <v>0</v>
      </c>
      <c r="K1565" s="187"/>
      <c r="L1565" s="219"/>
      <c r="M1565" s="219"/>
      <c r="N1565" s="127">
        <v>134</v>
      </c>
    </row>
    <row r="1566" spans="2:14" ht="23.1" customHeight="1" thickBot="1">
      <c r="B1566" s="25"/>
      <c r="J1566" s="31">
        <f>'اسماء العملاء'!A136</f>
        <v>0</v>
      </c>
      <c r="K1566" s="187"/>
      <c r="L1566" s="219"/>
      <c r="M1566" s="219"/>
      <c r="N1566" s="127">
        <v>135</v>
      </c>
    </row>
    <row r="1567" spans="2:14" ht="23.1" customHeight="1" thickBot="1">
      <c r="B1567" s="25"/>
      <c r="J1567" s="31">
        <f>'اسماء العملاء'!A137</f>
        <v>0</v>
      </c>
      <c r="K1567" s="187"/>
      <c r="L1567" s="219"/>
      <c r="M1567" s="219"/>
      <c r="N1567" s="127">
        <v>136</v>
      </c>
    </row>
    <row r="1568" spans="2:14" ht="23.1" customHeight="1" thickBot="1">
      <c r="B1568" s="25"/>
      <c r="J1568" s="31">
        <f>'اسماء العملاء'!A138</f>
        <v>0</v>
      </c>
      <c r="K1568" s="187"/>
      <c r="L1568" s="219"/>
      <c r="M1568" s="219"/>
      <c r="N1568" s="127">
        <v>137</v>
      </c>
    </row>
    <row r="1569" spans="2:14" ht="23.1" customHeight="1" thickBot="1">
      <c r="B1569" s="25"/>
      <c r="J1569" s="31">
        <f>'اسماء العملاء'!A139</f>
        <v>0</v>
      </c>
      <c r="K1569" s="187"/>
      <c r="L1569" s="219"/>
      <c r="M1569" s="219"/>
      <c r="N1569" s="127">
        <v>138</v>
      </c>
    </row>
    <row r="1570" spans="2:14" ht="23.1" customHeight="1" thickBot="1">
      <c r="B1570" s="25"/>
      <c r="J1570" s="31">
        <f>'اسماء العملاء'!A140</f>
        <v>0</v>
      </c>
      <c r="K1570" s="187"/>
      <c r="L1570" s="219"/>
      <c r="M1570" s="219"/>
      <c r="N1570" s="127">
        <v>139</v>
      </c>
    </row>
    <row r="1571" spans="2:14" ht="23.1" customHeight="1" thickBot="1">
      <c r="B1571" s="25"/>
      <c r="J1571" s="31">
        <f>'اسماء العملاء'!A141</f>
        <v>0</v>
      </c>
      <c r="K1571" s="193"/>
      <c r="L1571" s="219"/>
      <c r="M1571" s="219"/>
      <c r="N1571" s="127">
        <v>140</v>
      </c>
    </row>
    <row r="1572" spans="2:14" ht="23.1" customHeight="1" thickBot="1">
      <c r="B1572" s="25"/>
      <c r="J1572" s="31">
        <f>'اسماء العملاء'!A142</f>
        <v>0</v>
      </c>
      <c r="K1572" s="190"/>
      <c r="L1572" s="219"/>
      <c r="M1572" s="220"/>
      <c r="N1572" s="127">
        <v>141</v>
      </c>
    </row>
    <row r="1573" spans="2:14" ht="23.1" customHeight="1" thickBot="1">
      <c r="B1573" s="25"/>
      <c r="J1573" s="31">
        <f>'اسماء العملاء'!A143</f>
        <v>0</v>
      </c>
      <c r="K1573" s="187"/>
      <c r="L1573" s="219"/>
      <c r="M1573" s="219"/>
      <c r="N1573" s="127">
        <v>142</v>
      </c>
    </row>
    <row r="1574" spans="2:14" ht="23.1" customHeight="1" thickBot="1">
      <c r="B1574" s="25"/>
      <c r="J1574" s="31">
        <f>'اسماء العملاء'!A144</f>
        <v>0</v>
      </c>
      <c r="K1574" s="187"/>
      <c r="L1574" s="219"/>
      <c r="M1574" s="219"/>
      <c r="N1574" s="127">
        <v>143</v>
      </c>
    </row>
    <row r="1575" spans="2:14" ht="23.1" customHeight="1" thickBot="1">
      <c r="B1575" s="25"/>
      <c r="J1575" s="31">
        <f>'اسماء العملاء'!A145</f>
        <v>0</v>
      </c>
      <c r="K1575" s="187"/>
      <c r="L1575" s="219"/>
      <c r="M1575" s="219"/>
      <c r="N1575" s="127">
        <v>144</v>
      </c>
    </row>
    <row r="1576" spans="2:14" ht="23.1" customHeight="1" thickBot="1">
      <c r="B1576" s="25"/>
      <c r="J1576" s="31">
        <f>'اسماء العملاء'!A146</f>
        <v>0</v>
      </c>
      <c r="K1576" s="187"/>
      <c r="L1576" s="219"/>
      <c r="M1576" s="219"/>
      <c r="N1576" s="127">
        <v>145</v>
      </c>
    </row>
    <row r="1577" spans="2:14" ht="23.1" customHeight="1" thickBot="1">
      <c r="B1577" s="25"/>
      <c r="J1577" s="31">
        <f>'اسماء العملاء'!A147</f>
        <v>0</v>
      </c>
      <c r="K1577" s="187"/>
      <c r="L1577" s="219"/>
      <c r="M1577" s="219"/>
      <c r="N1577" s="127">
        <v>146</v>
      </c>
    </row>
    <row r="1578" spans="2:14" ht="23.1" customHeight="1" thickBot="1">
      <c r="B1578" s="25"/>
      <c r="J1578" s="31">
        <f>'اسماء العملاء'!A148</f>
        <v>0</v>
      </c>
      <c r="K1578" s="187"/>
      <c r="L1578" s="219"/>
      <c r="M1578" s="219"/>
      <c r="N1578" s="127">
        <v>147</v>
      </c>
    </row>
    <row r="1579" spans="2:14" ht="23.1" customHeight="1" thickBot="1">
      <c r="B1579" s="25"/>
      <c r="J1579" s="31">
        <f>'اسماء العملاء'!A149</f>
        <v>0</v>
      </c>
      <c r="K1579" s="187"/>
      <c r="L1579" s="219"/>
      <c r="M1579" s="219"/>
      <c r="N1579" s="127">
        <v>148</v>
      </c>
    </row>
    <row r="1580" spans="2:14" ht="23.1" customHeight="1" thickBot="1">
      <c r="B1580" s="25"/>
      <c r="J1580" s="31">
        <f>'اسماء العملاء'!A150</f>
        <v>0</v>
      </c>
      <c r="K1580" s="187"/>
      <c r="L1580" s="219"/>
      <c r="M1580" s="219"/>
      <c r="N1580" s="127">
        <v>149</v>
      </c>
    </row>
    <row r="1581" spans="2:14" ht="23.1" customHeight="1" thickBot="1">
      <c r="B1581" s="25"/>
      <c r="J1581" s="31">
        <f>'اسماء العملاء'!A151</f>
        <v>0</v>
      </c>
      <c r="K1581" s="187"/>
      <c r="L1581" s="219"/>
      <c r="M1581" s="219"/>
      <c r="N1581" s="127">
        <v>150</v>
      </c>
    </row>
    <row r="1582" spans="2:14" ht="23.1" customHeight="1" thickBot="1">
      <c r="B1582" s="25"/>
      <c r="J1582" s="31">
        <f>'اسماء العملاء'!A152</f>
        <v>0</v>
      </c>
      <c r="K1582" s="187"/>
      <c r="L1582" s="219"/>
      <c r="M1582" s="219"/>
      <c r="N1582" s="127">
        <v>151</v>
      </c>
    </row>
    <row r="1583" spans="2:14" ht="23.1" customHeight="1" thickBot="1">
      <c r="B1583" s="25"/>
      <c r="J1583" s="31">
        <f>'اسماء العملاء'!A153</f>
        <v>0</v>
      </c>
      <c r="K1583" s="187"/>
      <c r="L1583" s="219"/>
      <c r="M1583" s="219"/>
      <c r="N1583" s="127">
        <v>152</v>
      </c>
    </row>
    <row r="1584" spans="2:14" ht="23.1" customHeight="1" thickBot="1">
      <c r="B1584" s="25"/>
      <c r="J1584" s="31">
        <f>'اسماء العملاء'!A154</f>
        <v>0</v>
      </c>
      <c r="K1584" s="187"/>
      <c r="L1584" s="219"/>
      <c r="M1584" s="219"/>
      <c r="N1584" s="127">
        <v>153</v>
      </c>
    </row>
    <row r="1585" spans="2:14" ht="23.1" customHeight="1" thickBot="1">
      <c r="B1585" s="25"/>
      <c r="J1585" s="31">
        <f>'اسماء العملاء'!A155</f>
        <v>0</v>
      </c>
      <c r="K1585" s="187"/>
      <c r="L1585" s="219"/>
      <c r="M1585" s="219"/>
      <c r="N1585" s="127">
        <v>154</v>
      </c>
    </row>
    <row r="1586" spans="2:14" ht="23.1" customHeight="1" thickBot="1">
      <c r="B1586" s="25"/>
      <c r="J1586" s="31">
        <f>'اسماء العملاء'!A156</f>
        <v>0</v>
      </c>
      <c r="K1586" s="187"/>
      <c r="L1586" s="219"/>
      <c r="M1586" s="219"/>
      <c r="N1586" s="127">
        <v>155</v>
      </c>
    </row>
    <row r="1587" spans="2:14" ht="23.1" customHeight="1" thickBot="1">
      <c r="B1587" s="25"/>
      <c r="J1587" s="31">
        <f>'اسماء العملاء'!A157</f>
        <v>0</v>
      </c>
      <c r="K1587" s="187"/>
      <c r="L1587" s="219"/>
      <c r="M1587" s="219"/>
      <c r="N1587" s="127">
        <v>156</v>
      </c>
    </row>
    <row r="1588" spans="2:14" ht="23.1" customHeight="1" thickBot="1">
      <c r="B1588" s="25"/>
      <c r="J1588" s="31">
        <f>'اسماء العملاء'!A158</f>
        <v>0</v>
      </c>
      <c r="K1588" s="187"/>
      <c r="L1588" s="219"/>
      <c r="M1588" s="219"/>
      <c r="N1588" s="127">
        <v>157</v>
      </c>
    </row>
    <row r="1589" spans="2:14" ht="23.1" customHeight="1" thickBot="1">
      <c r="B1589" s="25"/>
      <c r="J1589" s="31">
        <f>'اسماء العملاء'!A159</f>
        <v>0</v>
      </c>
      <c r="K1589" s="187"/>
      <c r="L1589" s="219"/>
      <c r="M1589" s="219"/>
      <c r="N1589" s="127">
        <v>158</v>
      </c>
    </row>
    <row r="1590" spans="2:14" ht="23.1" customHeight="1" thickBot="1">
      <c r="B1590" s="25"/>
      <c r="J1590" s="31">
        <f>'اسماء العملاء'!A160</f>
        <v>0</v>
      </c>
      <c r="K1590" s="187"/>
      <c r="L1590" s="219"/>
      <c r="M1590" s="219"/>
      <c r="N1590" s="127">
        <v>159</v>
      </c>
    </row>
    <row r="1591" spans="2:14" ht="23.1" customHeight="1" thickBot="1">
      <c r="B1591" s="25"/>
      <c r="J1591" s="31">
        <f>'اسماء العملاء'!A161</f>
        <v>0</v>
      </c>
      <c r="K1591" s="187"/>
      <c r="L1591" s="219"/>
      <c r="M1591" s="219"/>
      <c r="N1591" s="127">
        <v>160</v>
      </c>
    </row>
    <row r="1592" spans="2:14" ht="23.1" customHeight="1" thickBot="1">
      <c r="B1592" s="25"/>
      <c r="J1592" s="31">
        <f>'اسماء العملاء'!A162</f>
        <v>0</v>
      </c>
      <c r="K1592" s="187"/>
      <c r="L1592" s="219"/>
      <c r="M1592" s="219"/>
      <c r="N1592" s="127">
        <v>161</v>
      </c>
    </row>
    <row r="1593" spans="2:14" ht="23.1" customHeight="1" thickBot="1">
      <c r="B1593" s="25"/>
      <c r="J1593" s="31">
        <f>'اسماء العملاء'!A163</f>
        <v>0</v>
      </c>
      <c r="K1593" s="187"/>
      <c r="L1593" s="219"/>
      <c r="M1593" s="219"/>
      <c r="N1593" s="127">
        <v>162</v>
      </c>
    </row>
    <row r="1594" spans="2:14" ht="23.1" customHeight="1" thickBot="1">
      <c r="B1594" s="25"/>
      <c r="J1594" s="31">
        <f>'اسماء العملاء'!A164</f>
        <v>0</v>
      </c>
      <c r="K1594" s="187"/>
      <c r="L1594" s="219"/>
      <c r="M1594" s="219"/>
      <c r="N1594" s="127">
        <v>163</v>
      </c>
    </row>
    <row r="1595" spans="2:14" ht="23.1" customHeight="1" thickBot="1">
      <c r="B1595" s="25"/>
      <c r="J1595" s="31">
        <f>'اسماء العملاء'!A165</f>
        <v>0</v>
      </c>
      <c r="K1595" s="187"/>
      <c r="L1595" s="219"/>
      <c r="M1595" s="219"/>
      <c r="N1595" s="127">
        <v>164</v>
      </c>
    </row>
    <row r="1596" spans="2:14" ht="23.1" customHeight="1" thickBot="1">
      <c r="B1596" s="25"/>
      <c r="J1596" s="31">
        <f>'اسماء العملاء'!A166</f>
        <v>0</v>
      </c>
      <c r="K1596" s="187"/>
      <c r="L1596" s="219"/>
      <c r="M1596" s="219"/>
      <c r="N1596" s="127">
        <v>165</v>
      </c>
    </row>
    <row r="1597" spans="2:14" ht="23.1" customHeight="1" thickBot="1">
      <c r="B1597" s="25"/>
      <c r="J1597" s="31">
        <f>'اسماء العملاء'!A167</f>
        <v>0</v>
      </c>
      <c r="K1597" s="187"/>
      <c r="L1597" s="219"/>
      <c r="M1597" s="219"/>
      <c r="N1597" s="127">
        <v>166</v>
      </c>
    </row>
    <row r="1598" spans="2:14" ht="23.1" customHeight="1" thickBot="1">
      <c r="B1598" s="25"/>
      <c r="J1598" s="31">
        <f>'اسماء العملاء'!A168</f>
        <v>0</v>
      </c>
      <c r="K1598" s="187"/>
      <c r="L1598" s="219"/>
      <c r="M1598" s="219"/>
      <c r="N1598" s="127">
        <v>167</v>
      </c>
    </row>
    <row r="1599" spans="2:14" ht="23.1" customHeight="1" thickBot="1">
      <c r="B1599" s="25"/>
      <c r="J1599" s="31">
        <f>'اسماء العملاء'!A169</f>
        <v>0</v>
      </c>
      <c r="K1599" s="187"/>
      <c r="L1599" s="219"/>
      <c r="M1599" s="219"/>
      <c r="N1599" s="127">
        <v>168</v>
      </c>
    </row>
    <row r="1600" spans="2:14" ht="23.1" customHeight="1" thickBot="1">
      <c r="B1600" s="25"/>
      <c r="J1600" s="31">
        <f>'اسماء العملاء'!A170</f>
        <v>0</v>
      </c>
      <c r="K1600" s="187"/>
      <c r="L1600" s="219"/>
      <c r="M1600" s="219"/>
      <c r="N1600" s="127">
        <v>169</v>
      </c>
    </row>
    <row r="1601" spans="2:14" ht="23.1" customHeight="1" thickBot="1">
      <c r="B1601" s="25"/>
      <c r="J1601" s="31">
        <f>'اسماء العملاء'!A171</f>
        <v>0</v>
      </c>
      <c r="K1601" s="187"/>
      <c r="L1601" s="219"/>
      <c r="M1601" s="219"/>
      <c r="N1601" s="127">
        <v>170</v>
      </c>
    </row>
    <row r="1602" spans="2:14" ht="23.1" customHeight="1" thickBot="1">
      <c r="B1602" s="25"/>
      <c r="J1602" s="31">
        <f>'اسماء العملاء'!A172</f>
        <v>0</v>
      </c>
      <c r="K1602" s="187"/>
      <c r="L1602" s="219"/>
      <c r="M1602" s="219"/>
      <c r="N1602" s="127">
        <v>171</v>
      </c>
    </row>
    <row r="1603" spans="2:14" ht="23.1" customHeight="1" thickBot="1">
      <c r="B1603" s="25"/>
      <c r="J1603" s="31">
        <f>'اسماء العملاء'!A173</f>
        <v>0</v>
      </c>
      <c r="K1603" s="187"/>
      <c r="L1603" s="219"/>
      <c r="M1603" s="219"/>
      <c r="N1603" s="127">
        <v>172</v>
      </c>
    </row>
    <row r="1604" spans="2:14" ht="23.1" customHeight="1" thickBot="1">
      <c r="B1604" s="25"/>
      <c r="J1604" s="31">
        <f>'اسماء العملاء'!A174</f>
        <v>0</v>
      </c>
      <c r="K1604" s="187"/>
      <c r="L1604" s="219"/>
      <c r="M1604" s="219"/>
      <c r="N1604" s="127">
        <v>173</v>
      </c>
    </row>
    <row r="1605" spans="2:14" ht="23.1" customHeight="1" thickBot="1">
      <c r="B1605" s="25"/>
      <c r="J1605" s="31">
        <f>'اسماء العملاء'!A175</f>
        <v>0</v>
      </c>
      <c r="K1605" s="187"/>
      <c r="L1605" s="219"/>
      <c r="M1605" s="219"/>
      <c r="N1605" s="127">
        <v>174</v>
      </c>
    </row>
    <row r="1606" spans="2:14" ht="23.1" customHeight="1" thickBot="1">
      <c r="B1606" s="25"/>
      <c r="J1606" s="31">
        <f>'اسماء العملاء'!A176</f>
        <v>0</v>
      </c>
      <c r="K1606" s="187"/>
      <c r="L1606" s="219"/>
      <c r="M1606" s="219"/>
      <c r="N1606" s="127">
        <v>175</v>
      </c>
    </row>
    <row r="1607" spans="2:14" ht="23.1" customHeight="1" thickBot="1">
      <c r="B1607" s="25"/>
      <c r="J1607" s="31">
        <f>'اسماء العملاء'!A177</f>
        <v>0</v>
      </c>
      <c r="K1607" s="187"/>
      <c r="L1607" s="219"/>
      <c r="M1607" s="219"/>
      <c r="N1607" s="127">
        <v>176</v>
      </c>
    </row>
    <row r="1608" spans="2:14" ht="23.1" customHeight="1" thickBot="1">
      <c r="B1608" s="25"/>
      <c r="J1608" s="31">
        <f>'اسماء العملاء'!A178</f>
        <v>0</v>
      </c>
      <c r="K1608" s="187"/>
      <c r="L1608" s="219"/>
      <c r="M1608" s="219"/>
      <c r="N1608" s="127">
        <v>177</v>
      </c>
    </row>
    <row r="1609" spans="2:14" ht="23.1" customHeight="1" thickBot="1">
      <c r="B1609" s="25"/>
      <c r="J1609" s="31">
        <f>'اسماء العملاء'!A179</f>
        <v>0</v>
      </c>
      <c r="K1609" s="187"/>
      <c r="L1609" s="219"/>
      <c r="M1609" s="219"/>
      <c r="N1609" s="127">
        <v>178</v>
      </c>
    </row>
    <row r="1610" spans="2:14" ht="23.1" customHeight="1" thickBot="1">
      <c r="B1610" s="25"/>
      <c r="J1610" s="31">
        <f>'اسماء العملاء'!A180</f>
        <v>0</v>
      </c>
      <c r="K1610" s="187"/>
      <c r="L1610" s="219"/>
      <c r="M1610" s="219"/>
      <c r="N1610" s="127">
        <v>179</v>
      </c>
    </row>
    <row r="1611" spans="2:14" ht="23.1" customHeight="1" thickBot="1">
      <c r="B1611" s="25"/>
      <c r="J1611" s="31">
        <f>'اسماء العملاء'!A181</f>
        <v>0</v>
      </c>
      <c r="K1611" s="187"/>
      <c r="L1611" s="219"/>
      <c r="M1611" s="219"/>
      <c r="N1611" s="127">
        <v>180</v>
      </c>
    </row>
    <row r="1612" spans="2:14" ht="23.1" customHeight="1" thickBot="1">
      <c r="B1612" s="25"/>
      <c r="J1612" s="31">
        <f>'اسماء العملاء'!A182</f>
        <v>0</v>
      </c>
      <c r="K1612" s="187"/>
      <c r="L1612" s="219"/>
      <c r="M1612" s="219"/>
      <c r="N1612" s="127">
        <v>181</v>
      </c>
    </row>
    <row r="1613" spans="2:14" ht="23.1" customHeight="1" thickBot="1">
      <c r="B1613" s="25"/>
      <c r="J1613" s="31">
        <f>'اسماء العملاء'!A183</f>
        <v>0</v>
      </c>
      <c r="K1613" s="187"/>
      <c r="L1613" s="219"/>
      <c r="M1613" s="219"/>
      <c r="N1613" s="127">
        <v>182</v>
      </c>
    </row>
    <row r="1614" spans="2:14" ht="23.1" customHeight="1" thickBot="1">
      <c r="B1614" s="25"/>
      <c r="J1614" s="31">
        <f>'اسماء العملاء'!A184</f>
        <v>0</v>
      </c>
      <c r="K1614" s="187"/>
      <c r="L1614" s="219"/>
      <c r="M1614" s="219"/>
      <c r="N1614" s="127">
        <v>183</v>
      </c>
    </row>
    <row r="1615" spans="2:14" ht="23.1" customHeight="1" thickBot="1">
      <c r="B1615" s="25"/>
      <c r="J1615" s="31">
        <f>'اسماء العملاء'!A185</f>
        <v>0</v>
      </c>
      <c r="K1615" s="187"/>
      <c r="L1615" s="219"/>
      <c r="M1615" s="219"/>
      <c r="N1615" s="127">
        <v>184</v>
      </c>
    </row>
    <row r="1616" spans="2:14" ht="23.1" customHeight="1" thickBot="1">
      <c r="B1616" s="25"/>
      <c r="J1616" s="31">
        <f>'اسماء العملاء'!A186</f>
        <v>0</v>
      </c>
      <c r="K1616" s="187"/>
      <c r="L1616" s="219"/>
      <c r="M1616" s="219"/>
      <c r="N1616" s="127">
        <v>185</v>
      </c>
    </row>
    <row r="1617" spans="2:14" ht="23.1" customHeight="1" thickBot="1">
      <c r="B1617" s="25"/>
      <c r="J1617" s="31">
        <f>'اسماء العملاء'!A187</f>
        <v>0</v>
      </c>
      <c r="K1617" s="187"/>
      <c r="L1617" s="219"/>
      <c r="M1617" s="219"/>
      <c r="N1617" s="127">
        <v>186</v>
      </c>
    </row>
    <row r="1618" spans="2:14" ht="23.1" customHeight="1" thickBot="1">
      <c r="B1618" s="25"/>
      <c r="J1618" s="31">
        <f>'اسماء العملاء'!A188</f>
        <v>0</v>
      </c>
      <c r="K1618" s="187"/>
      <c r="L1618" s="219"/>
      <c r="M1618" s="219"/>
      <c r="N1618" s="127">
        <v>187</v>
      </c>
    </row>
    <row r="1619" spans="2:14" ht="23.1" customHeight="1" thickBot="1">
      <c r="B1619" s="25"/>
      <c r="J1619" s="31">
        <f>'اسماء العملاء'!A189</f>
        <v>0</v>
      </c>
      <c r="K1619" s="187"/>
      <c r="L1619" s="219"/>
      <c r="M1619" s="219"/>
      <c r="N1619" s="127">
        <v>188</v>
      </c>
    </row>
    <row r="1620" spans="2:14" ht="23.1" customHeight="1" thickBot="1">
      <c r="B1620" s="25"/>
      <c r="J1620" s="31">
        <f>'اسماء العملاء'!A190</f>
        <v>0</v>
      </c>
      <c r="K1620" s="187"/>
      <c r="L1620" s="219"/>
      <c r="M1620" s="219"/>
      <c r="N1620" s="127">
        <v>189</v>
      </c>
    </row>
    <row r="1621" spans="2:14" ht="23.1" customHeight="1" thickBot="1">
      <c r="B1621" s="25"/>
      <c r="J1621" s="31">
        <f>'اسماء العملاء'!A191</f>
        <v>0</v>
      </c>
      <c r="K1621" s="187"/>
      <c r="L1621" s="219"/>
      <c r="M1621" s="219"/>
      <c r="N1621" s="127">
        <v>190</v>
      </c>
    </row>
    <row r="1622" spans="2:14" ht="23.1" customHeight="1" thickBot="1">
      <c r="B1622" s="25"/>
      <c r="J1622" s="31">
        <f>'اسماء العملاء'!A192</f>
        <v>0</v>
      </c>
      <c r="K1622" s="187"/>
      <c r="L1622" s="219"/>
      <c r="M1622" s="219"/>
      <c r="N1622" s="127">
        <v>191</v>
      </c>
    </row>
    <row r="1623" spans="2:14" ht="23.1" customHeight="1" thickBot="1">
      <c r="B1623" s="25"/>
      <c r="J1623" s="31">
        <f>'اسماء العملاء'!A193</f>
        <v>0</v>
      </c>
      <c r="K1623" s="187"/>
      <c r="L1623" s="219"/>
      <c r="M1623" s="219"/>
      <c r="N1623" s="127">
        <v>192</v>
      </c>
    </row>
    <row r="1624" spans="2:14" ht="23.1" customHeight="1" thickBot="1">
      <c r="B1624" s="25"/>
      <c r="J1624" s="31">
        <f>'اسماء العملاء'!A194</f>
        <v>0</v>
      </c>
      <c r="K1624" s="187"/>
      <c r="L1624" s="219"/>
      <c r="M1624" s="219"/>
      <c r="N1624" s="127">
        <v>193</v>
      </c>
    </row>
    <row r="1625" spans="2:14" ht="23.1" customHeight="1" thickBot="1">
      <c r="B1625" s="25"/>
      <c r="J1625" s="31">
        <f>'اسماء العملاء'!A195</f>
        <v>0</v>
      </c>
      <c r="K1625" s="187"/>
      <c r="L1625" s="219"/>
      <c r="M1625" s="219"/>
      <c r="N1625" s="127">
        <v>194</v>
      </c>
    </row>
    <row r="1626" spans="2:14" ht="23.1" customHeight="1" thickBot="1">
      <c r="B1626" s="25"/>
      <c r="J1626" s="31">
        <f>'اسماء العملاء'!A196</f>
        <v>0</v>
      </c>
      <c r="K1626" s="187"/>
      <c r="L1626" s="219"/>
      <c r="M1626" s="219"/>
      <c r="N1626" s="127">
        <v>195</v>
      </c>
    </row>
    <row r="1627" spans="2:14" ht="23.1" customHeight="1" thickBot="1">
      <c r="B1627" s="25"/>
      <c r="J1627" s="31">
        <f>'اسماء العملاء'!A197</f>
        <v>0</v>
      </c>
      <c r="K1627" s="187"/>
      <c r="L1627" s="219"/>
      <c r="M1627" s="219"/>
      <c r="N1627" s="127">
        <v>196</v>
      </c>
    </row>
    <row r="1628" spans="2:14" ht="23.1" customHeight="1" thickBot="1">
      <c r="B1628" s="25"/>
      <c r="J1628" s="31">
        <f>'اسماء العملاء'!A198</f>
        <v>0</v>
      </c>
      <c r="K1628" s="187"/>
      <c r="L1628" s="219"/>
      <c r="M1628" s="219"/>
      <c r="N1628" s="127">
        <v>197</v>
      </c>
    </row>
    <row r="1629" spans="2:14" ht="23.1" customHeight="1" thickBot="1">
      <c r="B1629" s="25"/>
      <c r="J1629" s="31">
        <f>'اسماء العملاء'!A199</f>
        <v>0</v>
      </c>
      <c r="K1629" s="187"/>
      <c r="L1629" s="219"/>
      <c r="M1629" s="219"/>
      <c r="N1629" s="127">
        <v>198</v>
      </c>
    </row>
    <row r="1630" spans="2:14" ht="23.1" customHeight="1" thickBot="1">
      <c r="B1630" s="25"/>
      <c r="J1630" s="31">
        <f>'اسماء العملاء'!A200</f>
        <v>0</v>
      </c>
      <c r="K1630" s="187"/>
      <c r="L1630" s="219"/>
      <c r="M1630" s="219"/>
      <c r="N1630" s="127">
        <v>199</v>
      </c>
    </row>
    <row r="1631" spans="2:14" ht="23.1" customHeight="1" thickBot="1">
      <c r="B1631" s="25"/>
      <c r="J1631" s="31">
        <f>'اسماء العملاء'!A201</f>
        <v>0</v>
      </c>
      <c r="K1631" s="187"/>
      <c r="L1631" s="219"/>
      <c r="M1631" s="219"/>
      <c r="N1631" s="127">
        <v>200</v>
      </c>
    </row>
    <row r="1632" spans="2:14" ht="23.1" customHeight="1" thickBot="1">
      <c r="B1632" s="25"/>
      <c r="J1632" s="31">
        <f>'اسماء العملاء'!A202</f>
        <v>0</v>
      </c>
      <c r="K1632" s="187"/>
      <c r="L1632" s="219"/>
      <c r="M1632" s="219"/>
      <c r="N1632" s="127">
        <v>201</v>
      </c>
    </row>
    <row r="1633" spans="2:14" ht="23.1" customHeight="1" thickBot="1">
      <c r="B1633" s="25"/>
      <c r="J1633" s="31">
        <f>'اسماء العملاء'!A203</f>
        <v>0</v>
      </c>
      <c r="K1633" s="187"/>
      <c r="L1633" s="219"/>
      <c r="M1633" s="219"/>
      <c r="N1633" s="127">
        <v>202</v>
      </c>
    </row>
    <row r="1634" spans="2:14" ht="23.1" customHeight="1" thickBot="1">
      <c r="B1634" s="25"/>
      <c r="J1634" s="31">
        <f>'اسماء العملاء'!A204</f>
        <v>0</v>
      </c>
      <c r="K1634" s="187"/>
      <c r="L1634" s="219"/>
      <c r="M1634" s="219"/>
      <c r="N1634" s="127">
        <v>203</v>
      </c>
    </row>
    <row r="1635" spans="2:14" ht="23.1" customHeight="1" thickBot="1">
      <c r="B1635" s="25"/>
      <c r="J1635" s="31">
        <f>'اسماء العملاء'!A205</f>
        <v>0</v>
      </c>
      <c r="K1635" s="187"/>
      <c r="L1635" s="219"/>
      <c r="M1635" s="219"/>
      <c r="N1635" s="127">
        <v>204</v>
      </c>
    </row>
    <row r="1636" spans="2:14" ht="23.1" customHeight="1" thickBot="1">
      <c r="B1636" s="25"/>
      <c r="J1636" s="31">
        <f>'اسماء العملاء'!A206</f>
        <v>0</v>
      </c>
      <c r="K1636" s="187"/>
      <c r="L1636" s="219"/>
      <c r="M1636" s="219"/>
      <c r="N1636" s="127">
        <v>205</v>
      </c>
    </row>
    <row r="1637" spans="2:14" ht="23.1" customHeight="1" thickBot="1">
      <c r="B1637" s="25"/>
      <c r="J1637" s="31">
        <f>'اسماء العملاء'!A207</f>
        <v>0</v>
      </c>
      <c r="K1637" s="187"/>
      <c r="L1637" s="219"/>
      <c r="M1637" s="219"/>
      <c r="N1637" s="127">
        <v>206</v>
      </c>
    </row>
    <row r="1638" spans="2:14" ht="23.1" customHeight="1" thickBot="1">
      <c r="B1638" s="25"/>
      <c r="J1638" s="31">
        <f>'اسماء العملاء'!A208</f>
        <v>0</v>
      </c>
      <c r="K1638" s="187"/>
      <c r="L1638" s="219"/>
      <c r="M1638" s="219"/>
      <c r="N1638" s="127">
        <v>207</v>
      </c>
    </row>
    <row r="1639" spans="2:14" ht="23.1" customHeight="1" thickBot="1">
      <c r="B1639" s="25"/>
      <c r="J1639" s="31">
        <f>'اسماء العملاء'!A209</f>
        <v>0</v>
      </c>
      <c r="K1639" s="187"/>
      <c r="L1639" s="219"/>
      <c r="M1639" s="219"/>
      <c r="N1639" s="127">
        <v>208</v>
      </c>
    </row>
    <row r="1640" spans="2:14" ht="23.1" customHeight="1" thickBot="1">
      <c r="B1640" s="25"/>
      <c r="J1640" s="31">
        <f>'اسماء العملاء'!A210</f>
        <v>0</v>
      </c>
      <c r="K1640" s="187"/>
      <c r="L1640" s="219"/>
      <c r="M1640" s="219"/>
      <c r="N1640" s="127">
        <v>209</v>
      </c>
    </row>
    <row r="1641" spans="2:14" ht="23.1" customHeight="1" thickBot="1">
      <c r="B1641" s="25"/>
      <c r="J1641" s="31">
        <f>'اسماء العملاء'!A211</f>
        <v>0</v>
      </c>
      <c r="K1641" s="187"/>
      <c r="L1641" s="219"/>
      <c r="M1641" s="219"/>
      <c r="N1641" s="127">
        <v>210</v>
      </c>
    </row>
    <row r="1642" spans="2:14" ht="23.1" customHeight="1" thickBot="1">
      <c r="B1642" s="25"/>
      <c r="J1642" s="31">
        <f>'اسماء العملاء'!A212</f>
        <v>0</v>
      </c>
      <c r="K1642" s="187"/>
      <c r="L1642" s="219"/>
      <c r="M1642" s="219"/>
      <c r="N1642" s="127">
        <v>211</v>
      </c>
    </row>
    <row r="1643" spans="2:14" ht="23.1" customHeight="1" thickBot="1">
      <c r="B1643" s="25"/>
      <c r="J1643" s="31">
        <f>'اسماء العملاء'!A213</f>
        <v>0</v>
      </c>
      <c r="K1643" s="187"/>
      <c r="L1643" s="219"/>
      <c r="M1643" s="219"/>
      <c r="N1643" s="127">
        <v>212</v>
      </c>
    </row>
    <row r="1644" spans="2:14" ht="23.1" customHeight="1" thickBot="1">
      <c r="B1644" s="25"/>
      <c r="J1644" s="31">
        <f>'اسماء العملاء'!A214</f>
        <v>0</v>
      </c>
      <c r="K1644" s="187"/>
      <c r="L1644" s="219"/>
      <c r="M1644" s="219"/>
      <c r="N1644" s="127">
        <v>213</v>
      </c>
    </row>
    <row r="1645" spans="2:14" ht="23.1" customHeight="1" thickBot="1">
      <c r="B1645" s="25"/>
      <c r="J1645" s="31">
        <f>'اسماء العملاء'!A215</f>
        <v>0</v>
      </c>
      <c r="K1645" s="187"/>
      <c r="L1645" s="219"/>
      <c r="M1645" s="219"/>
      <c r="N1645" s="127">
        <v>214</v>
      </c>
    </row>
    <row r="1646" spans="2:14" ht="23.1" customHeight="1" thickBot="1">
      <c r="B1646" s="25"/>
      <c r="J1646" s="31">
        <f>'اسماء العملاء'!A216</f>
        <v>0</v>
      </c>
      <c r="K1646" s="187"/>
      <c r="L1646" s="219"/>
      <c r="M1646" s="219"/>
      <c r="N1646" s="127">
        <v>215</v>
      </c>
    </row>
    <row r="1647" spans="2:14" ht="23.1" customHeight="1" thickBot="1">
      <c r="B1647" s="25"/>
      <c r="J1647" s="31">
        <f>'اسماء العملاء'!A217</f>
        <v>0</v>
      </c>
      <c r="K1647" s="187"/>
      <c r="L1647" s="219"/>
      <c r="M1647" s="219"/>
      <c r="N1647" s="127">
        <v>216</v>
      </c>
    </row>
    <row r="1648" spans="2:14" ht="23.1" customHeight="1" thickBot="1">
      <c r="B1648" s="25"/>
      <c r="J1648" s="31">
        <f>'اسماء العملاء'!A218</f>
        <v>0</v>
      </c>
      <c r="K1648" s="187"/>
      <c r="L1648" s="219"/>
      <c r="M1648" s="219"/>
      <c r="N1648" s="127">
        <v>217</v>
      </c>
    </row>
    <row r="1649" spans="2:14" ht="23.1" customHeight="1" thickBot="1">
      <c r="B1649" s="25"/>
      <c r="J1649" s="31">
        <f>'اسماء العملاء'!A219</f>
        <v>0</v>
      </c>
      <c r="K1649" s="187"/>
      <c r="L1649" s="219"/>
      <c r="M1649" s="219"/>
      <c r="N1649" s="127">
        <v>218</v>
      </c>
    </row>
    <row r="1650" spans="2:14" ht="23.1" customHeight="1" thickBot="1">
      <c r="B1650" s="25"/>
      <c r="J1650" s="31">
        <f>'اسماء العملاء'!A220</f>
        <v>0</v>
      </c>
      <c r="K1650" s="187"/>
      <c r="L1650" s="219"/>
      <c r="M1650" s="219"/>
      <c r="N1650" s="127">
        <v>219</v>
      </c>
    </row>
    <row r="1651" spans="2:14" ht="23.1" customHeight="1" thickBot="1">
      <c r="B1651" s="25"/>
      <c r="J1651" s="31">
        <f>'اسماء العملاء'!A221</f>
        <v>0</v>
      </c>
      <c r="K1651" s="187"/>
      <c r="L1651" s="219"/>
      <c r="M1651" s="219"/>
      <c r="N1651" s="127">
        <v>220</v>
      </c>
    </row>
    <row r="1652" spans="2:14" ht="23.1" customHeight="1" thickBot="1">
      <c r="B1652" s="25"/>
      <c r="J1652" s="31">
        <f>'اسماء العملاء'!A222</f>
        <v>0</v>
      </c>
      <c r="K1652" s="187"/>
      <c r="L1652" s="219"/>
      <c r="M1652" s="219"/>
      <c r="N1652" s="127">
        <v>221</v>
      </c>
    </row>
    <row r="1653" spans="2:14" ht="23.1" customHeight="1" thickBot="1">
      <c r="B1653" s="25"/>
      <c r="J1653" s="31">
        <f>'اسماء العملاء'!A223</f>
        <v>0</v>
      </c>
      <c r="K1653" s="187"/>
      <c r="L1653" s="219"/>
      <c r="M1653" s="219"/>
      <c r="N1653" s="127">
        <v>222</v>
      </c>
    </row>
    <row r="1654" spans="2:14" ht="23.1" customHeight="1" thickBot="1">
      <c r="B1654" s="25"/>
      <c r="J1654" s="31">
        <f>'اسماء العملاء'!A224</f>
        <v>0</v>
      </c>
      <c r="K1654" s="193"/>
      <c r="L1654" s="219"/>
      <c r="M1654" s="219"/>
      <c r="N1654" s="127">
        <v>223</v>
      </c>
    </row>
    <row r="1655" spans="2:14" ht="23.1" customHeight="1" thickBot="1">
      <c r="B1655" s="25"/>
      <c r="J1655" s="31">
        <f>'اسماء العملاء'!A225</f>
        <v>0</v>
      </c>
      <c r="K1655" s="187"/>
      <c r="L1655" s="219"/>
      <c r="M1655" s="219"/>
      <c r="N1655" s="127">
        <v>224</v>
      </c>
    </row>
    <row r="1656" spans="2:14" ht="23.1" customHeight="1" thickBot="1">
      <c r="B1656" s="25"/>
      <c r="J1656" s="31">
        <f>'اسماء العملاء'!A226</f>
        <v>0</v>
      </c>
      <c r="K1656" s="187"/>
      <c r="L1656" s="219"/>
      <c r="M1656" s="219"/>
      <c r="N1656" s="127">
        <v>225</v>
      </c>
    </row>
    <row r="1657" spans="2:14" ht="23.1" customHeight="1" thickBot="1">
      <c r="B1657" s="25"/>
      <c r="J1657" s="31">
        <f>'اسماء العملاء'!A227</f>
        <v>0</v>
      </c>
      <c r="K1657" s="187"/>
      <c r="L1657" s="219"/>
      <c r="M1657" s="219"/>
      <c r="N1657" s="127">
        <v>226</v>
      </c>
    </row>
    <row r="1658" spans="2:14" ht="23.1" customHeight="1" thickBot="1">
      <c r="B1658" s="25"/>
      <c r="J1658" s="31">
        <f>'اسماء العملاء'!A228</f>
        <v>0</v>
      </c>
      <c r="K1658" s="187"/>
      <c r="L1658" s="219"/>
      <c r="M1658" s="219"/>
      <c r="N1658" s="127">
        <v>227</v>
      </c>
    </row>
    <row r="1659" spans="2:14" ht="23.1" customHeight="1" thickBot="1">
      <c r="B1659" s="25"/>
      <c r="J1659" s="31">
        <f>'اسماء العملاء'!A229</f>
        <v>0</v>
      </c>
      <c r="K1659" s="187"/>
      <c r="L1659" s="219"/>
      <c r="M1659" s="219"/>
      <c r="N1659" s="127">
        <v>228</v>
      </c>
    </row>
    <row r="1660" spans="2:14" ht="23.1" customHeight="1" thickBot="1">
      <c r="B1660" s="25"/>
      <c r="J1660" s="31">
        <f>'اسماء العملاء'!A230</f>
        <v>0</v>
      </c>
      <c r="K1660" s="187"/>
      <c r="L1660" s="219"/>
      <c r="M1660" s="219"/>
      <c r="N1660" s="127">
        <v>229</v>
      </c>
    </row>
    <row r="1661" spans="2:14" ht="23.1" customHeight="1" thickBot="1">
      <c r="B1661" s="25"/>
      <c r="J1661" s="31">
        <f>'اسماء العملاء'!A231</f>
        <v>0</v>
      </c>
      <c r="K1661" s="187"/>
      <c r="L1661" s="219"/>
      <c r="M1661" s="219"/>
      <c r="N1661" s="127">
        <v>230</v>
      </c>
    </row>
    <row r="1662" spans="2:14" ht="23.1" customHeight="1" thickBot="1">
      <c r="B1662" s="25"/>
      <c r="J1662" s="31">
        <f>'اسماء العملاء'!A232</f>
        <v>0</v>
      </c>
      <c r="K1662" s="187"/>
      <c r="L1662" s="219"/>
      <c r="M1662" s="219"/>
      <c r="N1662" s="127">
        <v>231</v>
      </c>
    </row>
    <row r="1663" spans="2:14" ht="23.1" customHeight="1" thickBot="1">
      <c r="B1663" s="25"/>
      <c r="J1663" s="31">
        <f>'اسماء العملاء'!A233</f>
        <v>0</v>
      </c>
      <c r="K1663" s="187"/>
      <c r="L1663" s="219"/>
      <c r="M1663" s="219"/>
      <c r="N1663" s="127">
        <v>232</v>
      </c>
    </row>
    <row r="1664" spans="2:14" ht="23.1" customHeight="1" thickBot="1">
      <c r="B1664" s="25"/>
      <c r="J1664" s="31">
        <f>'اسماء العملاء'!A234</f>
        <v>0</v>
      </c>
      <c r="K1664" s="187"/>
      <c r="L1664" s="219"/>
      <c r="M1664" s="219"/>
      <c r="N1664" s="127">
        <v>233</v>
      </c>
    </row>
    <row r="1665" spans="2:14" ht="23.1" customHeight="1" thickBot="1">
      <c r="B1665" s="25"/>
      <c r="J1665" s="31">
        <f>'اسماء العملاء'!A235</f>
        <v>0</v>
      </c>
      <c r="K1665" s="187"/>
      <c r="L1665" s="219"/>
      <c r="M1665" s="219"/>
      <c r="N1665" s="127">
        <v>234</v>
      </c>
    </row>
    <row r="1666" spans="2:14" ht="23.1" customHeight="1" thickBot="1">
      <c r="B1666" s="25"/>
      <c r="J1666" s="31">
        <f>'اسماء العملاء'!A236</f>
        <v>0</v>
      </c>
      <c r="K1666" s="187"/>
      <c r="L1666" s="219"/>
      <c r="M1666" s="219"/>
      <c r="N1666" s="127">
        <v>235</v>
      </c>
    </row>
    <row r="1667" spans="2:14" ht="23.1" customHeight="1" thickBot="1">
      <c r="B1667" s="25"/>
      <c r="J1667" s="31">
        <f>'اسماء العملاء'!A237</f>
        <v>0</v>
      </c>
      <c r="K1667" s="187"/>
      <c r="L1667" s="219"/>
      <c r="M1667" s="219"/>
      <c r="N1667" s="127">
        <v>236</v>
      </c>
    </row>
    <row r="1668" spans="2:14" ht="23.1" customHeight="1" thickBot="1">
      <c r="B1668" s="25"/>
      <c r="J1668" s="31">
        <f>'اسماء العملاء'!A238</f>
        <v>0</v>
      </c>
      <c r="K1668" s="187"/>
      <c r="L1668" s="219"/>
      <c r="M1668" s="219"/>
      <c r="N1668" s="127">
        <v>237</v>
      </c>
    </row>
    <row r="1669" spans="2:14" ht="23.1" customHeight="1" thickBot="1">
      <c r="B1669" s="25"/>
      <c r="J1669" s="31">
        <f>'اسماء العملاء'!A239</f>
        <v>0</v>
      </c>
      <c r="K1669" s="187"/>
      <c r="L1669" s="219"/>
      <c r="M1669" s="219"/>
      <c r="N1669" s="127">
        <v>238</v>
      </c>
    </row>
    <row r="1670" spans="2:14" ht="23.1" customHeight="1" thickBot="1">
      <c r="B1670" s="25"/>
      <c r="J1670" s="31">
        <f>'اسماء العملاء'!A240</f>
        <v>0</v>
      </c>
      <c r="K1670" s="187"/>
      <c r="L1670" s="219"/>
      <c r="M1670" s="219"/>
      <c r="N1670" s="127">
        <v>239</v>
      </c>
    </row>
    <row r="1671" spans="2:14" ht="23.1" customHeight="1" thickBot="1">
      <c r="B1671" s="25"/>
      <c r="J1671" s="31">
        <f>'اسماء العملاء'!A241</f>
        <v>0</v>
      </c>
      <c r="K1671" s="187"/>
      <c r="L1671" s="219"/>
      <c r="M1671" s="219"/>
      <c r="N1671" s="127">
        <v>240</v>
      </c>
    </row>
    <row r="1672" spans="2:14" ht="23.1" customHeight="1" thickBot="1">
      <c r="B1672" s="25"/>
      <c r="J1672" s="31">
        <f>'اسماء العملاء'!A242</f>
        <v>0</v>
      </c>
      <c r="K1672" s="187"/>
      <c r="L1672" s="219"/>
      <c r="M1672" s="219"/>
      <c r="N1672" s="127">
        <v>241</v>
      </c>
    </row>
    <row r="1673" spans="2:14" ht="23.1" customHeight="1" thickBot="1">
      <c r="B1673" s="25"/>
      <c r="J1673" s="31">
        <f>'اسماء العملاء'!A243</f>
        <v>0</v>
      </c>
      <c r="K1673" s="187"/>
      <c r="L1673" s="219"/>
      <c r="M1673" s="219"/>
      <c r="N1673" s="127">
        <v>242</v>
      </c>
    </row>
    <row r="1674" spans="2:14" ht="23.1" customHeight="1" thickBot="1">
      <c r="B1674" s="25"/>
      <c r="J1674" s="31">
        <f>'اسماء العملاء'!A244</f>
        <v>0</v>
      </c>
      <c r="K1674" s="187"/>
      <c r="L1674" s="219"/>
      <c r="M1674" s="219"/>
      <c r="N1674" s="127">
        <v>243</v>
      </c>
    </row>
    <row r="1675" spans="2:14" ht="23.1" customHeight="1" thickBot="1">
      <c r="B1675" s="25"/>
      <c r="J1675" s="31">
        <f>'اسماء العملاء'!A245</f>
        <v>0</v>
      </c>
      <c r="K1675" s="187"/>
      <c r="L1675" s="219"/>
      <c r="M1675" s="219"/>
      <c r="N1675" s="127">
        <v>244</v>
      </c>
    </row>
    <row r="1676" spans="2:14" ht="23.1" customHeight="1" thickBot="1">
      <c r="B1676" s="25"/>
      <c r="J1676" s="31">
        <f>'اسماء العملاء'!A246</f>
        <v>0</v>
      </c>
      <c r="K1676" s="187"/>
      <c r="L1676" s="219"/>
      <c r="M1676" s="219"/>
      <c r="N1676" s="127">
        <v>245</v>
      </c>
    </row>
    <row r="1677" spans="2:14" ht="23.1" customHeight="1" thickBot="1">
      <c r="B1677" s="25"/>
      <c r="J1677" s="31">
        <f>'اسماء العملاء'!A247</f>
        <v>0</v>
      </c>
      <c r="K1677" s="187"/>
      <c r="L1677" s="219"/>
      <c r="M1677" s="219"/>
      <c r="N1677" s="127">
        <v>246</v>
      </c>
    </row>
    <row r="1678" spans="2:14" ht="23.1" customHeight="1" thickBot="1">
      <c r="B1678" s="25"/>
      <c r="J1678" s="31">
        <f>'اسماء العملاء'!A248</f>
        <v>0</v>
      </c>
      <c r="K1678" s="187"/>
      <c r="L1678" s="219"/>
      <c r="M1678" s="219"/>
      <c r="N1678" s="127">
        <v>247</v>
      </c>
    </row>
    <row r="1679" spans="2:14" ht="23.1" customHeight="1" thickBot="1">
      <c r="B1679" s="25"/>
      <c r="J1679" s="31">
        <f>'اسماء العملاء'!A249</f>
        <v>0</v>
      </c>
      <c r="K1679" s="187"/>
      <c r="L1679" s="219"/>
      <c r="M1679" s="219"/>
      <c r="N1679" s="127">
        <v>248</v>
      </c>
    </row>
    <row r="1680" spans="2:14" ht="23.1" customHeight="1" thickBot="1">
      <c r="B1680" s="27"/>
      <c r="J1680" s="31">
        <f>'اسماء العملاء'!A250</f>
        <v>0</v>
      </c>
      <c r="K1680" s="187"/>
      <c r="L1680" s="219"/>
      <c r="M1680" s="219"/>
      <c r="N1680" s="127">
        <v>249</v>
      </c>
    </row>
    <row r="1681" spans="10:14" ht="23.1" customHeight="1" thickBot="1">
      <c r="J1681" s="31">
        <f>'اسماء العملاء'!A251</f>
        <v>0</v>
      </c>
      <c r="K1681" s="187"/>
      <c r="L1681" s="219"/>
      <c r="M1681" s="219"/>
      <c r="N1681" s="127">
        <v>250</v>
      </c>
    </row>
    <row r="1682" spans="10:14" ht="23.1" customHeight="1" thickBot="1">
      <c r="J1682" s="31">
        <f>'اسماء العملاء'!A252</f>
        <v>0</v>
      </c>
      <c r="K1682" s="187"/>
      <c r="L1682" s="219"/>
      <c r="M1682" s="219"/>
      <c r="N1682" s="127">
        <v>251</v>
      </c>
    </row>
    <row r="1683" spans="10:14" ht="23.1" customHeight="1" thickBot="1">
      <c r="J1683" s="31">
        <f>'اسماء العملاء'!A253</f>
        <v>0</v>
      </c>
      <c r="K1683" s="187"/>
      <c r="L1683" s="219"/>
      <c r="M1683" s="219"/>
      <c r="N1683" s="127">
        <v>252</v>
      </c>
    </row>
    <row r="1684" spans="10:14" ht="23.1" customHeight="1" thickBot="1">
      <c r="J1684" s="31">
        <f>'اسماء العملاء'!A254</f>
        <v>0</v>
      </c>
      <c r="K1684" s="187"/>
      <c r="L1684" s="219"/>
      <c r="M1684" s="219"/>
      <c r="N1684" s="127">
        <v>253</v>
      </c>
    </row>
    <row r="1685" spans="10:14" ht="23.1" customHeight="1" thickBot="1">
      <c r="J1685" s="31">
        <f>'اسماء العملاء'!A255</f>
        <v>0</v>
      </c>
      <c r="K1685" s="187"/>
      <c r="L1685" s="219"/>
      <c r="M1685" s="219"/>
      <c r="N1685" s="127">
        <v>254</v>
      </c>
    </row>
    <row r="1686" spans="10:14" ht="23.1" customHeight="1" thickBot="1">
      <c r="J1686" s="31">
        <f>'اسماء العملاء'!A256</f>
        <v>0</v>
      </c>
      <c r="K1686" s="187"/>
      <c r="L1686" s="219"/>
      <c r="M1686" s="219"/>
      <c r="N1686" s="127">
        <v>255</v>
      </c>
    </row>
    <row r="1687" spans="10:14" ht="23.1" customHeight="1" thickBot="1">
      <c r="J1687" s="31">
        <f>'اسماء العملاء'!A257</f>
        <v>0</v>
      </c>
      <c r="K1687" s="187"/>
      <c r="L1687" s="219"/>
      <c r="M1687" s="219"/>
      <c r="N1687" s="127">
        <v>256</v>
      </c>
    </row>
    <row r="1688" spans="10:14" ht="23.1" customHeight="1" thickBot="1">
      <c r="J1688" s="31">
        <f>'اسماء العملاء'!A258</f>
        <v>0</v>
      </c>
      <c r="K1688" s="187"/>
      <c r="L1688" s="219"/>
      <c r="M1688" s="219"/>
      <c r="N1688" s="127">
        <v>257</v>
      </c>
    </row>
    <row r="1689" spans="10:14" ht="23.1" customHeight="1" thickBot="1">
      <c r="J1689" s="31">
        <f>'اسماء العملاء'!A259</f>
        <v>0</v>
      </c>
      <c r="K1689" s="187"/>
      <c r="L1689" s="219"/>
      <c r="M1689" s="219"/>
      <c r="N1689" s="127">
        <v>258</v>
      </c>
    </row>
    <row r="1690" spans="10:14" ht="23.1" customHeight="1" thickBot="1">
      <c r="J1690" s="31">
        <f>'اسماء العملاء'!A260</f>
        <v>0</v>
      </c>
      <c r="K1690" s="187"/>
      <c r="L1690" s="219"/>
      <c r="M1690" s="219"/>
      <c r="N1690" s="127">
        <v>259</v>
      </c>
    </row>
    <row r="1691" spans="10:14" ht="23.1" customHeight="1" thickBot="1">
      <c r="J1691" s="31">
        <f>'اسماء العملاء'!A261</f>
        <v>0</v>
      </c>
      <c r="K1691" s="187"/>
      <c r="L1691" s="219"/>
      <c r="M1691" s="219"/>
      <c r="N1691" s="127">
        <v>260</v>
      </c>
    </row>
    <row r="1692" spans="10:14" ht="23.1" customHeight="1" thickBot="1">
      <c r="J1692" s="31">
        <f>'اسماء العملاء'!A262</f>
        <v>0</v>
      </c>
      <c r="K1692" s="187"/>
      <c r="L1692" s="219"/>
      <c r="M1692" s="219"/>
      <c r="N1692" s="127">
        <v>261</v>
      </c>
    </row>
    <row r="1693" spans="10:14" ht="23.1" customHeight="1" thickBot="1">
      <c r="J1693" s="31">
        <f>'اسماء العملاء'!A263</f>
        <v>0</v>
      </c>
      <c r="K1693" s="187"/>
      <c r="L1693" s="219"/>
      <c r="M1693" s="219"/>
      <c r="N1693" s="127">
        <v>262</v>
      </c>
    </row>
    <row r="1694" spans="10:14" ht="23.1" customHeight="1" thickBot="1">
      <c r="J1694" s="31">
        <f>'اسماء العملاء'!A264</f>
        <v>0</v>
      </c>
      <c r="K1694" s="187"/>
      <c r="L1694" s="219"/>
      <c r="M1694" s="219"/>
      <c r="N1694" s="127">
        <v>263</v>
      </c>
    </row>
    <row r="1695" spans="10:14" ht="23.1" customHeight="1" thickBot="1">
      <c r="J1695" s="31">
        <f>'اسماء العملاء'!A265</f>
        <v>0</v>
      </c>
      <c r="K1695" s="187"/>
      <c r="L1695" s="219"/>
      <c r="M1695" s="219"/>
      <c r="N1695" s="127">
        <v>264</v>
      </c>
    </row>
    <row r="1696" spans="10:14" ht="23.1" customHeight="1" thickBot="1">
      <c r="J1696" s="31">
        <f>'اسماء العملاء'!A266</f>
        <v>0</v>
      </c>
      <c r="K1696" s="187"/>
      <c r="L1696" s="219"/>
      <c r="M1696" s="219"/>
      <c r="N1696" s="127">
        <v>265</v>
      </c>
    </row>
    <row r="1697" spans="10:14" ht="23.1" customHeight="1" thickBot="1">
      <c r="J1697" s="31">
        <f>'اسماء العملاء'!A267</f>
        <v>0</v>
      </c>
      <c r="K1697" s="187"/>
      <c r="L1697" s="219"/>
      <c r="M1697" s="219"/>
      <c r="N1697" s="127">
        <v>266</v>
      </c>
    </row>
    <row r="1698" spans="10:14" ht="23.1" customHeight="1" thickBot="1">
      <c r="J1698" s="31">
        <f>'اسماء العملاء'!A268</f>
        <v>0</v>
      </c>
      <c r="K1698" s="187"/>
      <c r="L1698" s="219"/>
      <c r="M1698" s="219"/>
      <c r="N1698" s="127">
        <v>267</v>
      </c>
    </row>
    <row r="1699" spans="10:14" ht="23.1" customHeight="1" thickBot="1">
      <c r="J1699" s="31">
        <f>'اسماء العملاء'!A269</f>
        <v>0</v>
      </c>
      <c r="K1699" s="187"/>
      <c r="L1699" s="219"/>
      <c r="M1699" s="219"/>
      <c r="N1699" s="127">
        <v>268</v>
      </c>
    </row>
    <row r="1700" spans="10:14" ht="23.1" customHeight="1" thickBot="1">
      <c r="J1700" s="31">
        <f>'اسماء العملاء'!A270</f>
        <v>0</v>
      </c>
      <c r="K1700" s="187"/>
      <c r="L1700" s="219"/>
      <c r="M1700" s="219"/>
      <c r="N1700" s="127">
        <v>269</v>
      </c>
    </row>
    <row r="1701" spans="10:14" ht="23.1" customHeight="1" thickBot="1">
      <c r="J1701" s="31">
        <f>'اسماء العملاء'!A271</f>
        <v>0</v>
      </c>
      <c r="K1701" s="187"/>
      <c r="L1701" s="219"/>
      <c r="M1701" s="219"/>
      <c r="N1701" s="127">
        <v>270</v>
      </c>
    </row>
    <row r="1702" spans="10:14" ht="23.1" customHeight="1" thickBot="1">
      <c r="J1702" s="31">
        <f>'اسماء العملاء'!A272</f>
        <v>0</v>
      </c>
      <c r="K1702" s="187"/>
      <c r="L1702" s="219"/>
      <c r="M1702" s="219"/>
      <c r="N1702" s="127">
        <v>271</v>
      </c>
    </row>
    <row r="1703" spans="10:14" ht="23.1" customHeight="1" thickBot="1">
      <c r="J1703" s="31">
        <f>'اسماء العملاء'!A273</f>
        <v>0</v>
      </c>
      <c r="K1703" s="187"/>
      <c r="L1703" s="219"/>
      <c r="M1703" s="219"/>
      <c r="N1703" s="127">
        <v>272</v>
      </c>
    </row>
    <row r="1704" spans="10:14" ht="23.1" customHeight="1" thickBot="1">
      <c r="J1704" s="31">
        <f>'اسماء العملاء'!A274</f>
        <v>0</v>
      </c>
      <c r="K1704" s="187"/>
      <c r="L1704" s="219"/>
      <c r="M1704" s="219"/>
      <c r="N1704" s="127">
        <v>273</v>
      </c>
    </row>
    <row r="1705" spans="10:14" ht="23.1" customHeight="1" thickBot="1">
      <c r="J1705" s="31">
        <f>'اسماء العملاء'!A275</f>
        <v>0</v>
      </c>
      <c r="K1705" s="187"/>
      <c r="L1705" s="219"/>
      <c r="M1705" s="219"/>
      <c r="N1705" s="127">
        <v>274</v>
      </c>
    </row>
    <row r="1706" spans="10:14" ht="23.1" customHeight="1" thickBot="1">
      <c r="J1706" s="31">
        <f>'اسماء العملاء'!A276</f>
        <v>0</v>
      </c>
      <c r="K1706" s="187"/>
      <c r="L1706" s="219"/>
      <c r="M1706" s="219"/>
      <c r="N1706" s="127">
        <v>275</v>
      </c>
    </row>
    <row r="1707" spans="10:14" ht="23.1" customHeight="1" thickBot="1">
      <c r="J1707" s="31">
        <f>'اسماء العملاء'!A277</f>
        <v>0</v>
      </c>
      <c r="K1707" s="187"/>
      <c r="L1707" s="219"/>
      <c r="M1707" s="219"/>
      <c r="N1707" s="127">
        <v>276</v>
      </c>
    </row>
    <row r="1708" spans="10:14" ht="23.1" customHeight="1" thickBot="1">
      <c r="J1708" s="31">
        <f>'اسماء العملاء'!A278</f>
        <v>0</v>
      </c>
      <c r="K1708" s="187"/>
      <c r="L1708" s="219"/>
      <c r="M1708" s="219"/>
      <c r="N1708" s="127">
        <v>277</v>
      </c>
    </row>
    <row r="1709" spans="10:14" ht="23.1" customHeight="1" thickBot="1">
      <c r="J1709" s="31">
        <f>'اسماء العملاء'!A279</f>
        <v>0</v>
      </c>
      <c r="K1709" s="187"/>
      <c r="L1709" s="219"/>
      <c r="M1709" s="219"/>
      <c r="N1709" s="127">
        <v>278</v>
      </c>
    </row>
    <row r="1710" spans="10:14" ht="23.1" customHeight="1" thickBot="1">
      <c r="J1710" s="31">
        <f>'اسماء العملاء'!A280</f>
        <v>0</v>
      </c>
      <c r="K1710" s="187"/>
      <c r="L1710" s="219"/>
      <c r="M1710" s="219"/>
      <c r="N1710" s="127">
        <v>279</v>
      </c>
    </row>
    <row r="1711" spans="10:14" ht="23.1" customHeight="1" thickBot="1">
      <c r="J1711" s="31">
        <f>'اسماء العملاء'!A281</f>
        <v>0</v>
      </c>
      <c r="K1711" s="187"/>
      <c r="L1711" s="219"/>
      <c r="M1711" s="219"/>
      <c r="N1711" s="127">
        <v>280</v>
      </c>
    </row>
    <row r="1712" spans="10:14" ht="23.1" customHeight="1" thickBot="1">
      <c r="J1712" s="31">
        <f>'اسماء العملاء'!A282</f>
        <v>0</v>
      </c>
      <c r="K1712" s="187"/>
      <c r="L1712" s="219"/>
      <c r="M1712" s="219"/>
      <c r="N1712" s="127">
        <v>281</v>
      </c>
    </row>
    <row r="1713" spans="10:14" ht="23.1" customHeight="1" thickBot="1">
      <c r="J1713" s="31">
        <f>'اسماء العملاء'!A283</f>
        <v>0</v>
      </c>
      <c r="K1713" s="187"/>
      <c r="L1713" s="219"/>
      <c r="M1713" s="219"/>
      <c r="N1713" s="127">
        <v>282</v>
      </c>
    </row>
    <row r="1714" spans="10:14" ht="23.1" customHeight="1" thickBot="1">
      <c r="J1714" s="31">
        <f>'اسماء العملاء'!A284</f>
        <v>0</v>
      </c>
      <c r="K1714" s="187"/>
      <c r="L1714" s="219"/>
      <c r="M1714" s="219"/>
      <c r="N1714" s="127">
        <v>283</v>
      </c>
    </row>
    <row r="1715" spans="10:14" ht="23.1" customHeight="1" thickBot="1">
      <c r="J1715" s="31">
        <f>'اسماء العملاء'!A285</f>
        <v>0</v>
      </c>
      <c r="K1715" s="187"/>
      <c r="L1715" s="219"/>
      <c r="M1715" s="219"/>
      <c r="N1715" s="127">
        <v>284</v>
      </c>
    </row>
    <row r="1716" spans="10:14" ht="23.1" customHeight="1" thickBot="1">
      <c r="J1716" s="31">
        <f>'اسماء العملاء'!A286</f>
        <v>0</v>
      </c>
      <c r="K1716" s="187"/>
      <c r="L1716" s="219"/>
      <c r="M1716" s="219"/>
      <c r="N1716" s="127">
        <v>285</v>
      </c>
    </row>
    <row r="1717" spans="10:14" ht="23.1" customHeight="1" thickBot="1">
      <c r="J1717" s="31">
        <f>'اسماء العملاء'!A287</f>
        <v>0</v>
      </c>
      <c r="K1717" s="187"/>
      <c r="L1717" s="219"/>
      <c r="M1717" s="219"/>
      <c r="N1717" s="127">
        <v>286</v>
      </c>
    </row>
    <row r="1718" spans="10:14" ht="23.1" customHeight="1" thickBot="1">
      <c r="J1718" s="31">
        <f>'اسماء العملاء'!A288</f>
        <v>0</v>
      </c>
      <c r="K1718" s="187"/>
      <c r="L1718" s="219"/>
      <c r="M1718" s="219"/>
      <c r="N1718" s="127">
        <v>287</v>
      </c>
    </row>
    <row r="1719" spans="10:14" ht="23.1" customHeight="1" thickBot="1">
      <c r="J1719" s="31">
        <f>'اسماء العملاء'!A289</f>
        <v>0</v>
      </c>
      <c r="K1719" s="187"/>
      <c r="L1719" s="219"/>
      <c r="M1719" s="219"/>
      <c r="N1719" s="127">
        <v>288</v>
      </c>
    </row>
    <row r="1720" spans="10:14" ht="23.1" customHeight="1" thickBot="1">
      <c r="J1720" s="31">
        <f>'اسماء العملاء'!A290</f>
        <v>0</v>
      </c>
      <c r="K1720" s="187"/>
      <c r="L1720" s="219"/>
      <c r="M1720" s="219"/>
      <c r="N1720" s="127">
        <v>289</v>
      </c>
    </row>
    <row r="1721" spans="10:14" ht="23.1" customHeight="1" thickBot="1">
      <c r="J1721" s="31">
        <f>'اسماء العملاء'!A291</f>
        <v>0</v>
      </c>
      <c r="K1721" s="187"/>
      <c r="L1721" s="219"/>
      <c r="M1721" s="219"/>
      <c r="N1721" s="127">
        <v>290</v>
      </c>
    </row>
    <row r="1722" spans="10:14" ht="23.1" customHeight="1" thickBot="1">
      <c r="J1722" s="31">
        <f>'اسماء العملاء'!A292</f>
        <v>0</v>
      </c>
      <c r="K1722" s="187"/>
      <c r="L1722" s="219"/>
      <c r="M1722" s="219"/>
      <c r="N1722" s="127">
        <v>291</v>
      </c>
    </row>
    <row r="1723" spans="10:14" ht="23.1" customHeight="1" thickBot="1">
      <c r="J1723" s="31">
        <f>'اسماء العملاء'!A293</f>
        <v>0</v>
      </c>
      <c r="K1723" s="187"/>
      <c r="L1723" s="219"/>
      <c r="M1723" s="219"/>
      <c r="N1723" s="127">
        <v>292</v>
      </c>
    </row>
    <row r="1724" spans="10:14" ht="23.1" customHeight="1" thickBot="1">
      <c r="J1724" s="31">
        <f>'اسماء العملاء'!A294</f>
        <v>0</v>
      </c>
      <c r="K1724" s="187"/>
      <c r="L1724" s="219"/>
      <c r="M1724" s="219"/>
      <c r="N1724" s="127">
        <v>293</v>
      </c>
    </row>
    <row r="1725" spans="10:14" ht="23.1" customHeight="1" thickBot="1">
      <c r="J1725" s="31">
        <f>'اسماء العملاء'!A295</f>
        <v>0</v>
      </c>
      <c r="K1725" s="187"/>
      <c r="L1725" s="219"/>
      <c r="M1725" s="219"/>
      <c r="N1725" s="127">
        <v>294</v>
      </c>
    </row>
    <row r="1726" spans="10:14" ht="23.1" customHeight="1" thickBot="1">
      <c r="J1726" s="31">
        <f>'اسماء العملاء'!A296</f>
        <v>0</v>
      </c>
      <c r="K1726" s="187"/>
      <c r="L1726" s="219"/>
      <c r="M1726" s="219"/>
      <c r="N1726" s="127">
        <v>295</v>
      </c>
    </row>
    <row r="1727" spans="10:14" ht="23.1" customHeight="1" thickBot="1">
      <c r="J1727" s="31">
        <f>'اسماء العملاء'!A297</f>
        <v>0</v>
      </c>
      <c r="K1727" s="187"/>
      <c r="L1727" s="219"/>
      <c r="M1727" s="219"/>
      <c r="N1727" s="127">
        <v>296</v>
      </c>
    </row>
    <row r="1728" spans="10:14" ht="23.1" customHeight="1" thickBot="1">
      <c r="J1728" s="31">
        <f>'اسماء العملاء'!A298</f>
        <v>0</v>
      </c>
      <c r="K1728" s="187"/>
      <c r="L1728" s="219"/>
      <c r="M1728" s="219"/>
      <c r="N1728" s="127">
        <v>297</v>
      </c>
    </row>
    <row r="1729" spans="10:14" ht="23.1" customHeight="1" thickBot="1">
      <c r="J1729" s="31">
        <f>'اسماء العملاء'!A299</f>
        <v>0</v>
      </c>
      <c r="K1729" s="187"/>
      <c r="L1729" s="219"/>
      <c r="M1729" s="219"/>
      <c r="N1729" s="127">
        <v>298</v>
      </c>
    </row>
    <row r="1730" spans="10:14" ht="23.1" customHeight="1" thickBot="1">
      <c r="J1730" s="31">
        <f>'اسماء العملاء'!A300</f>
        <v>0</v>
      </c>
      <c r="K1730" s="187"/>
      <c r="L1730" s="219"/>
      <c r="M1730" s="219"/>
      <c r="N1730" s="127">
        <v>299</v>
      </c>
    </row>
    <row r="1731" spans="10:14" ht="23.1" customHeight="1" thickBot="1">
      <c r="J1731" s="31">
        <f>'اسماء العملاء'!A301</f>
        <v>0</v>
      </c>
      <c r="K1731" s="187"/>
      <c r="L1731" s="219"/>
      <c r="M1731" s="219"/>
      <c r="N1731" s="127">
        <v>300</v>
      </c>
    </row>
    <row r="1732" spans="10:14" ht="23.1" customHeight="1" thickBot="1">
      <c r="J1732" s="31">
        <f>'اسماء العملاء'!A302</f>
        <v>0</v>
      </c>
      <c r="K1732" s="187"/>
      <c r="L1732" s="219"/>
      <c r="M1732" s="219"/>
      <c r="N1732" s="127">
        <v>301</v>
      </c>
    </row>
    <row r="1733" spans="10:14" ht="23.1" customHeight="1" thickBot="1">
      <c r="J1733" s="31">
        <f>'اسماء العملاء'!A303</f>
        <v>0</v>
      </c>
      <c r="K1733" s="187"/>
      <c r="L1733" s="219"/>
      <c r="M1733" s="219"/>
      <c r="N1733" s="127">
        <v>302</v>
      </c>
    </row>
    <row r="1734" spans="10:14" ht="23.1" customHeight="1" thickBot="1">
      <c r="J1734" s="31">
        <f>'اسماء العملاء'!A304</f>
        <v>0</v>
      </c>
      <c r="K1734" s="187"/>
      <c r="L1734" s="219"/>
      <c r="M1734" s="219"/>
      <c r="N1734" s="127">
        <v>303</v>
      </c>
    </row>
    <row r="1735" spans="10:14" ht="23.1" customHeight="1" thickBot="1">
      <c r="J1735" s="31">
        <f>'اسماء العملاء'!A305</f>
        <v>0</v>
      </c>
      <c r="K1735" s="187"/>
      <c r="L1735" s="219"/>
      <c r="M1735" s="219"/>
      <c r="N1735" s="127">
        <v>304</v>
      </c>
    </row>
    <row r="1736" spans="10:14" ht="23.1" customHeight="1" thickBot="1">
      <c r="J1736" s="31">
        <f>'اسماء العملاء'!A306</f>
        <v>0</v>
      </c>
      <c r="K1736" s="193"/>
      <c r="L1736" s="219"/>
      <c r="M1736" s="219"/>
      <c r="N1736" s="127">
        <v>305</v>
      </c>
    </row>
    <row r="1737" spans="10:14" ht="23.1" customHeight="1" thickBot="1">
      <c r="J1737" s="31">
        <f>'اسماء العملاء'!A307</f>
        <v>0</v>
      </c>
      <c r="K1737" s="190"/>
      <c r="L1737" s="219"/>
      <c r="M1737" s="220"/>
      <c r="N1737" s="127">
        <v>306</v>
      </c>
    </row>
    <row r="1738" spans="10:14" ht="23.1" customHeight="1" thickBot="1">
      <c r="J1738" s="31">
        <f>'اسماء العملاء'!A308</f>
        <v>0</v>
      </c>
      <c r="K1738" s="187"/>
      <c r="L1738" s="219"/>
      <c r="M1738" s="219"/>
      <c r="N1738" s="127">
        <v>307</v>
      </c>
    </row>
    <row r="1739" spans="10:14" ht="23.1" customHeight="1" thickBot="1">
      <c r="J1739" s="31">
        <f>'اسماء العملاء'!A309</f>
        <v>0</v>
      </c>
      <c r="K1739" s="187"/>
      <c r="L1739" s="219"/>
      <c r="M1739" s="219"/>
      <c r="N1739" s="127">
        <v>308</v>
      </c>
    </row>
    <row r="1740" spans="10:14" ht="23.1" customHeight="1" thickBot="1">
      <c r="J1740" s="31">
        <f>'اسماء العملاء'!A310</f>
        <v>0</v>
      </c>
      <c r="K1740" s="187"/>
      <c r="L1740" s="219"/>
      <c r="M1740" s="219"/>
      <c r="N1740" s="127">
        <v>309</v>
      </c>
    </row>
    <row r="1741" spans="10:14" ht="23.1" customHeight="1" thickBot="1">
      <c r="J1741" s="31">
        <f>'اسماء العملاء'!A311</f>
        <v>0</v>
      </c>
      <c r="K1741" s="187"/>
      <c r="L1741" s="219"/>
      <c r="M1741" s="219"/>
      <c r="N1741" s="127">
        <v>310</v>
      </c>
    </row>
    <row r="1742" spans="10:14" ht="23.1" customHeight="1" thickBot="1">
      <c r="J1742" s="31">
        <f>'اسماء العملاء'!A312</f>
        <v>0</v>
      </c>
      <c r="K1742" s="187"/>
      <c r="L1742" s="219"/>
      <c r="M1742" s="219"/>
      <c r="N1742" s="127">
        <v>311</v>
      </c>
    </row>
    <row r="1743" spans="10:14" ht="23.1" customHeight="1" thickBot="1">
      <c r="J1743" s="31">
        <f>'اسماء العملاء'!A313</f>
        <v>0</v>
      </c>
      <c r="K1743" s="187"/>
      <c r="L1743" s="219"/>
      <c r="M1743" s="219"/>
      <c r="N1743" s="127">
        <v>312</v>
      </c>
    </row>
    <row r="1744" spans="10:14" ht="23.1" customHeight="1" thickBot="1">
      <c r="J1744" s="31">
        <f>'اسماء العملاء'!A314</f>
        <v>0</v>
      </c>
      <c r="K1744" s="187"/>
      <c r="L1744" s="219"/>
      <c r="M1744" s="219"/>
      <c r="N1744" s="127">
        <v>313</v>
      </c>
    </row>
    <row r="1745" spans="10:14" ht="23.1" customHeight="1" thickBot="1">
      <c r="J1745" s="31">
        <f>'اسماء العملاء'!A315</f>
        <v>0</v>
      </c>
      <c r="K1745" s="187"/>
      <c r="L1745" s="219"/>
      <c r="M1745" s="219"/>
      <c r="N1745" s="127">
        <v>314</v>
      </c>
    </row>
    <row r="1746" spans="10:14" ht="23.1" customHeight="1" thickBot="1">
      <c r="J1746" s="31">
        <f>'اسماء العملاء'!A316</f>
        <v>0</v>
      </c>
      <c r="K1746" s="187"/>
      <c r="L1746" s="219"/>
      <c r="M1746" s="219"/>
      <c r="N1746" s="127">
        <v>315</v>
      </c>
    </row>
    <row r="1747" spans="10:14" ht="23.1" customHeight="1" thickBot="1">
      <c r="J1747" s="31">
        <f>'اسماء العملاء'!A317</f>
        <v>0</v>
      </c>
      <c r="K1747" s="187"/>
      <c r="L1747" s="219"/>
      <c r="M1747" s="219"/>
      <c r="N1747" s="127">
        <v>316</v>
      </c>
    </row>
    <row r="1748" spans="10:14" ht="23.1" customHeight="1" thickBot="1">
      <c r="J1748" s="31">
        <f>'اسماء العملاء'!A318</f>
        <v>0</v>
      </c>
      <c r="K1748" s="187"/>
      <c r="L1748" s="219"/>
      <c r="M1748" s="219"/>
      <c r="N1748" s="127">
        <v>317</v>
      </c>
    </row>
    <row r="1749" spans="10:14" ht="23.1" customHeight="1" thickBot="1">
      <c r="J1749" s="31">
        <f>'اسماء العملاء'!A319</f>
        <v>0</v>
      </c>
      <c r="K1749" s="187"/>
      <c r="L1749" s="219"/>
      <c r="M1749" s="219"/>
      <c r="N1749" s="127">
        <v>318</v>
      </c>
    </row>
    <row r="1750" spans="10:14" ht="23.1" customHeight="1" thickBot="1">
      <c r="J1750" s="31">
        <f>'اسماء العملاء'!A320</f>
        <v>0</v>
      </c>
      <c r="K1750" s="187"/>
      <c r="L1750" s="219"/>
      <c r="M1750" s="219"/>
      <c r="N1750" s="127">
        <v>319</v>
      </c>
    </row>
    <row r="1751" spans="10:14" ht="23.1" customHeight="1" thickBot="1">
      <c r="J1751" s="31">
        <f>'اسماء العملاء'!A321</f>
        <v>0</v>
      </c>
      <c r="K1751" s="187"/>
      <c r="L1751" s="219"/>
      <c r="M1751" s="219"/>
      <c r="N1751" s="127">
        <v>320</v>
      </c>
    </row>
    <row r="1752" spans="10:14" ht="23.1" customHeight="1" thickBot="1">
      <c r="J1752" s="31">
        <f>'اسماء العملاء'!A322</f>
        <v>0</v>
      </c>
      <c r="K1752" s="187"/>
      <c r="L1752" s="219"/>
      <c r="M1752" s="219"/>
      <c r="N1752" s="127">
        <v>321</v>
      </c>
    </row>
    <row r="1753" spans="10:14" ht="23.1" customHeight="1" thickBot="1">
      <c r="J1753" s="31">
        <f>'اسماء العملاء'!A323</f>
        <v>0</v>
      </c>
      <c r="K1753" s="187"/>
      <c r="L1753" s="219"/>
      <c r="M1753" s="219"/>
      <c r="N1753" s="127">
        <v>322</v>
      </c>
    </row>
    <row r="1754" spans="10:14" ht="23.1" customHeight="1" thickBot="1">
      <c r="J1754" s="31">
        <f>'اسماء العملاء'!A324</f>
        <v>0</v>
      </c>
      <c r="K1754" s="187"/>
      <c r="L1754" s="219"/>
      <c r="M1754" s="219"/>
      <c r="N1754" s="127">
        <v>323</v>
      </c>
    </row>
    <row r="1755" spans="10:14" ht="23.1" customHeight="1" thickBot="1">
      <c r="J1755" s="31">
        <f>'اسماء العملاء'!A325</f>
        <v>0</v>
      </c>
      <c r="K1755" s="187"/>
      <c r="L1755" s="219"/>
      <c r="M1755" s="219"/>
      <c r="N1755" s="127">
        <v>324</v>
      </c>
    </row>
    <row r="1756" spans="10:14" ht="23.1" customHeight="1" thickBot="1">
      <c r="J1756" s="31">
        <f>'اسماء العملاء'!A326</f>
        <v>0</v>
      </c>
      <c r="K1756" s="187"/>
      <c r="L1756" s="219"/>
      <c r="M1756" s="219"/>
      <c r="N1756" s="127">
        <v>325</v>
      </c>
    </row>
    <row r="1757" spans="10:14" ht="23.1" customHeight="1" thickBot="1">
      <c r="J1757" s="31">
        <f>'اسماء العملاء'!A327</f>
        <v>0</v>
      </c>
      <c r="K1757" s="187"/>
      <c r="L1757" s="219"/>
      <c r="M1757" s="219"/>
      <c r="N1757" s="127">
        <v>326</v>
      </c>
    </row>
    <row r="1758" spans="10:14" ht="23.1" customHeight="1" thickBot="1">
      <c r="J1758" s="31">
        <f>'اسماء العملاء'!A328</f>
        <v>0</v>
      </c>
      <c r="K1758" s="187"/>
      <c r="L1758" s="219"/>
      <c r="M1758" s="219"/>
      <c r="N1758" s="127">
        <v>327</v>
      </c>
    </row>
    <row r="1759" spans="10:14" ht="23.1" customHeight="1" thickBot="1">
      <c r="J1759" s="31">
        <f>'اسماء العملاء'!A329</f>
        <v>0</v>
      </c>
      <c r="K1759" s="187"/>
      <c r="L1759" s="219"/>
      <c r="M1759" s="219"/>
      <c r="N1759" s="127">
        <v>328</v>
      </c>
    </row>
    <row r="1760" spans="10:14" ht="23.1" customHeight="1" thickBot="1">
      <c r="J1760" s="31">
        <f>'اسماء العملاء'!A330</f>
        <v>0</v>
      </c>
      <c r="K1760" s="187"/>
      <c r="L1760" s="219"/>
      <c r="M1760" s="219"/>
      <c r="N1760" s="127">
        <v>329</v>
      </c>
    </row>
    <row r="1761" spans="10:14" ht="23.1" customHeight="1" thickBot="1">
      <c r="J1761" s="31">
        <f>'اسماء العملاء'!A331</f>
        <v>0</v>
      </c>
      <c r="K1761" s="187"/>
      <c r="L1761" s="219"/>
      <c r="M1761" s="219"/>
      <c r="N1761" s="127">
        <v>330</v>
      </c>
    </row>
    <row r="1762" spans="10:14" ht="23.1" customHeight="1" thickBot="1">
      <c r="J1762" s="31">
        <f>'اسماء العملاء'!A332</f>
        <v>0</v>
      </c>
      <c r="K1762" s="187"/>
      <c r="L1762" s="219"/>
      <c r="M1762" s="219"/>
      <c r="N1762" s="127">
        <v>331</v>
      </c>
    </row>
    <row r="1763" spans="10:14" ht="23.1" customHeight="1" thickBot="1">
      <c r="J1763" s="31">
        <f>'اسماء العملاء'!A333</f>
        <v>0</v>
      </c>
      <c r="K1763" s="187"/>
      <c r="L1763" s="219"/>
      <c r="M1763" s="219"/>
      <c r="N1763" s="127">
        <v>332</v>
      </c>
    </row>
    <row r="1764" spans="10:14" ht="23.1" customHeight="1" thickBot="1">
      <c r="J1764" s="31">
        <f>'اسماء العملاء'!A334</f>
        <v>0</v>
      </c>
      <c r="K1764" s="187"/>
      <c r="L1764" s="219"/>
      <c r="M1764" s="219"/>
      <c r="N1764" s="127">
        <v>333</v>
      </c>
    </row>
    <row r="1765" spans="10:14" ht="23.1" customHeight="1" thickBot="1">
      <c r="J1765" s="31">
        <f>'اسماء العملاء'!A335</f>
        <v>0</v>
      </c>
      <c r="K1765" s="187"/>
      <c r="L1765" s="219"/>
      <c r="M1765" s="219"/>
      <c r="N1765" s="127">
        <v>334</v>
      </c>
    </row>
    <row r="1766" spans="10:14" ht="23.1" customHeight="1" thickBot="1">
      <c r="J1766" s="31">
        <f>'اسماء العملاء'!A336</f>
        <v>0</v>
      </c>
      <c r="K1766" s="187"/>
      <c r="L1766" s="219"/>
      <c r="M1766" s="219"/>
      <c r="N1766" s="127">
        <v>335</v>
      </c>
    </row>
    <row r="1767" spans="10:14" ht="23.1" customHeight="1" thickBot="1">
      <c r="J1767" s="31">
        <f>'اسماء العملاء'!A337</f>
        <v>0</v>
      </c>
      <c r="K1767" s="187"/>
      <c r="L1767" s="219"/>
      <c r="M1767" s="219"/>
      <c r="N1767" s="127">
        <v>336</v>
      </c>
    </row>
    <row r="1768" spans="10:14" ht="23.1" customHeight="1" thickBot="1">
      <c r="J1768" s="31">
        <f>'اسماء العملاء'!A338</f>
        <v>0</v>
      </c>
      <c r="K1768" s="187"/>
      <c r="L1768" s="219"/>
      <c r="M1768" s="219"/>
      <c r="N1768" s="127">
        <v>337</v>
      </c>
    </row>
    <row r="1769" spans="10:14" ht="23.1" customHeight="1" thickBot="1">
      <c r="J1769" s="31">
        <f>'اسماء العملاء'!A339</f>
        <v>0</v>
      </c>
      <c r="K1769" s="187"/>
      <c r="L1769" s="219"/>
      <c r="M1769" s="219"/>
      <c r="N1769" s="127">
        <v>338</v>
      </c>
    </row>
    <row r="1770" spans="10:14" ht="23.1" customHeight="1" thickBot="1">
      <c r="J1770" s="31">
        <f>'اسماء العملاء'!A340</f>
        <v>0</v>
      </c>
      <c r="K1770" s="187"/>
      <c r="L1770" s="219"/>
      <c r="M1770" s="219"/>
      <c r="N1770" s="127">
        <v>339</v>
      </c>
    </row>
    <row r="1771" spans="10:14" ht="23.1" customHeight="1" thickBot="1">
      <c r="J1771" s="31">
        <f>'اسماء العملاء'!A341</f>
        <v>0</v>
      </c>
      <c r="K1771" s="187"/>
      <c r="L1771" s="219"/>
      <c r="M1771" s="219"/>
      <c r="N1771" s="127">
        <v>340</v>
      </c>
    </row>
    <row r="1772" spans="10:14" ht="23.1" customHeight="1" thickBot="1">
      <c r="J1772" s="31">
        <f>'اسماء العملاء'!A342</f>
        <v>0</v>
      </c>
      <c r="K1772" s="187"/>
      <c r="L1772" s="219"/>
      <c r="M1772" s="219"/>
      <c r="N1772" s="127">
        <v>341</v>
      </c>
    </row>
    <row r="1773" spans="10:14" ht="23.1" customHeight="1" thickBot="1">
      <c r="J1773" s="31">
        <f>'اسماء العملاء'!A343</f>
        <v>0</v>
      </c>
      <c r="K1773" s="187"/>
      <c r="L1773" s="219"/>
      <c r="M1773" s="219"/>
      <c r="N1773" s="127">
        <v>342</v>
      </c>
    </row>
    <row r="1774" spans="10:14" ht="23.1" customHeight="1" thickBot="1">
      <c r="J1774" s="31">
        <f>'اسماء العملاء'!A344</f>
        <v>0</v>
      </c>
      <c r="K1774" s="187"/>
      <c r="L1774" s="219"/>
      <c r="M1774" s="219"/>
      <c r="N1774" s="127">
        <v>343</v>
      </c>
    </row>
    <row r="1775" spans="10:14" ht="23.1" customHeight="1" thickBot="1">
      <c r="J1775" s="31">
        <f>'اسماء العملاء'!A345</f>
        <v>0</v>
      </c>
      <c r="K1775" s="187"/>
      <c r="L1775" s="219"/>
      <c r="M1775" s="219"/>
      <c r="N1775" s="127">
        <v>344</v>
      </c>
    </row>
    <row r="1776" spans="10:14" ht="23.1" customHeight="1" thickBot="1">
      <c r="J1776" s="31">
        <f>'اسماء العملاء'!A346</f>
        <v>0</v>
      </c>
      <c r="K1776" s="187"/>
      <c r="L1776" s="219"/>
      <c r="M1776" s="219"/>
      <c r="N1776" s="127">
        <v>345</v>
      </c>
    </row>
    <row r="1777" spans="10:14" ht="23.1" customHeight="1" thickBot="1">
      <c r="J1777" s="31">
        <f>'اسماء العملاء'!A347</f>
        <v>0</v>
      </c>
      <c r="K1777" s="187"/>
      <c r="L1777" s="219"/>
      <c r="M1777" s="219"/>
      <c r="N1777" s="127">
        <v>346</v>
      </c>
    </row>
    <row r="1778" spans="10:14" ht="23.1" customHeight="1" thickBot="1">
      <c r="J1778" s="31">
        <f>'اسماء العملاء'!A348</f>
        <v>0</v>
      </c>
      <c r="K1778" s="187"/>
      <c r="L1778" s="219"/>
      <c r="M1778" s="219"/>
      <c r="N1778" s="127">
        <v>347</v>
      </c>
    </row>
    <row r="1779" spans="10:14" ht="23.1" customHeight="1" thickBot="1">
      <c r="J1779" s="31">
        <f>'اسماء العملاء'!A349</f>
        <v>0</v>
      </c>
      <c r="K1779" s="187"/>
      <c r="L1779" s="219"/>
      <c r="M1779" s="219"/>
      <c r="N1779" s="127">
        <v>348</v>
      </c>
    </row>
    <row r="1780" spans="10:14" ht="23.1" customHeight="1" thickBot="1">
      <c r="J1780" s="31">
        <f>'اسماء العملاء'!A350</f>
        <v>0</v>
      </c>
      <c r="K1780" s="187"/>
      <c r="L1780" s="219"/>
      <c r="M1780" s="219"/>
      <c r="N1780" s="127">
        <v>349</v>
      </c>
    </row>
    <row r="1781" spans="10:14" ht="23.1" customHeight="1" thickBot="1">
      <c r="J1781" s="31">
        <f>'اسماء العملاء'!A351</f>
        <v>0</v>
      </c>
      <c r="K1781" s="187"/>
      <c r="L1781" s="219"/>
      <c r="M1781" s="219"/>
      <c r="N1781" s="127">
        <v>350</v>
      </c>
    </row>
    <row r="1782" spans="10:14" ht="23.1" customHeight="1" thickBot="1">
      <c r="J1782" s="31">
        <f>'اسماء العملاء'!A352</f>
        <v>0</v>
      </c>
      <c r="K1782" s="187"/>
      <c r="L1782" s="219"/>
      <c r="M1782" s="219"/>
      <c r="N1782" s="127">
        <v>351</v>
      </c>
    </row>
    <row r="1783" spans="10:14" ht="23.1" customHeight="1" thickBot="1">
      <c r="J1783" s="31">
        <f>'اسماء العملاء'!A353</f>
        <v>0</v>
      </c>
      <c r="K1783" s="187"/>
      <c r="L1783" s="219"/>
      <c r="M1783" s="219"/>
      <c r="N1783" s="127">
        <v>352</v>
      </c>
    </row>
    <row r="1784" spans="10:14" ht="23.1" customHeight="1" thickBot="1">
      <c r="J1784" s="31">
        <f>'اسماء العملاء'!A354</f>
        <v>0</v>
      </c>
      <c r="K1784" s="187"/>
      <c r="L1784" s="219"/>
      <c r="M1784" s="219"/>
      <c r="N1784" s="127">
        <v>353</v>
      </c>
    </row>
    <row r="1785" spans="10:14" ht="23.1" customHeight="1" thickBot="1">
      <c r="J1785" s="31">
        <f>'اسماء العملاء'!A355</f>
        <v>0</v>
      </c>
      <c r="K1785" s="187"/>
      <c r="L1785" s="219"/>
      <c r="M1785" s="219"/>
      <c r="N1785" s="127">
        <v>354</v>
      </c>
    </row>
    <row r="1786" spans="10:14" ht="23.1" customHeight="1" thickBot="1">
      <c r="J1786" s="31">
        <f>'اسماء العملاء'!A356</f>
        <v>0</v>
      </c>
      <c r="K1786" s="187"/>
      <c r="L1786" s="219"/>
      <c r="M1786" s="219"/>
      <c r="N1786" s="127">
        <v>355</v>
      </c>
    </row>
    <row r="1787" spans="10:14" ht="23.1" customHeight="1" thickBot="1">
      <c r="J1787" s="31">
        <f>'اسماء العملاء'!A357</f>
        <v>0</v>
      </c>
      <c r="K1787" s="187"/>
      <c r="L1787" s="219"/>
      <c r="M1787" s="219"/>
      <c r="N1787" s="127">
        <v>356</v>
      </c>
    </row>
    <row r="1788" spans="10:14" ht="23.1" customHeight="1" thickBot="1">
      <c r="J1788" s="31">
        <f>'اسماء العملاء'!A358</f>
        <v>0</v>
      </c>
      <c r="K1788" s="187"/>
      <c r="L1788" s="219"/>
      <c r="M1788" s="219"/>
      <c r="N1788" s="127">
        <v>357</v>
      </c>
    </row>
    <row r="1789" spans="10:14" ht="23.1" customHeight="1" thickBot="1">
      <c r="J1789" s="31">
        <f>'اسماء العملاء'!A359</f>
        <v>0</v>
      </c>
      <c r="K1789" s="187"/>
      <c r="L1789" s="219"/>
      <c r="M1789" s="219"/>
      <c r="N1789" s="127">
        <v>358</v>
      </c>
    </row>
    <row r="1790" spans="10:14" ht="23.1" customHeight="1" thickBot="1">
      <c r="J1790" s="31">
        <f>'اسماء العملاء'!A360</f>
        <v>0</v>
      </c>
      <c r="K1790" s="187"/>
      <c r="L1790" s="219"/>
      <c r="M1790" s="219"/>
      <c r="N1790" s="127">
        <v>359</v>
      </c>
    </row>
    <row r="1791" spans="10:14" ht="23.1" customHeight="1" thickBot="1">
      <c r="J1791" s="31">
        <f>'اسماء العملاء'!A361</f>
        <v>0</v>
      </c>
      <c r="K1791" s="187"/>
      <c r="L1791" s="219"/>
      <c r="M1791" s="219"/>
      <c r="N1791" s="127">
        <v>360</v>
      </c>
    </row>
    <row r="1792" spans="10:14" ht="23.1" customHeight="1" thickBot="1">
      <c r="J1792" s="31">
        <f>'اسماء العملاء'!A362</f>
        <v>0</v>
      </c>
      <c r="K1792" s="187"/>
      <c r="L1792" s="219"/>
      <c r="M1792" s="219"/>
      <c r="N1792" s="127">
        <v>361</v>
      </c>
    </row>
    <row r="1793" spans="10:14" ht="23.1" customHeight="1" thickBot="1">
      <c r="J1793" s="31">
        <f>'اسماء العملاء'!A363</f>
        <v>0</v>
      </c>
      <c r="K1793" s="187"/>
      <c r="L1793" s="219"/>
      <c r="M1793" s="219"/>
      <c r="N1793" s="127">
        <v>362</v>
      </c>
    </row>
    <row r="1794" spans="10:14" ht="23.1" customHeight="1" thickBot="1">
      <c r="J1794" s="31">
        <f>'اسماء العملاء'!A364</f>
        <v>0</v>
      </c>
      <c r="K1794" s="187"/>
      <c r="L1794" s="219"/>
      <c r="M1794" s="219"/>
      <c r="N1794" s="127">
        <v>363</v>
      </c>
    </row>
    <row r="1795" spans="10:14" ht="23.1" customHeight="1" thickBot="1">
      <c r="J1795" s="31">
        <f>'اسماء العملاء'!A365</f>
        <v>0</v>
      </c>
      <c r="K1795" s="187"/>
      <c r="L1795" s="219"/>
      <c r="M1795" s="219"/>
      <c r="N1795" s="127">
        <v>364</v>
      </c>
    </row>
    <row r="1796" spans="10:14" ht="23.1" customHeight="1" thickBot="1">
      <c r="J1796" s="31">
        <f>'اسماء العملاء'!A366</f>
        <v>0</v>
      </c>
      <c r="K1796" s="187"/>
      <c r="L1796" s="219"/>
      <c r="M1796" s="219"/>
      <c r="N1796" s="127">
        <v>365</v>
      </c>
    </row>
    <row r="1797" spans="10:14" ht="23.1" customHeight="1" thickBot="1">
      <c r="J1797" s="31">
        <f>'اسماء العملاء'!A367</f>
        <v>0</v>
      </c>
      <c r="K1797" s="187"/>
      <c r="L1797" s="219"/>
      <c r="M1797" s="219"/>
      <c r="N1797" s="127">
        <v>366</v>
      </c>
    </row>
    <row r="1798" spans="10:14" ht="23.1" customHeight="1" thickBot="1">
      <c r="J1798" s="31">
        <f>'اسماء العملاء'!A368</f>
        <v>0</v>
      </c>
      <c r="K1798" s="187"/>
      <c r="L1798" s="219"/>
      <c r="M1798" s="219"/>
      <c r="N1798" s="127">
        <v>367</v>
      </c>
    </row>
    <row r="1799" spans="10:14" ht="23.1" customHeight="1" thickBot="1">
      <c r="J1799" s="31">
        <f>'اسماء العملاء'!A369</f>
        <v>0</v>
      </c>
      <c r="K1799" s="187"/>
      <c r="L1799" s="219"/>
      <c r="M1799" s="219"/>
      <c r="N1799" s="127">
        <v>368</v>
      </c>
    </row>
    <row r="1800" spans="10:14" ht="23.1" customHeight="1" thickBot="1">
      <c r="J1800" s="31">
        <f>'اسماء العملاء'!A370</f>
        <v>0</v>
      </c>
      <c r="K1800" s="187"/>
      <c r="L1800" s="219"/>
      <c r="M1800" s="219"/>
      <c r="N1800" s="127">
        <v>369</v>
      </c>
    </row>
    <row r="1801" spans="10:14" ht="23.1" customHeight="1" thickBot="1">
      <c r="J1801" s="31">
        <f>'اسماء العملاء'!A371</f>
        <v>0</v>
      </c>
      <c r="K1801" s="187"/>
      <c r="L1801" s="219"/>
      <c r="M1801" s="219"/>
      <c r="N1801" s="127">
        <v>370</v>
      </c>
    </row>
    <row r="1802" spans="10:14" ht="23.1" customHeight="1" thickBot="1">
      <c r="J1802" s="31">
        <f>'اسماء العملاء'!A372</f>
        <v>0</v>
      </c>
      <c r="K1802" s="187"/>
      <c r="L1802" s="219"/>
      <c r="M1802" s="219"/>
      <c r="N1802" s="127">
        <v>371</v>
      </c>
    </row>
    <row r="1803" spans="10:14" ht="23.1" customHeight="1" thickBot="1">
      <c r="J1803" s="31">
        <f>'اسماء العملاء'!A373</f>
        <v>0</v>
      </c>
      <c r="K1803" s="187"/>
      <c r="L1803" s="219"/>
      <c r="M1803" s="219"/>
      <c r="N1803" s="127">
        <v>372</v>
      </c>
    </row>
    <row r="1804" spans="10:14" ht="23.1" customHeight="1" thickBot="1">
      <c r="J1804" s="31">
        <f>'اسماء العملاء'!A374</f>
        <v>0</v>
      </c>
      <c r="K1804" s="187"/>
      <c r="L1804" s="219"/>
      <c r="M1804" s="219"/>
      <c r="N1804" s="127">
        <v>373</v>
      </c>
    </row>
    <row r="1805" spans="10:14" ht="23.1" customHeight="1" thickBot="1">
      <c r="J1805" s="31">
        <f>'اسماء العملاء'!A375</f>
        <v>0</v>
      </c>
      <c r="K1805" s="187"/>
      <c r="L1805" s="219"/>
      <c r="M1805" s="219"/>
      <c r="N1805" s="127">
        <v>374</v>
      </c>
    </row>
    <row r="1806" spans="10:14" ht="23.1" customHeight="1" thickBot="1">
      <c r="J1806" s="31">
        <f>'اسماء العملاء'!A376</f>
        <v>0</v>
      </c>
      <c r="K1806" s="187"/>
      <c r="L1806" s="219"/>
      <c r="M1806" s="219"/>
      <c r="N1806" s="127">
        <v>375</v>
      </c>
    </row>
    <row r="1807" spans="10:14" ht="23.1" customHeight="1" thickBot="1">
      <c r="J1807" s="31">
        <f>'اسماء العملاء'!A377</f>
        <v>0</v>
      </c>
      <c r="K1807" s="187"/>
      <c r="L1807" s="219"/>
      <c r="M1807" s="219"/>
      <c r="N1807" s="127">
        <v>376</v>
      </c>
    </row>
    <row r="1808" spans="10:14" ht="23.1" customHeight="1" thickBot="1">
      <c r="J1808" s="31">
        <f>'اسماء العملاء'!A378</f>
        <v>0</v>
      </c>
      <c r="K1808" s="187"/>
      <c r="L1808" s="219"/>
      <c r="M1808" s="219"/>
      <c r="N1808" s="127">
        <v>377</v>
      </c>
    </row>
    <row r="1809" spans="10:14" ht="23.1" customHeight="1" thickBot="1">
      <c r="J1809" s="31">
        <f>'اسماء العملاء'!A379</f>
        <v>0</v>
      </c>
      <c r="K1809" s="187"/>
      <c r="L1809" s="219"/>
      <c r="M1809" s="219"/>
      <c r="N1809" s="127">
        <v>378</v>
      </c>
    </row>
    <row r="1810" spans="10:14" ht="23.1" customHeight="1" thickBot="1">
      <c r="J1810" s="31">
        <f>'اسماء العملاء'!A380</f>
        <v>0</v>
      </c>
      <c r="K1810" s="187"/>
      <c r="L1810" s="219"/>
      <c r="M1810" s="219"/>
      <c r="N1810" s="127">
        <v>379</v>
      </c>
    </row>
    <row r="1811" spans="10:14" ht="23.1" customHeight="1" thickBot="1">
      <c r="J1811" s="31">
        <f>'اسماء العملاء'!A381</f>
        <v>0</v>
      </c>
      <c r="K1811" s="187"/>
      <c r="L1811" s="219"/>
      <c r="M1811" s="219"/>
      <c r="N1811" s="127">
        <v>380</v>
      </c>
    </row>
    <row r="1812" spans="10:14" ht="23.1" customHeight="1" thickBot="1">
      <c r="J1812" s="31">
        <f>'اسماء العملاء'!A382</f>
        <v>0</v>
      </c>
      <c r="K1812" s="187"/>
      <c r="L1812" s="219"/>
      <c r="M1812" s="219"/>
      <c r="N1812" s="127">
        <v>381</v>
      </c>
    </row>
    <row r="1813" spans="10:14" ht="23.1" customHeight="1" thickBot="1">
      <c r="J1813" s="31">
        <f>'اسماء العملاء'!A383</f>
        <v>0</v>
      </c>
      <c r="K1813" s="187"/>
      <c r="L1813" s="219"/>
      <c r="M1813" s="219"/>
      <c r="N1813" s="127">
        <v>382</v>
      </c>
    </row>
    <row r="1814" spans="10:14" ht="23.1" customHeight="1" thickBot="1">
      <c r="J1814" s="31">
        <f>'اسماء العملاء'!A384</f>
        <v>0</v>
      </c>
      <c r="K1814" s="187"/>
      <c r="L1814" s="219"/>
      <c r="M1814" s="219"/>
      <c r="N1814" s="127">
        <v>383</v>
      </c>
    </row>
    <row r="1815" spans="10:14" ht="23.1" customHeight="1" thickBot="1">
      <c r="J1815" s="31">
        <f>'اسماء العملاء'!A385</f>
        <v>0</v>
      </c>
      <c r="K1815" s="187"/>
      <c r="L1815" s="219"/>
      <c r="M1815" s="219"/>
      <c r="N1815" s="127">
        <v>384</v>
      </c>
    </row>
    <row r="1816" spans="10:14" ht="23.1" customHeight="1" thickBot="1">
      <c r="J1816" s="31">
        <f>'اسماء العملاء'!A386</f>
        <v>0</v>
      </c>
      <c r="K1816" s="187"/>
      <c r="L1816" s="219"/>
      <c r="M1816" s="219"/>
      <c r="N1816" s="127">
        <v>385</v>
      </c>
    </row>
    <row r="1817" spans="10:14" ht="23.1" customHeight="1" thickBot="1">
      <c r="J1817" s="31">
        <f>'اسماء العملاء'!A387</f>
        <v>0</v>
      </c>
      <c r="K1817" s="187"/>
      <c r="L1817" s="219"/>
      <c r="M1817" s="219"/>
      <c r="N1817" s="127">
        <v>386</v>
      </c>
    </row>
    <row r="1818" spans="10:14" ht="23.1" customHeight="1" thickBot="1">
      <c r="J1818" s="31">
        <f>'اسماء العملاء'!A388</f>
        <v>0</v>
      </c>
      <c r="K1818" s="187"/>
      <c r="L1818" s="219"/>
      <c r="M1818" s="219"/>
      <c r="N1818" s="127">
        <v>387</v>
      </c>
    </row>
    <row r="1819" spans="10:14" ht="23.1" customHeight="1" thickBot="1">
      <c r="J1819" s="31">
        <f>'اسماء العملاء'!A389</f>
        <v>0</v>
      </c>
      <c r="K1819" s="193"/>
      <c r="L1819" s="219"/>
      <c r="M1819" s="219"/>
      <c r="N1819" s="127">
        <v>388</v>
      </c>
    </row>
    <row r="1820" spans="10:14" ht="23.1" customHeight="1" thickBot="1">
      <c r="J1820" s="31">
        <f>'اسماء العملاء'!A390</f>
        <v>0</v>
      </c>
      <c r="K1820" s="190"/>
      <c r="L1820" s="219"/>
      <c r="M1820" s="220"/>
      <c r="N1820" s="127">
        <v>389</v>
      </c>
    </row>
    <row r="1821" spans="10:14" ht="23.1" customHeight="1" thickBot="1">
      <c r="J1821" s="31">
        <f>'اسماء العملاء'!A391</f>
        <v>0</v>
      </c>
      <c r="K1821" s="187"/>
      <c r="L1821" s="219"/>
      <c r="M1821" s="219"/>
      <c r="N1821" s="127">
        <v>390</v>
      </c>
    </row>
    <row r="1822" spans="10:14" ht="23.1" customHeight="1" thickBot="1">
      <c r="J1822" s="31">
        <f>'اسماء العملاء'!A392</f>
        <v>0</v>
      </c>
      <c r="K1822" s="187"/>
      <c r="L1822" s="219"/>
      <c r="M1822" s="219"/>
      <c r="N1822" s="127">
        <v>391</v>
      </c>
    </row>
    <row r="1823" spans="10:14" ht="23.1" customHeight="1" thickBot="1">
      <c r="J1823" s="31">
        <f>'اسماء العملاء'!A393</f>
        <v>0</v>
      </c>
      <c r="K1823" s="187"/>
      <c r="L1823" s="219"/>
      <c r="M1823" s="219"/>
      <c r="N1823" s="127">
        <v>392</v>
      </c>
    </row>
    <row r="1824" spans="10:14" ht="23.1" customHeight="1" thickBot="1">
      <c r="J1824" s="31">
        <f>'اسماء العملاء'!A394</f>
        <v>0</v>
      </c>
      <c r="K1824" s="187"/>
      <c r="L1824" s="219"/>
      <c r="M1824" s="219"/>
      <c r="N1824" s="127">
        <v>393</v>
      </c>
    </row>
    <row r="1825" spans="10:14" ht="23.1" customHeight="1" thickBot="1">
      <c r="J1825" s="31">
        <f>'اسماء العملاء'!A395</f>
        <v>0</v>
      </c>
      <c r="K1825" s="187"/>
      <c r="L1825" s="219"/>
      <c r="M1825" s="219"/>
      <c r="N1825" s="127">
        <v>394</v>
      </c>
    </row>
    <row r="1826" spans="10:14" ht="23.1" customHeight="1" thickBot="1">
      <c r="J1826" s="31">
        <f>'اسماء العملاء'!A396</f>
        <v>0</v>
      </c>
      <c r="K1826" s="187"/>
      <c r="L1826" s="219"/>
      <c r="M1826" s="219"/>
      <c r="N1826" s="127">
        <v>395</v>
      </c>
    </row>
    <row r="1827" spans="10:14" ht="23.1" customHeight="1" thickBot="1">
      <c r="J1827" s="31">
        <f>'اسماء العملاء'!A397</f>
        <v>0</v>
      </c>
      <c r="K1827" s="187"/>
      <c r="L1827" s="219"/>
      <c r="M1827" s="219"/>
      <c r="N1827" s="127">
        <v>396</v>
      </c>
    </row>
    <row r="1828" spans="10:14" ht="23.1" customHeight="1" thickBot="1">
      <c r="J1828" s="31">
        <f>'اسماء العملاء'!A398</f>
        <v>0</v>
      </c>
      <c r="K1828" s="187"/>
      <c r="L1828" s="219"/>
      <c r="M1828" s="219"/>
      <c r="N1828" s="127">
        <v>397</v>
      </c>
    </row>
    <row r="1829" spans="10:14" ht="23.1" customHeight="1" thickBot="1">
      <c r="J1829" s="31">
        <f>'اسماء العملاء'!A399</f>
        <v>0</v>
      </c>
      <c r="K1829" s="187"/>
      <c r="L1829" s="219"/>
      <c r="M1829" s="219"/>
      <c r="N1829" s="127">
        <v>398</v>
      </c>
    </row>
    <row r="1830" spans="10:14" ht="23.1" customHeight="1" thickBot="1">
      <c r="J1830" s="31">
        <f>'اسماء العملاء'!A400</f>
        <v>0</v>
      </c>
      <c r="K1830" s="187"/>
      <c r="L1830" s="219"/>
      <c r="M1830" s="219"/>
      <c r="N1830" s="127">
        <v>399</v>
      </c>
    </row>
    <row r="1831" spans="10:14" ht="23.1" customHeight="1" thickBot="1">
      <c r="J1831" s="31">
        <f>'اسماء العملاء'!A401</f>
        <v>0</v>
      </c>
      <c r="K1831" s="187"/>
      <c r="L1831" s="219"/>
      <c r="M1831" s="219"/>
      <c r="N1831" s="127">
        <v>400</v>
      </c>
    </row>
    <row r="1832" spans="10:14" ht="23.1" customHeight="1" thickBot="1">
      <c r="J1832" s="31">
        <f>'اسماء العملاء'!A402</f>
        <v>0</v>
      </c>
      <c r="K1832" s="187"/>
      <c r="L1832" s="219"/>
      <c r="M1832" s="219"/>
      <c r="N1832" s="127">
        <v>401</v>
      </c>
    </row>
    <row r="1833" spans="10:14" ht="23.1" customHeight="1" thickBot="1">
      <c r="J1833" s="31">
        <f>'اسماء العملاء'!A403</f>
        <v>0</v>
      </c>
      <c r="K1833" s="187"/>
      <c r="L1833" s="219"/>
      <c r="M1833" s="219"/>
      <c r="N1833" s="127">
        <v>402</v>
      </c>
    </row>
    <row r="1834" spans="10:14" ht="23.1" customHeight="1" thickBot="1">
      <c r="J1834" s="31">
        <f>'اسماء العملاء'!A404</f>
        <v>0</v>
      </c>
      <c r="K1834" s="187"/>
      <c r="L1834" s="219"/>
      <c r="M1834" s="219"/>
      <c r="N1834" s="127">
        <v>403</v>
      </c>
    </row>
    <row r="1835" spans="10:14" ht="23.1" customHeight="1" thickBot="1">
      <c r="J1835" s="31">
        <f>'اسماء العملاء'!A405</f>
        <v>0</v>
      </c>
      <c r="K1835" s="187"/>
      <c r="L1835" s="219"/>
      <c r="M1835" s="219"/>
      <c r="N1835" s="127">
        <v>404</v>
      </c>
    </row>
    <row r="1836" spans="10:14" ht="23.1" customHeight="1" thickBot="1">
      <c r="J1836" s="31">
        <f>'اسماء العملاء'!A406</f>
        <v>0</v>
      </c>
      <c r="K1836" s="187"/>
      <c r="L1836" s="219"/>
      <c r="M1836" s="219"/>
      <c r="N1836" s="127">
        <v>405</v>
      </c>
    </row>
    <row r="1837" spans="10:14" ht="23.1" customHeight="1" thickBot="1">
      <c r="J1837" s="31">
        <f>'اسماء العملاء'!A407</f>
        <v>0</v>
      </c>
      <c r="K1837" s="187"/>
      <c r="L1837" s="219"/>
      <c r="M1837" s="219"/>
      <c r="N1837" s="127">
        <v>406</v>
      </c>
    </row>
    <row r="1838" spans="10:14" ht="23.1" customHeight="1" thickBot="1">
      <c r="J1838" s="31">
        <f>'اسماء العملاء'!A408</f>
        <v>0</v>
      </c>
      <c r="K1838" s="187"/>
      <c r="L1838" s="219"/>
      <c r="M1838" s="219"/>
      <c r="N1838" s="127">
        <v>407</v>
      </c>
    </row>
    <row r="1839" spans="10:14" ht="23.1" customHeight="1" thickBot="1">
      <c r="J1839" s="31">
        <f>'اسماء العملاء'!A409</f>
        <v>0</v>
      </c>
      <c r="K1839" s="187"/>
      <c r="L1839" s="219"/>
      <c r="M1839" s="219"/>
      <c r="N1839" s="127">
        <v>408</v>
      </c>
    </row>
    <row r="1840" spans="10:14" ht="23.1" customHeight="1" thickBot="1">
      <c r="J1840" s="31">
        <f>'اسماء العملاء'!A410</f>
        <v>0</v>
      </c>
      <c r="K1840" s="187"/>
      <c r="L1840" s="219"/>
      <c r="M1840" s="219"/>
      <c r="N1840" s="127">
        <v>409</v>
      </c>
    </row>
    <row r="1841" spans="10:14" ht="23.1" customHeight="1" thickBot="1">
      <c r="J1841" s="31">
        <f>'اسماء العملاء'!A411</f>
        <v>0</v>
      </c>
      <c r="K1841" s="187"/>
      <c r="L1841" s="219"/>
      <c r="M1841" s="219"/>
      <c r="N1841" s="127">
        <v>410</v>
      </c>
    </row>
    <row r="1842" spans="10:14" ht="23.1" customHeight="1" thickBot="1">
      <c r="J1842" s="31">
        <f>'اسماء العملاء'!A412</f>
        <v>0</v>
      </c>
      <c r="K1842" s="187"/>
      <c r="L1842" s="219"/>
      <c r="M1842" s="219"/>
      <c r="N1842" s="127">
        <v>411</v>
      </c>
    </row>
    <row r="1843" spans="10:14" ht="23.1" customHeight="1" thickBot="1">
      <c r="J1843" s="31">
        <f>'اسماء العملاء'!A413</f>
        <v>0</v>
      </c>
      <c r="K1843" s="187"/>
      <c r="L1843" s="219"/>
      <c r="M1843" s="219"/>
      <c r="N1843" s="127">
        <v>412</v>
      </c>
    </row>
    <row r="1844" spans="10:14" ht="23.1" customHeight="1" thickBot="1">
      <c r="J1844" s="31">
        <f>'اسماء العملاء'!A414</f>
        <v>0</v>
      </c>
      <c r="K1844" s="187"/>
      <c r="L1844" s="219"/>
      <c r="M1844" s="219"/>
      <c r="N1844" s="127">
        <v>413</v>
      </c>
    </row>
    <row r="1845" spans="10:14" ht="23.1" customHeight="1" thickBot="1">
      <c r="J1845" s="31">
        <f>'اسماء العملاء'!A415</f>
        <v>0</v>
      </c>
      <c r="K1845" s="187"/>
      <c r="L1845" s="219"/>
      <c r="M1845" s="219"/>
      <c r="N1845" s="127">
        <v>414</v>
      </c>
    </row>
    <row r="1846" spans="10:14" ht="23.1" customHeight="1" thickBot="1">
      <c r="J1846" s="31">
        <f>'اسماء العملاء'!A416</f>
        <v>0</v>
      </c>
      <c r="K1846" s="187"/>
      <c r="L1846" s="219"/>
      <c r="M1846" s="219"/>
      <c r="N1846" s="127">
        <v>415</v>
      </c>
    </row>
    <row r="1847" spans="10:14" ht="23.1" customHeight="1" thickBot="1">
      <c r="J1847" s="31">
        <f>'اسماء العملاء'!A417</f>
        <v>0</v>
      </c>
      <c r="K1847" s="187"/>
      <c r="L1847" s="219"/>
      <c r="M1847" s="219"/>
      <c r="N1847" s="127">
        <v>416</v>
      </c>
    </row>
    <row r="1848" spans="10:14" ht="23.1" customHeight="1" thickBot="1">
      <c r="J1848" s="31">
        <f>'اسماء العملاء'!A418</f>
        <v>0</v>
      </c>
      <c r="K1848" s="187"/>
      <c r="L1848" s="219"/>
      <c r="M1848" s="219"/>
      <c r="N1848" s="127">
        <v>417</v>
      </c>
    </row>
    <row r="1849" spans="10:14" ht="23.1" customHeight="1" thickBot="1">
      <c r="J1849" s="31">
        <f>'اسماء العملاء'!A419</f>
        <v>0</v>
      </c>
      <c r="K1849" s="187"/>
      <c r="L1849" s="219"/>
      <c r="M1849" s="219"/>
      <c r="N1849" s="127">
        <v>418</v>
      </c>
    </row>
    <row r="1850" spans="10:14" ht="23.1" customHeight="1" thickBot="1">
      <c r="J1850" s="31">
        <f>'اسماء العملاء'!A420</f>
        <v>0</v>
      </c>
      <c r="K1850" s="187"/>
      <c r="L1850" s="219"/>
      <c r="M1850" s="219"/>
      <c r="N1850" s="127">
        <v>419</v>
      </c>
    </row>
    <row r="1851" spans="10:14" ht="23.1" customHeight="1" thickBot="1">
      <c r="J1851" s="31">
        <f>'اسماء العملاء'!A421</f>
        <v>0</v>
      </c>
      <c r="K1851" s="187"/>
      <c r="L1851" s="219"/>
      <c r="M1851" s="219"/>
      <c r="N1851" s="127">
        <v>420</v>
      </c>
    </row>
    <row r="1852" spans="10:14" ht="23.1" customHeight="1" thickBot="1">
      <c r="J1852" s="31">
        <f>'اسماء العملاء'!A422</f>
        <v>0</v>
      </c>
      <c r="K1852" s="187"/>
      <c r="L1852" s="219"/>
      <c r="M1852" s="219"/>
      <c r="N1852" s="127">
        <v>421</v>
      </c>
    </row>
    <row r="1853" spans="10:14" ht="23.1" customHeight="1" thickBot="1">
      <c r="J1853" s="31">
        <f>'اسماء العملاء'!A423</f>
        <v>0</v>
      </c>
      <c r="K1853" s="187"/>
      <c r="L1853" s="219"/>
      <c r="M1853" s="219"/>
      <c r="N1853" s="127">
        <v>422</v>
      </c>
    </row>
    <row r="1854" spans="10:14" ht="23.1" customHeight="1" thickBot="1">
      <c r="J1854" s="31">
        <f>'اسماء العملاء'!A424</f>
        <v>0</v>
      </c>
      <c r="K1854" s="187"/>
      <c r="L1854" s="219"/>
      <c r="M1854" s="219"/>
      <c r="N1854" s="127">
        <v>423</v>
      </c>
    </row>
    <row r="1855" spans="10:14" ht="23.1" customHeight="1" thickBot="1">
      <c r="J1855" s="31">
        <f>'اسماء العملاء'!A425</f>
        <v>0</v>
      </c>
      <c r="K1855" s="187"/>
      <c r="L1855" s="219"/>
      <c r="M1855" s="219"/>
      <c r="N1855" s="127">
        <v>424</v>
      </c>
    </row>
    <row r="1856" spans="10:14" ht="23.1" customHeight="1" thickBot="1">
      <c r="J1856" s="31">
        <f>'اسماء العملاء'!A426</f>
        <v>0</v>
      </c>
      <c r="K1856" s="187"/>
      <c r="L1856" s="219"/>
      <c r="M1856" s="219"/>
      <c r="N1856" s="127">
        <v>425</v>
      </c>
    </row>
    <row r="1857" spans="10:14" ht="23.1" customHeight="1" thickBot="1">
      <c r="J1857" s="31">
        <f>'اسماء العملاء'!A427</f>
        <v>0</v>
      </c>
      <c r="K1857" s="187"/>
      <c r="L1857" s="219"/>
      <c r="M1857" s="219"/>
      <c r="N1857" s="127">
        <v>426</v>
      </c>
    </row>
    <row r="1858" spans="10:14" ht="23.1" customHeight="1" thickBot="1">
      <c r="J1858" s="31">
        <f>'اسماء العملاء'!A428</f>
        <v>0</v>
      </c>
      <c r="K1858" s="187"/>
      <c r="L1858" s="219"/>
      <c r="M1858" s="219"/>
      <c r="N1858" s="127">
        <v>427</v>
      </c>
    </row>
    <row r="1859" spans="10:14" ht="23.1" customHeight="1" thickBot="1">
      <c r="J1859" s="31">
        <f>'اسماء العملاء'!A429</f>
        <v>0</v>
      </c>
      <c r="K1859" s="187"/>
      <c r="L1859" s="219"/>
      <c r="M1859" s="219"/>
      <c r="N1859" s="127">
        <v>428</v>
      </c>
    </row>
    <row r="1860" spans="10:14" ht="23.1" customHeight="1" thickBot="1">
      <c r="J1860" s="31">
        <f>'اسماء العملاء'!A430</f>
        <v>0</v>
      </c>
      <c r="K1860" s="187"/>
      <c r="L1860" s="219"/>
      <c r="M1860" s="219"/>
      <c r="N1860" s="127">
        <v>429</v>
      </c>
    </row>
    <row r="1861" spans="10:14" ht="23.1" customHeight="1" thickBot="1">
      <c r="J1861" s="31">
        <f>'اسماء العملاء'!A431</f>
        <v>0</v>
      </c>
      <c r="K1861" s="187"/>
      <c r="L1861" s="219"/>
      <c r="M1861" s="219"/>
      <c r="N1861" s="127">
        <v>430</v>
      </c>
    </row>
    <row r="1862" spans="10:14" ht="23.1" customHeight="1" thickBot="1">
      <c r="J1862" s="31">
        <f>'اسماء العملاء'!A432</f>
        <v>0</v>
      </c>
      <c r="K1862" s="187"/>
      <c r="L1862" s="219"/>
      <c r="M1862" s="219"/>
      <c r="N1862" s="127">
        <v>431</v>
      </c>
    </row>
    <row r="1863" spans="10:14" ht="23.1" customHeight="1" thickBot="1">
      <c r="J1863" s="31">
        <f>'اسماء العملاء'!A433</f>
        <v>0</v>
      </c>
      <c r="K1863" s="187"/>
      <c r="L1863" s="219"/>
      <c r="M1863" s="219"/>
      <c r="N1863" s="127">
        <v>432</v>
      </c>
    </row>
    <row r="1864" spans="10:14" ht="23.1" customHeight="1" thickBot="1">
      <c r="J1864" s="31">
        <f>'اسماء العملاء'!A434</f>
        <v>0</v>
      </c>
      <c r="K1864" s="187"/>
      <c r="L1864" s="219"/>
      <c r="M1864" s="219"/>
      <c r="N1864" s="127">
        <v>433</v>
      </c>
    </row>
    <row r="1865" spans="10:14" ht="23.1" customHeight="1" thickBot="1">
      <c r="J1865" s="31">
        <f>'اسماء العملاء'!A435</f>
        <v>0</v>
      </c>
      <c r="K1865" s="187"/>
      <c r="L1865" s="219"/>
      <c r="M1865" s="219"/>
      <c r="N1865" s="127">
        <v>434</v>
      </c>
    </row>
    <row r="1866" spans="10:14" ht="23.1" customHeight="1" thickBot="1">
      <c r="J1866" s="31">
        <f>'اسماء العملاء'!A436</f>
        <v>0</v>
      </c>
      <c r="K1866" s="187"/>
      <c r="L1866" s="219"/>
      <c r="M1866" s="219"/>
      <c r="N1866" s="127">
        <v>435</v>
      </c>
    </row>
    <row r="1867" spans="10:14" ht="23.1" customHeight="1" thickBot="1">
      <c r="J1867" s="31">
        <f>'اسماء العملاء'!A437</f>
        <v>0</v>
      </c>
      <c r="K1867" s="187"/>
      <c r="L1867" s="219"/>
      <c r="M1867" s="219"/>
      <c r="N1867" s="127">
        <v>436</v>
      </c>
    </row>
    <row r="1868" spans="10:14" ht="23.1" customHeight="1" thickBot="1">
      <c r="J1868" s="31">
        <f>'اسماء العملاء'!A438</f>
        <v>0</v>
      </c>
      <c r="K1868" s="187"/>
      <c r="L1868" s="219"/>
      <c r="M1868" s="219"/>
      <c r="N1868" s="127">
        <v>437</v>
      </c>
    </row>
    <row r="1869" spans="10:14" ht="23.1" customHeight="1" thickBot="1">
      <c r="J1869" s="31">
        <f>'اسماء العملاء'!A439</f>
        <v>0</v>
      </c>
      <c r="K1869" s="187"/>
      <c r="L1869" s="219"/>
      <c r="M1869" s="219"/>
      <c r="N1869" s="127">
        <v>438</v>
      </c>
    </row>
    <row r="1870" spans="10:14" ht="23.1" customHeight="1" thickBot="1">
      <c r="J1870" s="31">
        <f>'اسماء العملاء'!A440</f>
        <v>0</v>
      </c>
      <c r="K1870" s="187"/>
      <c r="L1870" s="219"/>
      <c r="M1870" s="219"/>
      <c r="N1870" s="127">
        <v>439</v>
      </c>
    </row>
    <row r="1871" spans="10:14" ht="23.1" customHeight="1" thickBot="1">
      <c r="J1871" s="31">
        <f>'اسماء العملاء'!A441</f>
        <v>0</v>
      </c>
      <c r="K1871" s="187"/>
      <c r="L1871" s="219"/>
      <c r="M1871" s="219"/>
      <c r="N1871" s="127">
        <v>440</v>
      </c>
    </row>
    <row r="1872" spans="10:14" ht="23.1" customHeight="1" thickBot="1">
      <c r="J1872" s="31">
        <f>'اسماء العملاء'!A442</f>
        <v>0</v>
      </c>
      <c r="K1872" s="187"/>
      <c r="L1872" s="219"/>
      <c r="M1872" s="219"/>
      <c r="N1872" s="127">
        <v>441</v>
      </c>
    </row>
    <row r="1873" spans="10:14" ht="23.1" customHeight="1" thickBot="1">
      <c r="J1873" s="31">
        <f>'اسماء العملاء'!A443</f>
        <v>0</v>
      </c>
      <c r="K1873" s="187"/>
      <c r="L1873" s="219"/>
      <c r="M1873" s="219"/>
      <c r="N1873" s="127">
        <v>442</v>
      </c>
    </row>
    <row r="1874" spans="10:14" ht="23.1" customHeight="1" thickBot="1">
      <c r="J1874" s="31">
        <f>'اسماء العملاء'!A444</f>
        <v>0</v>
      </c>
      <c r="K1874" s="187"/>
      <c r="L1874" s="219"/>
      <c r="M1874" s="219"/>
      <c r="N1874" s="127">
        <v>443</v>
      </c>
    </row>
    <row r="1875" spans="10:14" ht="23.1" customHeight="1" thickBot="1">
      <c r="J1875" s="31">
        <f>'اسماء العملاء'!A445</f>
        <v>0</v>
      </c>
      <c r="K1875" s="187"/>
      <c r="L1875" s="219"/>
      <c r="M1875" s="219"/>
      <c r="N1875" s="127">
        <v>444</v>
      </c>
    </row>
    <row r="1876" spans="10:14" ht="23.1" customHeight="1" thickBot="1">
      <c r="J1876" s="31">
        <f>'اسماء العملاء'!A446</f>
        <v>0</v>
      </c>
      <c r="K1876" s="187"/>
      <c r="L1876" s="219"/>
      <c r="M1876" s="219"/>
      <c r="N1876" s="127">
        <v>445</v>
      </c>
    </row>
    <row r="1877" spans="10:14" ht="23.1" customHeight="1" thickBot="1">
      <c r="J1877" s="31">
        <f>'اسماء العملاء'!A447</f>
        <v>0</v>
      </c>
      <c r="K1877" s="187"/>
      <c r="L1877" s="219"/>
      <c r="M1877" s="219"/>
      <c r="N1877" s="127">
        <v>446</v>
      </c>
    </row>
    <row r="1878" spans="10:14" ht="23.1" customHeight="1" thickBot="1">
      <c r="J1878" s="31">
        <f>'اسماء العملاء'!A448</f>
        <v>0</v>
      </c>
      <c r="K1878" s="187"/>
      <c r="L1878" s="219"/>
      <c r="M1878" s="219"/>
      <c r="N1878" s="127">
        <v>447</v>
      </c>
    </row>
    <row r="1879" spans="10:14" ht="23.1" customHeight="1" thickBot="1">
      <c r="J1879" s="31">
        <f>'اسماء العملاء'!A449</f>
        <v>0</v>
      </c>
      <c r="K1879" s="187"/>
      <c r="L1879" s="219"/>
      <c r="M1879" s="219"/>
      <c r="N1879" s="127">
        <v>448</v>
      </c>
    </row>
    <row r="1880" spans="10:14" ht="23.1" customHeight="1" thickBot="1">
      <c r="J1880" s="31">
        <f>'اسماء العملاء'!A450</f>
        <v>0</v>
      </c>
      <c r="K1880" s="187"/>
      <c r="L1880" s="219"/>
      <c r="M1880" s="219"/>
      <c r="N1880" s="127">
        <v>449</v>
      </c>
    </row>
    <row r="1881" spans="10:14" ht="23.1" customHeight="1" thickBot="1">
      <c r="J1881" s="31">
        <f>'اسماء العملاء'!A451</f>
        <v>0</v>
      </c>
      <c r="K1881" s="187"/>
      <c r="L1881" s="219"/>
      <c r="M1881" s="219"/>
      <c r="N1881" s="127">
        <v>450</v>
      </c>
    </row>
    <row r="1882" spans="10:14" ht="23.1" customHeight="1" thickBot="1">
      <c r="J1882" s="31">
        <f>'اسماء العملاء'!A452</f>
        <v>0</v>
      </c>
      <c r="K1882" s="187"/>
      <c r="L1882" s="219"/>
      <c r="M1882" s="219"/>
      <c r="N1882" s="127">
        <v>451</v>
      </c>
    </row>
    <row r="1883" spans="10:14" ht="23.1" customHeight="1" thickBot="1">
      <c r="J1883" s="31">
        <f>'اسماء العملاء'!A453</f>
        <v>0</v>
      </c>
      <c r="K1883" s="187"/>
      <c r="L1883" s="219"/>
      <c r="M1883" s="219"/>
      <c r="N1883" s="127">
        <v>452</v>
      </c>
    </row>
    <row r="1884" spans="10:14" ht="23.1" customHeight="1" thickBot="1">
      <c r="J1884" s="31">
        <f>'اسماء العملاء'!A454</f>
        <v>0</v>
      </c>
      <c r="K1884" s="187"/>
      <c r="L1884" s="219"/>
      <c r="M1884" s="219"/>
      <c r="N1884" s="127">
        <v>453</v>
      </c>
    </row>
    <row r="1885" spans="10:14" ht="23.1" customHeight="1" thickBot="1">
      <c r="J1885" s="31">
        <f>'اسماء العملاء'!A455</f>
        <v>0</v>
      </c>
      <c r="K1885" s="187"/>
      <c r="L1885" s="219"/>
      <c r="M1885" s="219"/>
      <c r="N1885" s="127">
        <v>454</v>
      </c>
    </row>
    <row r="1886" spans="10:14" ht="23.1" customHeight="1" thickBot="1">
      <c r="J1886" s="31">
        <f>'اسماء العملاء'!A456</f>
        <v>0</v>
      </c>
      <c r="K1886" s="187"/>
      <c r="L1886" s="219"/>
      <c r="M1886" s="219"/>
      <c r="N1886" s="127">
        <v>455</v>
      </c>
    </row>
    <row r="1887" spans="10:14" ht="23.1" customHeight="1" thickBot="1">
      <c r="J1887" s="31">
        <f>'اسماء العملاء'!A457</f>
        <v>0</v>
      </c>
      <c r="K1887" s="187"/>
      <c r="L1887" s="219"/>
      <c r="M1887" s="219"/>
      <c r="N1887" s="127">
        <v>456</v>
      </c>
    </row>
    <row r="1888" spans="10:14" ht="23.1" customHeight="1" thickBot="1">
      <c r="J1888" s="31">
        <f>'اسماء العملاء'!A458</f>
        <v>0</v>
      </c>
      <c r="K1888" s="187"/>
      <c r="L1888" s="219"/>
      <c r="M1888" s="219"/>
      <c r="N1888" s="127">
        <v>457</v>
      </c>
    </row>
    <row r="1889" spans="10:14" ht="23.1" customHeight="1" thickBot="1">
      <c r="J1889" s="31">
        <f>'اسماء العملاء'!A459</f>
        <v>0</v>
      </c>
      <c r="K1889" s="187"/>
      <c r="L1889" s="219"/>
      <c r="M1889" s="219"/>
      <c r="N1889" s="127">
        <v>458</v>
      </c>
    </row>
    <row r="1890" spans="10:14" ht="23.1" customHeight="1" thickBot="1">
      <c r="J1890" s="31">
        <f>'اسماء العملاء'!A460</f>
        <v>0</v>
      </c>
      <c r="K1890" s="187"/>
      <c r="L1890" s="219"/>
      <c r="M1890" s="219"/>
      <c r="N1890" s="127">
        <v>459</v>
      </c>
    </row>
    <row r="1891" spans="10:14" ht="23.1" customHeight="1" thickBot="1">
      <c r="J1891" s="31">
        <f>'اسماء العملاء'!A461</f>
        <v>0</v>
      </c>
      <c r="K1891" s="187"/>
      <c r="L1891" s="219"/>
      <c r="M1891" s="219"/>
      <c r="N1891" s="127">
        <v>460</v>
      </c>
    </row>
    <row r="1892" spans="10:14" ht="23.1" customHeight="1" thickBot="1">
      <c r="J1892" s="31">
        <f>'اسماء العملاء'!A462</f>
        <v>0</v>
      </c>
      <c r="K1892" s="187"/>
      <c r="L1892" s="219"/>
      <c r="M1892" s="219"/>
      <c r="N1892" s="127">
        <v>461</v>
      </c>
    </row>
    <row r="1893" spans="10:14" ht="23.1" customHeight="1" thickBot="1">
      <c r="J1893" s="31">
        <f>'اسماء العملاء'!A463</f>
        <v>0</v>
      </c>
      <c r="K1893" s="187"/>
      <c r="L1893" s="219"/>
      <c r="M1893" s="219"/>
      <c r="N1893" s="127">
        <v>462</v>
      </c>
    </row>
    <row r="1894" spans="10:14" ht="23.1" customHeight="1" thickBot="1">
      <c r="J1894" s="31">
        <f>'اسماء العملاء'!A464</f>
        <v>0</v>
      </c>
      <c r="K1894" s="187"/>
      <c r="L1894" s="219"/>
      <c r="M1894" s="219"/>
      <c r="N1894" s="127">
        <v>463</v>
      </c>
    </row>
    <row r="1895" spans="10:14" ht="23.1" customHeight="1" thickBot="1">
      <c r="J1895" s="31">
        <f>'اسماء العملاء'!A465</f>
        <v>0</v>
      </c>
      <c r="K1895" s="187"/>
      <c r="L1895" s="219"/>
      <c r="M1895" s="219"/>
      <c r="N1895" s="127">
        <v>464</v>
      </c>
    </row>
    <row r="1896" spans="10:14" ht="23.1" customHeight="1" thickBot="1">
      <c r="J1896" s="31">
        <f>'اسماء العملاء'!A466</f>
        <v>0</v>
      </c>
      <c r="K1896" s="187"/>
      <c r="L1896" s="219"/>
      <c r="M1896" s="219"/>
      <c r="N1896" s="127">
        <v>465</v>
      </c>
    </row>
    <row r="1897" spans="10:14" ht="23.1" customHeight="1" thickBot="1">
      <c r="J1897" s="31">
        <f>'اسماء العملاء'!A467</f>
        <v>0</v>
      </c>
      <c r="K1897" s="187"/>
      <c r="L1897" s="219"/>
      <c r="M1897" s="219"/>
      <c r="N1897" s="127">
        <v>466</v>
      </c>
    </row>
    <row r="1898" spans="10:14" ht="23.1" customHeight="1" thickBot="1">
      <c r="J1898" s="31">
        <f>'اسماء العملاء'!A468</f>
        <v>0</v>
      </c>
      <c r="K1898" s="187"/>
      <c r="L1898" s="219"/>
      <c r="M1898" s="219"/>
      <c r="N1898" s="127">
        <v>467</v>
      </c>
    </row>
    <row r="1899" spans="10:14" ht="23.1" customHeight="1" thickBot="1">
      <c r="J1899" s="31">
        <f>'اسماء العملاء'!A469</f>
        <v>0</v>
      </c>
      <c r="K1899" s="187"/>
      <c r="L1899" s="219"/>
      <c r="M1899" s="219"/>
      <c r="N1899" s="127">
        <v>468</v>
      </c>
    </row>
    <row r="1900" spans="10:14" ht="23.1" customHeight="1" thickBot="1">
      <c r="J1900" s="31">
        <f>'اسماء العملاء'!A470</f>
        <v>0</v>
      </c>
      <c r="K1900" s="187"/>
      <c r="L1900" s="219"/>
      <c r="M1900" s="219"/>
      <c r="N1900" s="127">
        <v>469</v>
      </c>
    </row>
    <row r="1901" spans="10:14" ht="23.1" customHeight="1" thickBot="1">
      <c r="J1901" s="31">
        <f>'اسماء العملاء'!A471</f>
        <v>0</v>
      </c>
      <c r="K1901" s="187"/>
      <c r="L1901" s="219"/>
      <c r="M1901" s="219"/>
      <c r="N1901" s="127">
        <v>470</v>
      </c>
    </row>
    <row r="1902" spans="10:14" ht="23.1" customHeight="1" thickBot="1">
      <c r="J1902" s="31">
        <f>'اسماء العملاء'!A472</f>
        <v>0</v>
      </c>
      <c r="K1902" s="193"/>
      <c r="L1902" s="219"/>
      <c r="M1902" s="219"/>
      <c r="N1902" s="127">
        <v>471</v>
      </c>
    </row>
    <row r="1903" spans="10:14" ht="23.1" customHeight="1" thickBot="1">
      <c r="J1903" s="31">
        <f>'اسماء العملاء'!A473</f>
        <v>0</v>
      </c>
      <c r="K1903" s="190"/>
      <c r="L1903" s="219"/>
      <c r="M1903" s="220"/>
      <c r="N1903" s="127">
        <v>472</v>
      </c>
    </row>
    <row r="1904" spans="10:14" ht="23.1" customHeight="1" thickBot="1">
      <c r="J1904" s="31">
        <f>'اسماء العملاء'!A474</f>
        <v>0</v>
      </c>
      <c r="K1904" s="187"/>
      <c r="L1904" s="219"/>
      <c r="M1904" s="219"/>
      <c r="N1904" s="127">
        <v>473</v>
      </c>
    </row>
    <row r="1905" spans="10:14" ht="23.1" customHeight="1" thickBot="1">
      <c r="J1905" s="31">
        <f>'اسماء العملاء'!A475</f>
        <v>0</v>
      </c>
      <c r="K1905" s="187"/>
      <c r="L1905" s="219"/>
      <c r="M1905" s="219"/>
      <c r="N1905" s="127">
        <v>474</v>
      </c>
    </row>
    <row r="1906" spans="10:14" ht="23.1" customHeight="1" thickBot="1">
      <c r="J1906" s="31">
        <f>'اسماء العملاء'!A476</f>
        <v>0</v>
      </c>
      <c r="K1906" s="187"/>
      <c r="L1906" s="219"/>
      <c r="M1906" s="219"/>
      <c r="N1906" s="127">
        <v>475</v>
      </c>
    </row>
    <row r="1907" spans="10:14" ht="23.1" customHeight="1" thickBot="1">
      <c r="J1907" s="31">
        <f>'اسماء العملاء'!A477</f>
        <v>0</v>
      </c>
      <c r="K1907" s="187"/>
      <c r="L1907" s="219"/>
      <c r="M1907" s="219"/>
      <c r="N1907" s="127">
        <v>476</v>
      </c>
    </row>
    <row r="1908" spans="10:14" ht="23.1" customHeight="1" thickBot="1">
      <c r="J1908" s="31">
        <f>'اسماء العملاء'!A478</f>
        <v>0</v>
      </c>
      <c r="K1908" s="187"/>
      <c r="L1908" s="219"/>
      <c r="M1908" s="219"/>
      <c r="N1908" s="127">
        <v>477</v>
      </c>
    </row>
    <row r="1909" spans="10:14" ht="23.1" customHeight="1" thickBot="1">
      <c r="J1909" s="31">
        <f>'اسماء العملاء'!A479</f>
        <v>0</v>
      </c>
      <c r="K1909" s="187"/>
      <c r="L1909" s="219"/>
      <c r="M1909" s="219"/>
      <c r="N1909" s="127">
        <v>478</v>
      </c>
    </row>
    <row r="1910" spans="10:14" ht="23.1" customHeight="1" thickBot="1">
      <c r="J1910" s="31">
        <f>'اسماء العملاء'!A480</f>
        <v>0</v>
      </c>
      <c r="K1910" s="187"/>
      <c r="L1910" s="219"/>
      <c r="M1910" s="219"/>
      <c r="N1910" s="127">
        <v>479</v>
      </c>
    </row>
    <row r="1911" spans="10:14" ht="23.1" customHeight="1" thickBot="1">
      <c r="J1911" s="31">
        <f>'اسماء العملاء'!A481</f>
        <v>0</v>
      </c>
      <c r="K1911" s="187"/>
      <c r="L1911" s="219"/>
      <c r="M1911" s="219"/>
      <c r="N1911" s="127">
        <v>480</v>
      </c>
    </row>
    <row r="1912" spans="10:14" ht="23.1" customHeight="1" thickBot="1">
      <c r="J1912" s="31">
        <f>'اسماء العملاء'!A482</f>
        <v>0</v>
      </c>
      <c r="K1912" s="187"/>
      <c r="L1912" s="219"/>
      <c r="M1912" s="219"/>
      <c r="N1912" s="127">
        <v>481</v>
      </c>
    </row>
    <row r="1913" spans="10:14" ht="23.1" customHeight="1" thickBot="1">
      <c r="J1913" s="31">
        <f>'اسماء العملاء'!A483</f>
        <v>0</v>
      </c>
      <c r="K1913" s="187"/>
      <c r="L1913" s="219"/>
      <c r="M1913" s="219"/>
      <c r="N1913" s="127">
        <v>482</v>
      </c>
    </row>
    <row r="1914" spans="10:14" ht="23.1" customHeight="1" thickBot="1">
      <c r="J1914" s="31">
        <f>'اسماء العملاء'!A484</f>
        <v>0</v>
      </c>
      <c r="K1914" s="187"/>
      <c r="L1914" s="219"/>
      <c r="M1914" s="219"/>
      <c r="N1914" s="127">
        <v>483</v>
      </c>
    </row>
    <row r="1915" spans="10:14" ht="23.1" customHeight="1" thickBot="1">
      <c r="J1915" s="31">
        <f>'اسماء العملاء'!A485</f>
        <v>0</v>
      </c>
      <c r="K1915" s="187"/>
      <c r="L1915" s="219"/>
      <c r="M1915" s="219"/>
      <c r="N1915" s="127">
        <v>484</v>
      </c>
    </row>
    <row r="1916" spans="10:14" ht="23.1" customHeight="1" thickBot="1">
      <c r="J1916" s="31">
        <f>'اسماء العملاء'!A486</f>
        <v>0</v>
      </c>
      <c r="K1916" s="187"/>
      <c r="L1916" s="219"/>
      <c r="M1916" s="219"/>
      <c r="N1916" s="127">
        <v>485</v>
      </c>
    </row>
    <row r="1917" spans="10:14" ht="23.1" customHeight="1" thickBot="1">
      <c r="J1917" s="31">
        <f>'اسماء العملاء'!A487</f>
        <v>0</v>
      </c>
      <c r="K1917" s="187"/>
      <c r="L1917" s="219"/>
      <c r="M1917" s="219"/>
      <c r="N1917" s="127">
        <v>486</v>
      </c>
    </row>
    <row r="1918" spans="10:14" ht="23.1" customHeight="1" thickBot="1">
      <c r="J1918" s="31">
        <f>'اسماء العملاء'!A488</f>
        <v>0</v>
      </c>
      <c r="K1918" s="187"/>
      <c r="L1918" s="219"/>
      <c r="M1918" s="219"/>
      <c r="N1918" s="127">
        <v>487</v>
      </c>
    </row>
    <row r="1919" spans="10:14" ht="23.1" customHeight="1" thickBot="1">
      <c r="J1919" s="31">
        <f>'اسماء العملاء'!A489</f>
        <v>0</v>
      </c>
      <c r="K1919" s="187"/>
      <c r="L1919" s="219"/>
      <c r="M1919" s="219"/>
      <c r="N1919" s="127">
        <v>488</v>
      </c>
    </row>
    <row r="1920" spans="10:14" ht="23.1" customHeight="1" thickBot="1">
      <c r="J1920" s="31">
        <f>'اسماء العملاء'!A490</f>
        <v>0</v>
      </c>
      <c r="K1920" s="187"/>
      <c r="L1920" s="219"/>
      <c r="M1920" s="219"/>
      <c r="N1920" s="127">
        <v>489</v>
      </c>
    </row>
    <row r="1921" spans="10:14" ht="23.1" customHeight="1" thickBot="1">
      <c r="J1921" s="31">
        <f>'اسماء العملاء'!A491</f>
        <v>0</v>
      </c>
      <c r="K1921" s="187"/>
      <c r="L1921" s="219"/>
      <c r="M1921" s="219"/>
      <c r="N1921" s="127">
        <v>490</v>
      </c>
    </row>
    <row r="1922" spans="10:14" ht="23.1" customHeight="1" thickBot="1">
      <c r="J1922" s="31">
        <f>'اسماء العملاء'!A492</f>
        <v>0</v>
      </c>
      <c r="K1922" s="187"/>
      <c r="L1922" s="219"/>
      <c r="M1922" s="219"/>
      <c r="N1922" s="127">
        <v>491</v>
      </c>
    </row>
    <row r="1923" spans="10:14" ht="23.1" customHeight="1" thickBot="1">
      <c r="J1923" s="31">
        <f>'اسماء العملاء'!A493</f>
        <v>0</v>
      </c>
      <c r="K1923" s="187"/>
      <c r="L1923" s="219"/>
      <c r="M1923" s="219"/>
      <c r="N1923" s="127">
        <v>492</v>
      </c>
    </row>
    <row r="1924" spans="10:14" ht="23.1" customHeight="1" thickBot="1">
      <c r="J1924" s="31">
        <f>'اسماء العملاء'!A494</f>
        <v>0</v>
      </c>
      <c r="K1924" s="187"/>
      <c r="L1924" s="219"/>
      <c r="M1924" s="219"/>
      <c r="N1924" s="127">
        <v>493</v>
      </c>
    </row>
    <row r="1925" spans="10:14" ht="23.1" customHeight="1" thickBot="1">
      <c r="J1925" s="31">
        <f>'اسماء العملاء'!A495</f>
        <v>0</v>
      </c>
      <c r="K1925" s="187"/>
      <c r="L1925" s="219"/>
      <c r="M1925" s="219"/>
      <c r="N1925" s="127">
        <v>494</v>
      </c>
    </row>
    <row r="1926" spans="10:14" ht="23.1" customHeight="1" thickBot="1">
      <c r="J1926" s="31">
        <f>'اسماء العملاء'!A496</f>
        <v>0</v>
      </c>
      <c r="K1926" s="187"/>
      <c r="L1926" s="219"/>
      <c r="M1926" s="219"/>
      <c r="N1926" s="127">
        <v>495</v>
      </c>
    </row>
    <row r="1927" spans="10:14" ht="23.1" customHeight="1" thickBot="1">
      <c r="J1927" s="31">
        <f>'اسماء العملاء'!A497</f>
        <v>0</v>
      </c>
      <c r="K1927" s="187"/>
      <c r="L1927" s="219"/>
      <c r="M1927" s="219"/>
      <c r="N1927" s="127">
        <v>496</v>
      </c>
    </row>
    <row r="1928" spans="10:14" ht="23.1" customHeight="1" thickBot="1">
      <c r="J1928" s="31">
        <f>'اسماء العملاء'!A498</f>
        <v>0</v>
      </c>
      <c r="K1928" s="187"/>
      <c r="L1928" s="219"/>
      <c r="M1928" s="219"/>
      <c r="N1928" s="127">
        <v>497</v>
      </c>
    </row>
    <row r="1929" spans="10:14" ht="23.1" customHeight="1" thickBot="1">
      <c r="J1929" s="31">
        <f>'اسماء العملاء'!A499</f>
        <v>0</v>
      </c>
      <c r="K1929" s="187"/>
      <c r="L1929" s="219"/>
      <c r="M1929" s="219"/>
      <c r="N1929" s="127">
        <v>498</v>
      </c>
    </row>
    <row r="1930" spans="10:14" ht="23.1" customHeight="1" thickBot="1">
      <c r="J1930" s="31">
        <f>'اسماء العملاء'!A500</f>
        <v>0</v>
      </c>
      <c r="K1930" s="187"/>
      <c r="L1930" s="219"/>
      <c r="M1930" s="219"/>
      <c r="N1930" s="127">
        <v>499</v>
      </c>
    </row>
    <row r="1931" spans="10:14" ht="23.1" customHeight="1" thickBot="1">
      <c r="J1931" s="31">
        <f>'اسماء العملاء'!A501</f>
        <v>0</v>
      </c>
      <c r="K1931" s="187"/>
      <c r="L1931" s="219"/>
      <c r="M1931" s="219"/>
      <c r="N1931" s="127">
        <v>500</v>
      </c>
    </row>
    <row r="1932" spans="10:14" ht="23.1" customHeight="1" thickBot="1">
      <c r="J1932" s="31">
        <f>'اسماء العملاء'!A502</f>
        <v>0</v>
      </c>
      <c r="K1932" s="187"/>
      <c r="L1932" s="219"/>
      <c r="M1932" s="219"/>
      <c r="N1932" s="127">
        <v>501</v>
      </c>
    </row>
    <row r="1933" spans="10:14" ht="23.1" customHeight="1" thickBot="1">
      <c r="J1933" s="31">
        <f>'اسماء العملاء'!A503</f>
        <v>0</v>
      </c>
      <c r="K1933" s="187"/>
      <c r="L1933" s="219"/>
      <c r="M1933" s="219"/>
      <c r="N1933" s="127">
        <v>502</v>
      </c>
    </row>
    <row r="1934" spans="10:14" ht="23.1" customHeight="1" thickBot="1">
      <c r="J1934" s="31">
        <f>'اسماء العملاء'!A504</f>
        <v>0</v>
      </c>
      <c r="K1934" s="187"/>
      <c r="L1934" s="219"/>
      <c r="M1934" s="219"/>
      <c r="N1934" s="127">
        <v>503</v>
      </c>
    </row>
    <row r="1935" spans="10:14" ht="23.1" customHeight="1" thickBot="1">
      <c r="J1935" s="31">
        <f>'اسماء العملاء'!A505</f>
        <v>0</v>
      </c>
      <c r="K1935" s="187"/>
      <c r="L1935" s="219"/>
      <c r="M1935" s="219"/>
      <c r="N1935" s="127">
        <v>504</v>
      </c>
    </row>
    <row r="1936" spans="10:14" ht="23.1" customHeight="1" thickBot="1">
      <c r="J1936" s="31">
        <f>'اسماء العملاء'!A506</f>
        <v>0</v>
      </c>
      <c r="K1936" s="187"/>
      <c r="L1936" s="219"/>
      <c r="M1936" s="219"/>
      <c r="N1936" s="127">
        <v>505</v>
      </c>
    </row>
    <row r="1937" spans="10:14" ht="23.1" customHeight="1" thickBot="1">
      <c r="J1937" s="31">
        <f>'اسماء العملاء'!A507</f>
        <v>0</v>
      </c>
      <c r="K1937" s="187"/>
      <c r="L1937" s="219"/>
      <c r="M1937" s="219"/>
      <c r="N1937" s="127">
        <v>506</v>
      </c>
    </row>
    <row r="1938" spans="10:14" ht="23.1" customHeight="1" thickBot="1">
      <c r="J1938" s="31">
        <f>'اسماء العملاء'!A508</f>
        <v>0</v>
      </c>
      <c r="K1938" s="187"/>
      <c r="L1938" s="219"/>
      <c r="M1938" s="219"/>
      <c r="N1938" s="127">
        <v>507</v>
      </c>
    </row>
    <row r="1939" spans="10:14" ht="23.1" customHeight="1" thickBot="1">
      <c r="J1939" s="31">
        <f>'اسماء العملاء'!A509</f>
        <v>0</v>
      </c>
      <c r="K1939" s="187"/>
      <c r="L1939" s="219"/>
      <c r="M1939" s="219"/>
      <c r="N1939" s="127">
        <v>508</v>
      </c>
    </row>
    <row r="1940" spans="10:14" ht="23.1" customHeight="1" thickBot="1">
      <c r="J1940" s="31">
        <f>'اسماء العملاء'!A510</f>
        <v>0</v>
      </c>
      <c r="K1940" s="187"/>
      <c r="L1940" s="219"/>
      <c r="M1940" s="219"/>
      <c r="N1940" s="127">
        <v>509</v>
      </c>
    </row>
    <row r="1941" spans="10:14" ht="23.1" customHeight="1" thickBot="1">
      <c r="J1941" s="31">
        <f>'اسماء العملاء'!A511</f>
        <v>0</v>
      </c>
      <c r="K1941" s="187"/>
      <c r="L1941" s="219"/>
      <c r="M1941" s="219"/>
      <c r="N1941" s="127">
        <v>510</v>
      </c>
    </row>
    <row r="1942" spans="10:14" ht="23.1" customHeight="1" thickBot="1">
      <c r="J1942" s="31">
        <f>'اسماء العملاء'!A512</f>
        <v>0</v>
      </c>
      <c r="K1942" s="187"/>
      <c r="L1942" s="219"/>
      <c r="M1942" s="219"/>
      <c r="N1942" s="127">
        <v>511</v>
      </c>
    </row>
    <row r="1943" spans="10:14" ht="23.1" customHeight="1" thickBot="1">
      <c r="J1943" s="31">
        <f>'اسماء العملاء'!A513</f>
        <v>0</v>
      </c>
      <c r="K1943" s="187"/>
      <c r="L1943" s="219"/>
      <c r="M1943" s="219"/>
      <c r="N1943" s="127">
        <v>512</v>
      </c>
    </row>
    <row r="1944" spans="10:14" ht="23.1" customHeight="1" thickBot="1">
      <c r="J1944" s="31">
        <f>'اسماء العملاء'!A514</f>
        <v>0</v>
      </c>
      <c r="K1944" s="187"/>
      <c r="L1944" s="219"/>
      <c r="M1944" s="219"/>
      <c r="N1944" s="127">
        <v>513</v>
      </c>
    </row>
    <row r="1945" spans="10:14" ht="23.1" customHeight="1" thickBot="1">
      <c r="J1945" s="31">
        <f>'اسماء العملاء'!A515</f>
        <v>0</v>
      </c>
      <c r="K1945" s="187"/>
      <c r="L1945" s="219"/>
      <c r="M1945" s="219"/>
      <c r="N1945" s="127">
        <v>514</v>
      </c>
    </row>
    <row r="1946" spans="10:14" ht="23.1" customHeight="1" thickBot="1">
      <c r="J1946" s="31">
        <f>'اسماء العملاء'!A516</f>
        <v>0</v>
      </c>
      <c r="K1946" s="187"/>
      <c r="L1946" s="219"/>
      <c r="M1946" s="219"/>
      <c r="N1946" s="127">
        <v>515</v>
      </c>
    </row>
    <row r="1947" spans="10:14" ht="23.1" customHeight="1" thickBot="1">
      <c r="J1947" s="31">
        <f>'اسماء العملاء'!A517</f>
        <v>0</v>
      </c>
      <c r="K1947" s="187"/>
      <c r="L1947" s="219"/>
      <c r="M1947" s="219"/>
      <c r="N1947" s="127">
        <v>516</v>
      </c>
    </row>
    <row r="1948" spans="10:14" ht="23.1" customHeight="1" thickBot="1">
      <c r="J1948" s="31">
        <f>'اسماء العملاء'!A518</f>
        <v>0</v>
      </c>
      <c r="K1948" s="187"/>
      <c r="L1948" s="219"/>
      <c r="M1948" s="219"/>
      <c r="N1948" s="127">
        <v>517</v>
      </c>
    </row>
    <row r="1949" spans="10:14" ht="23.1" customHeight="1" thickBot="1">
      <c r="J1949" s="31">
        <f>'اسماء العملاء'!A519</f>
        <v>0</v>
      </c>
      <c r="K1949" s="187"/>
      <c r="L1949" s="219"/>
      <c r="M1949" s="219"/>
      <c r="N1949" s="127">
        <v>518</v>
      </c>
    </row>
    <row r="1950" spans="10:14" ht="23.1" customHeight="1" thickBot="1">
      <c r="J1950" s="31">
        <f>'اسماء العملاء'!A520</f>
        <v>0</v>
      </c>
      <c r="K1950" s="187"/>
      <c r="L1950" s="219"/>
      <c r="M1950" s="219"/>
      <c r="N1950" s="127">
        <v>519</v>
      </c>
    </row>
    <row r="1951" spans="10:14" ht="23.1" customHeight="1" thickBot="1">
      <c r="J1951" s="31">
        <f>'اسماء العملاء'!A521</f>
        <v>0</v>
      </c>
      <c r="K1951" s="187"/>
      <c r="L1951" s="219"/>
      <c r="M1951" s="219"/>
      <c r="N1951" s="127">
        <v>520</v>
      </c>
    </row>
    <row r="1952" spans="10:14" ht="23.1" customHeight="1" thickBot="1">
      <c r="J1952" s="31">
        <f>'اسماء العملاء'!A522</f>
        <v>0</v>
      </c>
      <c r="K1952" s="187"/>
      <c r="L1952" s="219"/>
      <c r="M1952" s="219"/>
      <c r="N1952" s="127">
        <v>521</v>
      </c>
    </row>
    <row r="1953" spans="10:14" ht="23.1" customHeight="1" thickBot="1">
      <c r="J1953" s="31">
        <f>'اسماء العملاء'!A523</f>
        <v>0</v>
      </c>
      <c r="K1953" s="187"/>
      <c r="L1953" s="219"/>
      <c r="M1953" s="219"/>
      <c r="N1953" s="127">
        <v>522</v>
      </c>
    </row>
    <row r="1954" spans="10:14" ht="23.1" customHeight="1" thickBot="1">
      <c r="J1954" s="31">
        <f>'اسماء العملاء'!A524</f>
        <v>0</v>
      </c>
      <c r="K1954" s="187"/>
      <c r="L1954" s="219"/>
      <c r="M1954" s="219"/>
      <c r="N1954" s="127">
        <v>523</v>
      </c>
    </row>
    <row r="1955" spans="10:14" ht="23.1" customHeight="1" thickBot="1">
      <c r="J1955" s="31">
        <f>'اسماء العملاء'!A525</f>
        <v>0</v>
      </c>
      <c r="K1955" s="187"/>
      <c r="L1955" s="219"/>
      <c r="M1955" s="219"/>
      <c r="N1955" s="127">
        <v>524</v>
      </c>
    </row>
    <row r="1956" spans="10:14" ht="23.1" customHeight="1" thickBot="1">
      <c r="J1956" s="31">
        <f>'اسماء العملاء'!A526</f>
        <v>0</v>
      </c>
      <c r="K1956" s="187"/>
      <c r="L1956" s="219"/>
      <c r="M1956" s="219"/>
      <c r="N1956" s="127">
        <v>525</v>
      </c>
    </row>
    <row r="1957" spans="10:14" ht="23.1" customHeight="1" thickBot="1">
      <c r="J1957" s="31">
        <f>'اسماء العملاء'!A527</f>
        <v>0</v>
      </c>
      <c r="K1957" s="187"/>
      <c r="L1957" s="219"/>
      <c r="M1957" s="219"/>
      <c r="N1957" s="127">
        <v>526</v>
      </c>
    </row>
    <row r="1958" spans="10:14" ht="23.1" customHeight="1" thickBot="1">
      <c r="J1958" s="31">
        <f>'اسماء العملاء'!A528</f>
        <v>0</v>
      </c>
      <c r="K1958" s="187"/>
      <c r="L1958" s="219"/>
      <c r="M1958" s="219"/>
      <c r="N1958" s="127">
        <v>527</v>
      </c>
    </row>
    <row r="1959" spans="10:14" ht="23.1" customHeight="1" thickBot="1">
      <c r="J1959" s="31">
        <f>'اسماء العملاء'!A529</f>
        <v>0</v>
      </c>
      <c r="K1959" s="187"/>
      <c r="L1959" s="219"/>
      <c r="M1959" s="219"/>
      <c r="N1959" s="127">
        <v>528</v>
      </c>
    </row>
    <row r="1960" spans="10:14" ht="23.1" customHeight="1" thickBot="1">
      <c r="J1960" s="31">
        <f>'اسماء العملاء'!A530</f>
        <v>0</v>
      </c>
      <c r="K1960" s="187"/>
      <c r="L1960" s="219"/>
      <c r="M1960" s="219"/>
      <c r="N1960" s="127">
        <v>529</v>
      </c>
    </row>
    <row r="1961" spans="10:14" ht="23.1" customHeight="1" thickBot="1">
      <c r="J1961" s="31">
        <f>'اسماء العملاء'!A531</f>
        <v>0</v>
      </c>
      <c r="K1961" s="187"/>
      <c r="L1961" s="219"/>
      <c r="M1961" s="219"/>
      <c r="N1961" s="127">
        <v>530</v>
      </c>
    </row>
    <row r="1962" spans="10:14" ht="23.1" customHeight="1" thickBot="1">
      <c r="J1962" s="31">
        <f>'اسماء العملاء'!A532</f>
        <v>0</v>
      </c>
      <c r="K1962" s="187"/>
      <c r="L1962" s="219"/>
      <c r="M1962" s="219"/>
      <c r="N1962" s="127">
        <v>531</v>
      </c>
    </row>
    <row r="1963" spans="10:14" ht="23.1" customHeight="1" thickBot="1">
      <c r="J1963" s="31">
        <f>'اسماء العملاء'!A533</f>
        <v>0</v>
      </c>
      <c r="K1963" s="187"/>
      <c r="L1963" s="219"/>
      <c r="M1963" s="219"/>
      <c r="N1963" s="127">
        <v>532</v>
      </c>
    </row>
    <row r="1964" spans="10:14" ht="23.1" customHeight="1" thickBot="1">
      <c r="J1964" s="31">
        <f>'اسماء العملاء'!A534</f>
        <v>0</v>
      </c>
      <c r="K1964" s="187"/>
      <c r="L1964" s="219"/>
      <c r="M1964" s="219"/>
      <c r="N1964" s="127">
        <v>533</v>
      </c>
    </row>
    <row r="1965" spans="10:14" ht="23.1" customHeight="1" thickBot="1">
      <c r="J1965" s="31">
        <f>'اسماء العملاء'!A535</f>
        <v>0</v>
      </c>
      <c r="K1965" s="187"/>
      <c r="L1965" s="219"/>
      <c r="M1965" s="219"/>
      <c r="N1965" s="127">
        <v>534</v>
      </c>
    </row>
    <row r="1966" spans="10:14" ht="23.1" customHeight="1" thickBot="1">
      <c r="J1966" s="31">
        <f>'اسماء العملاء'!A536</f>
        <v>0</v>
      </c>
      <c r="K1966" s="187"/>
      <c r="L1966" s="219"/>
      <c r="M1966" s="219"/>
      <c r="N1966" s="127">
        <v>535</v>
      </c>
    </row>
    <row r="1967" spans="10:14" ht="23.1" customHeight="1" thickBot="1">
      <c r="J1967" s="31">
        <f>'اسماء العملاء'!A537</f>
        <v>0</v>
      </c>
      <c r="K1967" s="187"/>
      <c r="L1967" s="219"/>
      <c r="M1967" s="219"/>
      <c r="N1967" s="127">
        <v>536</v>
      </c>
    </row>
    <row r="1968" spans="10:14" ht="23.1" customHeight="1" thickBot="1">
      <c r="J1968" s="31">
        <f>'اسماء العملاء'!A538</f>
        <v>0</v>
      </c>
      <c r="K1968" s="187"/>
      <c r="L1968" s="219"/>
      <c r="M1968" s="219"/>
      <c r="N1968" s="127">
        <v>537</v>
      </c>
    </row>
    <row r="1969" spans="10:14" ht="23.1" customHeight="1" thickBot="1">
      <c r="J1969" s="31">
        <f>'اسماء العملاء'!A539</f>
        <v>0</v>
      </c>
      <c r="K1969" s="187"/>
      <c r="L1969" s="219"/>
      <c r="M1969" s="219"/>
      <c r="N1969" s="127">
        <v>538</v>
      </c>
    </row>
    <row r="1970" spans="10:14" ht="23.1" customHeight="1" thickBot="1">
      <c r="J1970" s="31">
        <f>'اسماء العملاء'!A540</f>
        <v>0</v>
      </c>
      <c r="K1970" s="187"/>
      <c r="L1970" s="219"/>
      <c r="M1970" s="219"/>
      <c r="N1970" s="127">
        <v>539</v>
      </c>
    </row>
    <row r="1971" spans="10:14" ht="23.1" customHeight="1" thickBot="1">
      <c r="J1971" s="31">
        <f>'اسماء العملاء'!A541</f>
        <v>0</v>
      </c>
      <c r="K1971" s="187"/>
      <c r="L1971" s="219"/>
      <c r="M1971" s="219"/>
      <c r="N1971" s="127">
        <v>540</v>
      </c>
    </row>
    <row r="1972" spans="10:14" ht="23.1" customHeight="1" thickBot="1">
      <c r="J1972" s="31">
        <f>'اسماء العملاء'!A542</f>
        <v>0</v>
      </c>
      <c r="K1972" s="187"/>
      <c r="L1972" s="219"/>
      <c r="M1972" s="219"/>
      <c r="N1972" s="127">
        <v>541</v>
      </c>
    </row>
    <row r="1973" spans="10:14" ht="23.1" customHeight="1" thickBot="1">
      <c r="J1973" s="31">
        <f>'اسماء العملاء'!A543</f>
        <v>0</v>
      </c>
      <c r="K1973" s="187"/>
      <c r="L1973" s="219"/>
      <c r="M1973" s="219"/>
      <c r="N1973" s="127">
        <v>542</v>
      </c>
    </row>
    <row r="1974" spans="10:14" ht="23.1" customHeight="1" thickBot="1">
      <c r="J1974" s="31">
        <f>'اسماء العملاء'!A544</f>
        <v>0</v>
      </c>
      <c r="K1974" s="187"/>
      <c r="L1974" s="219"/>
      <c r="M1974" s="219"/>
      <c r="N1974" s="127">
        <v>543</v>
      </c>
    </row>
    <row r="1975" spans="10:14" ht="23.1" customHeight="1" thickBot="1">
      <c r="J1975" s="31">
        <f>'اسماء العملاء'!A545</f>
        <v>0</v>
      </c>
      <c r="K1975" s="187"/>
      <c r="L1975" s="219"/>
      <c r="M1975" s="219"/>
      <c r="N1975" s="127">
        <v>544</v>
      </c>
    </row>
    <row r="1976" spans="10:14" ht="23.1" customHeight="1" thickBot="1">
      <c r="J1976" s="31">
        <f>'اسماء العملاء'!A546</f>
        <v>0</v>
      </c>
      <c r="K1976" s="187"/>
      <c r="L1976" s="219"/>
      <c r="M1976" s="219"/>
      <c r="N1976" s="127">
        <v>545</v>
      </c>
    </row>
    <row r="1977" spans="10:14" ht="23.1" customHeight="1" thickBot="1">
      <c r="J1977" s="31">
        <f>'اسماء العملاء'!A547</f>
        <v>0</v>
      </c>
      <c r="K1977" s="187"/>
      <c r="L1977" s="219"/>
      <c r="M1977" s="219"/>
      <c r="N1977" s="127">
        <v>546</v>
      </c>
    </row>
    <row r="1978" spans="10:14" ht="23.1" customHeight="1" thickBot="1">
      <c r="J1978" s="31">
        <f>'اسماء العملاء'!A548</f>
        <v>0</v>
      </c>
      <c r="K1978" s="187"/>
      <c r="L1978" s="219"/>
      <c r="M1978" s="219"/>
      <c r="N1978" s="127">
        <v>547</v>
      </c>
    </row>
    <row r="1979" spans="10:14" ht="23.1" customHeight="1" thickBot="1">
      <c r="J1979" s="31">
        <f>'اسماء العملاء'!A549</f>
        <v>0</v>
      </c>
      <c r="K1979" s="187"/>
      <c r="L1979" s="219"/>
      <c r="M1979" s="219"/>
      <c r="N1979" s="127">
        <v>548</v>
      </c>
    </row>
    <row r="1980" spans="10:14" ht="23.1" customHeight="1" thickBot="1">
      <c r="J1980" s="31">
        <f>'اسماء العملاء'!A550</f>
        <v>0</v>
      </c>
      <c r="K1980" s="187"/>
      <c r="L1980" s="219"/>
      <c r="M1980" s="219"/>
      <c r="N1980" s="127">
        <v>549</v>
      </c>
    </row>
    <row r="1981" spans="10:14" ht="23.1" customHeight="1" thickBot="1">
      <c r="J1981" s="31">
        <f>'اسماء العملاء'!A551</f>
        <v>0</v>
      </c>
      <c r="K1981" s="187"/>
      <c r="L1981" s="219"/>
      <c r="M1981" s="219"/>
      <c r="N1981" s="127">
        <v>550</v>
      </c>
    </row>
    <row r="1982" spans="10:14" ht="23.1" customHeight="1" thickBot="1">
      <c r="J1982" s="31">
        <f>'اسماء العملاء'!A552</f>
        <v>0</v>
      </c>
      <c r="K1982" s="187"/>
      <c r="L1982" s="219"/>
      <c r="M1982" s="219"/>
      <c r="N1982" s="127">
        <v>551</v>
      </c>
    </row>
    <row r="1983" spans="10:14" ht="23.1" customHeight="1" thickBot="1">
      <c r="J1983" s="31">
        <f>'اسماء العملاء'!A553</f>
        <v>0</v>
      </c>
      <c r="K1983" s="187"/>
      <c r="L1983" s="219"/>
      <c r="M1983" s="219"/>
      <c r="N1983" s="127">
        <v>552</v>
      </c>
    </row>
    <row r="1984" spans="10:14" ht="23.1" customHeight="1" thickBot="1">
      <c r="J1984" s="31">
        <f>'اسماء العملاء'!A554</f>
        <v>0</v>
      </c>
      <c r="K1984" s="187"/>
      <c r="L1984" s="219"/>
      <c r="M1984" s="219"/>
      <c r="N1984" s="127">
        <v>553</v>
      </c>
    </row>
    <row r="1985" spans="10:14" ht="23.1" customHeight="1" thickBot="1">
      <c r="J1985" s="31">
        <f>'اسماء العملاء'!A555</f>
        <v>0</v>
      </c>
      <c r="K1985" s="193"/>
      <c r="L1985" s="219"/>
      <c r="M1985" s="219"/>
      <c r="N1985" s="127">
        <v>554</v>
      </c>
    </row>
    <row r="1986" spans="10:14" ht="23.1" customHeight="1" thickBot="1">
      <c r="J1986" s="31">
        <f>'اسماء العملاء'!A556</f>
        <v>0</v>
      </c>
      <c r="K1986" s="190"/>
      <c r="L1986" s="219"/>
      <c r="M1986" s="220"/>
      <c r="N1986" s="127">
        <v>555</v>
      </c>
    </row>
    <row r="1987" spans="10:14" ht="23.1" customHeight="1" thickBot="1">
      <c r="J1987" s="31">
        <f>'اسماء العملاء'!A557</f>
        <v>0</v>
      </c>
      <c r="K1987" s="187"/>
      <c r="L1987" s="219"/>
      <c r="M1987" s="219"/>
      <c r="N1987" s="127">
        <v>556</v>
      </c>
    </row>
    <row r="1988" spans="10:14" ht="23.1" customHeight="1" thickBot="1">
      <c r="J1988" s="31">
        <f>'اسماء العملاء'!A558</f>
        <v>0</v>
      </c>
      <c r="K1988" s="187"/>
      <c r="L1988" s="219"/>
      <c r="M1988" s="219"/>
      <c r="N1988" s="127">
        <v>557</v>
      </c>
    </row>
    <row r="1989" spans="10:14" ht="23.1" customHeight="1" thickBot="1">
      <c r="J1989" s="31">
        <f>'اسماء العملاء'!A559</f>
        <v>0</v>
      </c>
      <c r="K1989" s="187"/>
      <c r="L1989" s="219"/>
      <c r="M1989" s="219"/>
      <c r="N1989" s="127">
        <v>558</v>
      </c>
    </row>
    <row r="1990" spans="10:14" ht="23.1" customHeight="1" thickBot="1">
      <c r="J1990" s="31">
        <f>'اسماء العملاء'!A560</f>
        <v>0</v>
      </c>
      <c r="K1990" s="187"/>
      <c r="L1990" s="219"/>
      <c r="M1990" s="219"/>
      <c r="N1990" s="127">
        <v>559</v>
      </c>
    </row>
    <row r="1991" spans="10:14" ht="23.1" customHeight="1" thickBot="1">
      <c r="J1991" s="31">
        <f>'اسماء العملاء'!A561</f>
        <v>0</v>
      </c>
      <c r="K1991" s="187"/>
      <c r="L1991" s="219"/>
      <c r="M1991" s="219"/>
      <c r="N1991" s="127">
        <v>560</v>
      </c>
    </row>
    <row r="1992" spans="10:14" ht="23.1" customHeight="1" thickBot="1">
      <c r="J1992" s="31">
        <f>'اسماء العملاء'!A562</f>
        <v>0</v>
      </c>
      <c r="K1992" s="187"/>
      <c r="L1992" s="219"/>
      <c r="M1992" s="219"/>
      <c r="N1992" s="127">
        <v>561</v>
      </c>
    </row>
    <row r="1993" spans="10:14" ht="23.1" customHeight="1" thickBot="1">
      <c r="J1993" s="31">
        <f>'اسماء العملاء'!A563</f>
        <v>0</v>
      </c>
      <c r="K1993" s="187"/>
      <c r="L1993" s="219"/>
      <c r="M1993" s="219"/>
      <c r="N1993" s="127">
        <v>562</v>
      </c>
    </row>
    <row r="1994" spans="10:14" ht="23.1" customHeight="1" thickBot="1">
      <c r="J1994" s="31">
        <f>'اسماء العملاء'!A564</f>
        <v>0</v>
      </c>
      <c r="K1994" s="187"/>
      <c r="L1994" s="219"/>
      <c r="M1994" s="219"/>
      <c r="N1994" s="127">
        <v>563</v>
      </c>
    </row>
    <row r="1995" spans="10:14" ht="23.1" customHeight="1" thickBot="1">
      <c r="J1995" s="31">
        <f>'اسماء العملاء'!A565</f>
        <v>0</v>
      </c>
      <c r="K1995" s="187"/>
      <c r="L1995" s="219"/>
      <c r="M1995" s="219"/>
      <c r="N1995" s="127">
        <v>564</v>
      </c>
    </row>
    <row r="1996" spans="10:14" ht="23.1" customHeight="1" thickBot="1">
      <c r="J1996" s="31">
        <f>'اسماء العملاء'!A566</f>
        <v>0</v>
      </c>
      <c r="K1996" s="187"/>
      <c r="L1996" s="219"/>
      <c r="M1996" s="219"/>
      <c r="N1996" s="127">
        <v>565</v>
      </c>
    </row>
    <row r="1997" spans="10:14" ht="23.1" customHeight="1" thickBot="1">
      <c r="J1997" s="31">
        <f>'اسماء العملاء'!A567</f>
        <v>0</v>
      </c>
      <c r="K1997" s="187"/>
      <c r="L1997" s="219"/>
      <c r="M1997" s="219"/>
      <c r="N1997" s="127">
        <v>566</v>
      </c>
    </row>
    <row r="1998" spans="10:14" ht="23.1" customHeight="1" thickBot="1">
      <c r="J1998" s="31">
        <f>'اسماء العملاء'!A568</f>
        <v>0</v>
      </c>
      <c r="K1998" s="187"/>
      <c r="L1998" s="219"/>
      <c r="M1998" s="219"/>
      <c r="N1998" s="127">
        <v>567</v>
      </c>
    </row>
    <row r="1999" spans="10:14" ht="23.1" customHeight="1" thickBot="1">
      <c r="J1999" s="31">
        <f>'اسماء العملاء'!A569</f>
        <v>0</v>
      </c>
      <c r="K1999" s="187"/>
      <c r="L1999" s="219"/>
      <c r="M1999" s="219"/>
      <c r="N1999" s="127">
        <v>568</v>
      </c>
    </row>
    <row r="2000" spans="10:14" ht="23.1" customHeight="1" thickBot="1">
      <c r="J2000" s="31">
        <f>'اسماء العملاء'!A570</f>
        <v>0</v>
      </c>
      <c r="K2000" s="187"/>
      <c r="L2000" s="219"/>
      <c r="M2000" s="219"/>
      <c r="N2000" s="127">
        <v>569</v>
      </c>
    </row>
    <row r="2001" spans="10:14" ht="23.1" customHeight="1" thickBot="1">
      <c r="J2001" s="31">
        <f>'اسماء العملاء'!A571</f>
        <v>0</v>
      </c>
      <c r="K2001" s="187"/>
      <c r="L2001" s="219"/>
      <c r="M2001" s="219"/>
      <c r="N2001" s="127">
        <v>570</v>
      </c>
    </row>
    <row r="2002" spans="10:14" ht="23.1" customHeight="1" thickBot="1">
      <c r="J2002" s="31">
        <f>'اسماء العملاء'!A572</f>
        <v>0</v>
      </c>
      <c r="K2002" s="187"/>
      <c r="L2002" s="219"/>
      <c r="M2002" s="219"/>
      <c r="N2002" s="127">
        <v>571</v>
      </c>
    </row>
    <row r="2003" spans="10:14" ht="23.1" customHeight="1" thickBot="1">
      <c r="J2003" s="31">
        <f>'اسماء العملاء'!A573</f>
        <v>0</v>
      </c>
      <c r="K2003" s="187"/>
      <c r="L2003" s="219"/>
      <c r="M2003" s="219"/>
      <c r="N2003" s="127">
        <v>572</v>
      </c>
    </row>
    <row r="2004" spans="10:14" ht="23.1" customHeight="1" thickBot="1">
      <c r="J2004" s="31">
        <f>'اسماء العملاء'!A574</f>
        <v>0</v>
      </c>
      <c r="K2004" s="187"/>
      <c r="L2004" s="219"/>
      <c r="M2004" s="219"/>
      <c r="N2004" s="127">
        <v>573</v>
      </c>
    </row>
    <row r="2005" spans="10:14" ht="23.1" customHeight="1" thickBot="1">
      <c r="J2005" s="31">
        <f>'اسماء العملاء'!A575</f>
        <v>0</v>
      </c>
      <c r="K2005" s="187"/>
      <c r="L2005" s="219"/>
      <c r="M2005" s="219"/>
      <c r="N2005" s="127">
        <v>574</v>
      </c>
    </row>
    <row r="2006" spans="10:14" ht="23.1" customHeight="1" thickBot="1">
      <c r="J2006" s="31">
        <f>'اسماء العملاء'!A576</f>
        <v>0</v>
      </c>
      <c r="K2006" s="187"/>
      <c r="L2006" s="219"/>
      <c r="M2006" s="219"/>
      <c r="N2006" s="127">
        <v>575</v>
      </c>
    </row>
    <row r="2007" spans="10:14" ht="23.1" customHeight="1" thickBot="1">
      <c r="J2007" s="31">
        <f>'اسماء العملاء'!A577</f>
        <v>0</v>
      </c>
      <c r="K2007" s="187"/>
      <c r="L2007" s="219"/>
      <c r="M2007" s="219"/>
      <c r="N2007" s="127">
        <v>576</v>
      </c>
    </row>
    <row r="2008" spans="10:14" ht="23.1" customHeight="1" thickBot="1">
      <c r="J2008" s="31">
        <f>'اسماء العملاء'!A578</f>
        <v>0</v>
      </c>
      <c r="K2008" s="187"/>
      <c r="L2008" s="219"/>
      <c r="M2008" s="219"/>
      <c r="N2008" s="127">
        <v>577</v>
      </c>
    </row>
    <row r="2009" spans="10:14" ht="23.1" customHeight="1" thickBot="1">
      <c r="J2009" s="31">
        <f>'اسماء العملاء'!A579</f>
        <v>0</v>
      </c>
      <c r="K2009" s="187"/>
      <c r="L2009" s="219"/>
      <c r="M2009" s="219"/>
      <c r="N2009" s="127">
        <v>578</v>
      </c>
    </row>
    <row r="2010" spans="10:14" ht="23.1" customHeight="1" thickBot="1">
      <c r="J2010" s="31">
        <f>'اسماء العملاء'!A580</f>
        <v>0</v>
      </c>
      <c r="K2010" s="187"/>
      <c r="L2010" s="219"/>
      <c r="M2010" s="219"/>
      <c r="N2010" s="127">
        <v>579</v>
      </c>
    </row>
    <row r="2011" spans="10:14" ht="23.1" customHeight="1" thickBot="1">
      <c r="J2011" s="31">
        <f>'اسماء العملاء'!A581</f>
        <v>0</v>
      </c>
      <c r="K2011" s="193"/>
      <c r="L2011" s="219"/>
      <c r="M2011" s="219"/>
      <c r="N2011" s="127">
        <v>580</v>
      </c>
    </row>
    <row r="2012" spans="10:14" ht="23.1" customHeight="1" thickBot="1">
      <c r="J2012" s="31">
        <f>'اسماء العملاء'!A582</f>
        <v>0</v>
      </c>
      <c r="K2012" s="187"/>
      <c r="L2012" s="219"/>
      <c r="M2012" s="219"/>
      <c r="N2012" s="127">
        <v>581</v>
      </c>
    </row>
    <row r="2013" spans="10:14" ht="23.1" customHeight="1" thickBot="1">
      <c r="J2013" s="31">
        <f>'اسماء العملاء'!A583</f>
        <v>0</v>
      </c>
      <c r="K2013" s="187"/>
      <c r="L2013" s="219"/>
      <c r="M2013" s="219"/>
      <c r="N2013" s="127">
        <v>582</v>
      </c>
    </row>
    <row r="2014" spans="10:14" ht="23.1" customHeight="1" thickBot="1">
      <c r="J2014" s="31">
        <f>'اسماء العملاء'!A584</f>
        <v>0</v>
      </c>
      <c r="K2014" s="187"/>
      <c r="L2014" s="219"/>
      <c r="M2014" s="219"/>
      <c r="N2014" s="127">
        <v>583</v>
      </c>
    </row>
    <row r="2015" spans="10:14" ht="23.1" customHeight="1" thickBot="1">
      <c r="J2015" s="31">
        <f>'اسماء العملاء'!A585</f>
        <v>0</v>
      </c>
      <c r="K2015" s="187"/>
      <c r="L2015" s="219"/>
      <c r="M2015" s="219"/>
      <c r="N2015" s="127">
        <v>584</v>
      </c>
    </row>
    <row r="2016" spans="10:14" ht="23.1" customHeight="1" thickBot="1">
      <c r="J2016" s="31">
        <f>'اسماء العملاء'!A586</f>
        <v>0</v>
      </c>
      <c r="K2016" s="187"/>
      <c r="L2016" s="219"/>
      <c r="M2016" s="219"/>
      <c r="N2016" s="127">
        <v>585</v>
      </c>
    </row>
    <row r="2017" spans="10:14" ht="23.1" customHeight="1" thickBot="1">
      <c r="J2017" s="31">
        <f>'اسماء العملاء'!A587</f>
        <v>0</v>
      </c>
      <c r="K2017" s="187"/>
      <c r="L2017" s="219"/>
      <c r="M2017" s="219"/>
      <c r="N2017" s="127">
        <v>586</v>
      </c>
    </row>
    <row r="2018" spans="10:14" ht="23.1" customHeight="1" thickBot="1">
      <c r="J2018" s="31">
        <f>'اسماء العملاء'!A588</f>
        <v>0</v>
      </c>
      <c r="K2018" s="187"/>
      <c r="L2018" s="219"/>
      <c r="M2018" s="219"/>
      <c r="N2018" s="127">
        <v>587</v>
      </c>
    </row>
    <row r="2019" spans="10:14" ht="23.1" customHeight="1" thickBot="1">
      <c r="J2019" s="31">
        <f>'اسماء العملاء'!A589</f>
        <v>0</v>
      </c>
      <c r="K2019" s="187"/>
      <c r="L2019" s="219"/>
      <c r="M2019" s="219"/>
      <c r="N2019" s="127">
        <v>588</v>
      </c>
    </row>
    <row r="2020" spans="10:14" ht="23.1" customHeight="1" thickBot="1">
      <c r="J2020" s="31">
        <f>'اسماء العملاء'!A590</f>
        <v>0</v>
      </c>
      <c r="K2020" s="187"/>
      <c r="L2020" s="219"/>
      <c r="M2020" s="219"/>
      <c r="N2020" s="127">
        <v>589</v>
      </c>
    </row>
    <row r="2021" spans="10:14" ht="23.1" customHeight="1" thickBot="1">
      <c r="J2021" s="31">
        <f>'اسماء العملاء'!A591</f>
        <v>0</v>
      </c>
      <c r="K2021" s="187"/>
      <c r="L2021" s="219"/>
      <c r="M2021" s="219"/>
      <c r="N2021" s="127">
        <v>590</v>
      </c>
    </row>
    <row r="2022" spans="10:14" ht="23.1" customHeight="1" thickBot="1">
      <c r="J2022" s="31">
        <f>'اسماء العملاء'!A592</f>
        <v>0</v>
      </c>
      <c r="K2022" s="187"/>
      <c r="L2022" s="219"/>
      <c r="M2022" s="219"/>
      <c r="N2022" s="127">
        <v>591</v>
      </c>
    </row>
    <row r="2023" spans="10:14" ht="23.1" customHeight="1" thickBot="1">
      <c r="J2023" s="31">
        <f>'اسماء العملاء'!A593</f>
        <v>0</v>
      </c>
      <c r="K2023" s="187"/>
      <c r="L2023" s="219"/>
      <c r="M2023" s="219"/>
      <c r="N2023" s="127">
        <v>592</v>
      </c>
    </row>
    <row r="2024" spans="10:14" ht="23.1" customHeight="1" thickBot="1">
      <c r="J2024" s="31">
        <f>'اسماء العملاء'!A594</f>
        <v>0</v>
      </c>
      <c r="K2024" s="187"/>
      <c r="L2024" s="219"/>
      <c r="M2024" s="219"/>
      <c r="N2024" s="127">
        <v>593</v>
      </c>
    </row>
    <row r="2025" spans="10:14" ht="23.1" customHeight="1" thickBot="1">
      <c r="J2025" s="31">
        <f>'اسماء العملاء'!A595</f>
        <v>0</v>
      </c>
      <c r="K2025" s="187"/>
      <c r="L2025" s="219"/>
      <c r="M2025" s="219"/>
      <c r="N2025" s="127">
        <v>594</v>
      </c>
    </row>
    <row r="2026" spans="10:14" ht="23.1" customHeight="1" thickBot="1">
      <c r="J2026" s="31">
        <f>'اسماء العملاء'!A596</f>
        <v>0</v>
      </c>
      <c r="K2026" s="187"/>
      <c r="L2026" s="219"/>
      <c r="M2026" s="219"/>
      <c r="N2026" s="127">
        <v>595</v>
      </c>
    </row>
    <row r="2027" spans="10:14" ht="23.1" customHeight="1" thickBot="1">
      <c r="J2027" s="31">
        <f>'اسماء العملاء'!A597</f>
        <v>0</v>
      </c>
      <c r="K2027" s="187"/>
      <c r="L2027" s="219"/>
      <c r="M2027" s="219"/>
      <c r="N2027" s="127">
        <v>596</v>
      </c>
    </row>
    <row r="2028" spans="10:14" ht="23.1" customHeight="1" thickBot="1">
      <c r="J2028" s="31">
        <f>'اسماء العملاء'!A598</f>
        <v>0</v>
      </c>
      <c r="K2028" s="187"/>
      <c r="L2028" s="219"/>
      <c r="M2028" s="219"/>
      <c r="N2028" s="127">
        <v>597</v>
      </c>
    </row>
    <row r="2029" spans="10:14" ht="23.1" customHeight="1" thickBot="1">
      <c r="J2029" s="31">
        <f>'اسماء العملاء'!A599</f>
        <v>0</v>
      </c>
      <c r="K2029" s="187"/>
      <c r="L2029" s="219"/>
      <c r="M2029" s="219"/>
      <c r="N2029" s="127">
        <v>598</v>
      </c>
    </row>
    <row r="2030" spans="10:14" ht="23.1" customHeight="1" thickBot="1">
      <c r="J2030" s="31">
        <f>'اسماء العملاء'!A600</f>
        <v>0</v>
      </c>
      <c r="K2030" s="187"/>
      <c r="L2030" s="219"/>
      <c r="M2030" s="219"/>
      <c r="N2030" s="127">
        <v>599</v>
      </c>
    </row>
    <row r="2031" spans="10:14" ht="23.1" customHeight="1" thickBot="1">
      <c r="J2031" s="31">
        <f>'اسماء العملاء'!A601</f>
        <v>0</v>
      </c>
      <c r="K2031" s="187"/>
      <c r="L2031" s="219"/>
      <c r="M2031" s="219"/>
      <c r="N2031" s="127">
        <v>600</v>
      </c>
    </row>
    <row r="2032" spans="10:14" ht="23.1" customHeight="1" thickBot="1">
      <c r="J2032" s="31">
        <f>'اسماء العملاء'!A602</f>
        <v>0</v>
      </c>
      <c r="K2032" s="187"/>
      <c r="L2032" s="219"/>
      <c r="M2032" s="219"/>
      <c r="N2032" s="127">
        <v>601</v>
      </c>
    </row>
    <row r="2033" spans="10:14" ht="23.1" customHeight="1" thickBot="1">
      <c r="J2033" s="31">
        <f>'اسماء العملاء'!A603</f>
        <v>0</v>
      </c>
      <c r="K2033" s="187"/>
      <c r="L2033" s="219"/>
      <c r="M2033" s="219"/>
      <c r="N2033" s="127">
        <v>602</v>
      </c>
    </row>
    <row r="2034" spans="10:14" ht="23.1" customHeight="1" thickBot="1">
      <c r="J2034" s="31">
        <f>'اسماء العملاء'!A604</f>
        <v>0</v>
      </c>
      <c r="K2034" s="187"/>
      <c r="L2034" s="219"/>
      <c r="M2034" s="219"/>
      <c r="N2034" s="127">
        <v>603</v>
      </c>
    </row>
    <row r="2035" spans="10:14" ht="23.1" customHeight="1" thickBot="1">
      <c r="J2035" s="31">
        <f>'اسماء العملاء'!A605</f>
        <v>0</v>
      </c>
      <c r="K2035" s="187"/>
      <c r="L2035" s="219"/>
      <c r="M2035" s="219"/>
      <c r="N2035" s="127">
        <v>604</v>
      </c>
    </row>
    <row r="2036" spans="10:14" ht="23.1" customHeight="1" thickBot="1">
      <c r="J2036" s="31">
        <f>'اسماء العملاء'!A606</f>
        <v>0</v>
      </c>
      <c r="K2036" s="187"/>
      <c r="L2036" s="219"/>
      <c r="M2036" s="219"/>
      <c r="N2036" s="127">
        <v>605</v>
      </c>
    </row>
    <row r="2037" spans="10:14" ht="23.1" customHeight="1" thickBot="1">
      <c r="J2037" s="31">
        <f>'اسماء العملاء'!A607</f>
        <v>0</v>
      </c>
      <c r="K2037" s="187"/>
      <c r="L2037" s="219"/>
      <c r="M2037" s="219"/>
      <c r="N2037" s="127">
        <v>606</v>
      </c>
    </row>
    <row r="2038" spans="10:14" ht="23.1" customHeight="1" thickBot="1">
      <c r="J2038" s="31">
        <f>'اسماء العملاء'!A608</f>
        <v>0</v>
      </c>
      <c r="K2038" s="187"/>
      <c r="L2038" s="219"/>
      <c r="M2038" s="219"/>
      <c r="N2038" s="127">
        <v>607</v>
      </c>
    </row>
    <row r="2039" spans="10:14" ht="23.1" customHeight="1" thickBot="1">
      <c r="J2039" s="31">
        <f>'اسماء العملاء'!A609</f>
        <v>0</v>
      </c>
      <c r="K2039" s="187"/>
      <c r="L2039" s="219"/>
      <c r="M2039" s="219"/>
      <c r="N2039" s="127">
        <v>608</v>
      </c>
    </row>
    <row r="2040" spans="10:14" ht="23.1" customHeight="1" thickBot="1">
      <c r="J2040" s="31">
        <f>'اسماء العملاء'!A610</f>
        <v>0</v>
      </c>
      <c r="K2040" s="187"/>
      <c r="L2040" s="219"/>
      <c r="M2040" s="219"/>
      <c r="N2040" s="127">
        <v>609</v>
      </c>
    </row>
    <row r="2041" spans="10:14" ht="23.1" customHeight="1" thickBot="1">
      <c r="J2041" s="31">
        <f>'اسماء العملاء'!A611</f>
        <v>0</v>
      </c>
      <c r="K2041" s="187"/>
      <c r="L2041" s="219"/>
      <c r="M2041" s="219"/>
      <c r="N2041" s="127">
        <v>610</v>
      </c>
    </row>
    <row r="2042" spans="10:14" ht="23.1" customHeight="1" thickBot="1">
      <c r="J2042" s="31">
        <f>'اسماء العملاء'!A612</f>
        <v>0</v>
      </c>
      <c r="K2042" s="187"/>
      <c r="L2042" s="219"/>
      <c r="M2042" s="219"/>
      <c r="N2042" s="127">
        <v>611</v>
      </c>
    </row>
    <row r="2043" spans="10:14" ht="23.1" customHeight="1" thickBot="1">
      <c r="J2043" s="31">
        <f>'اسماء العملاء'!A613</f>
        <v>0</v>
      </c>
      <c r="K2043" s="187"/>
      <c r="L2043" s="219"/>
      <c r="M2043" s="219"/>
      <c r="N2043" s="127">
        <v>612</v>
      </c>
    </row>
    <row r="2044" spans="10:14" ht="23.1" customHeight="1" thickBot="1">
      <c r="J2044" s="31">
        <f>'اسماء العملاء'!A614</f>
        <v>0</v>
      </c>
      <c r="K2044" s="187"/>
      <c r="L2044" s="219"/>
      <c r="M2044" s="219"/>
      <c r="N2044" s="127">
        <v>613</v>
      </c>
    </row>
    <row r="2045" spans="10:14" ht="23.1" customHeight="1" thickBot="1">
      <c r="J2045" s="31">
        <f>'اسماء العملاء'!A615</f>
        <v>0</v>
      </c>
      <c r="K2045" s="187"/>
      <c r="L2045" s="219"/>
      <c r="M2045" s="219"/>
      <c r="N2045" s="127">
        <v>614</v>
      </c>
    </row>
    <row r="2046" spans="10:14" ht="23.1" customHeight="1" thickBot="1">
      <c r="J2046" s="31">
        <f>'اسماء العملاء'!A616</f>
        <v>0</v>
      </c>
      <c r="K2046" s="187"/>
      <c r="L2046" s="219"/>
      <c r="M2046" s="219"/>
      <c r="N2046" s="127">
        <v>615</v>
      </c>
    </row>
    <row r="2047" spans="10:14" ht="23.1" customHeight="1" thickBot="1">
      <c r="J2047" s="31">
        <f>'اسماء العملاء'!A617</f>
        <v>0</v>
      </c>
      <c r="K2047" s="187"/>
      <c r="L2047" s="219"/>
      <c r="M2047" s="219"/>
      <c r="N2047" s="127">
        <v>616</v>
      </c>
    </row>
    <row r="2048" spans="10:14" ht="23.1" customHeight="1" thickBot="1">
      <c r="J2048" s="31">
        <f>'اسماء العملاء'!A618</f>
        <v>0</v>
      </c>
      <c r="K2048" s="187"/>
      <c r="L2048" s="219"/>
      <c r="M2048" s="219"/>
      <c r="N2048" s="127">
        <v>617</v>
      </c>
    </row>
    <row r="2049" spans="10:14" ht="23.1" customHeight="1" thickBot="1">
      <c r="J2049" s="31">
        <f>'اسماء العملاء'!A619</f>
        <v>0</v>
      </c>
      <c r="K2049" s="187"/>
      <c r="L2049" s="219"/>
      <c r="M2049" s="219"/>
      <c r="N2049" s="127">
        <v>618</v>
      </c>
    </row>
    <row r="2050" spans="10:14" ht="23.1" customHeight="1" thickBot="1">
      <c r="J2050" s="31">
        <f>'اسماء العملاء'!A620</f>
        <v>0</v>
      </c>
      <c r="K2050" s="187"/>
      <c r="L2050" s="219"/>
      <c r="M2050" s="219"/>
      <c r="N2050" s="127">
        <v>619</v>
      </c>
    </row>
    <row r="2051" spans="10:14" ht="23.1" customHeight="1" thickBot="1">
      <c r="J2051" s="31">
        <f>'اسماء العملاء'!A621</f>
        <v>0</v>
      </c>
      <c r="K2051" s="187"/>
      <c r="L2051" s="219"/>
      <c r="M2051" s="219"/>
      <c r="N2051" s="127">
        <v>620</v>
      </c>
    </row>
    <row r="2052" spans="10:14" ht="23.1" customHeight="1" thickBot="1">
      <c r="J2052" s="31">
        <f>'اسماء العملاء'!A622</f>
        <v>0</v>
      </c>
      <c r="K2052" s="187"/>
      <c r="L2052" s="219"/>
      <c r="M2052" s="219"/>
      <c r="N2052" s="127">
        <v>621</v>
      </c>
    </row>
    <row r="2053" spans="10:14" ht="23.1" customHeight="1" thickBot="1">
      <c r="J2053" s="31">
        <f>'اسماء العملاء'!A623</f>
        <v>0</v>
      </c>
      <c r="K2053" s="187"/>
      <c r="L2053" s="219"/>
      <c r="M2053" s="219"/>
      <c r="N2053" s="127">
        <v>622</v>
      </c>
    </row>
    <row r="2054" spans="10:14" ht="23.1" customHeight="1" thickBot="1">
      <c r="J2054" s="31">
        <f>'اسماء العملاء'!A624</f>
        <v>0</v>
      </c>
      <c r="K2054" s="187"/>
      <c r="L2054" s="219"/>
      <c r="M2054" s="219"/>
      <c r="N2054" s="127">
        <v>623</v>
      </c>
    </row>
    <row r="2055" spans="10:14" ht="23.1" customHeight="1" thickBot="1">
      <c r="J2055" s="31">
        <f>'اسماء العملاء'!A625</f>
        <v>0</v>
      </c>
      <c r="K2055" s="187"/>
      <c r="L2055" s="219"/>
      <c r="M2055" s="219"/>
      <c r="N2055" s="127">
        <v>624</v>
      </c>
    </row>
    <row r="2056" spans="10:14" ht="23.1" customHeight="1" thickBot="1">
      <c r="J2056" s="31">
        <f>'اسماء العملاء'!A626</f>
        <v>0</v>
      </c>
      <c r="K2056" s="187"/>
      <c r="L2056" s="219"/>
      <c r="M2056" s="219"/>
      <c r="N2056" s="127">
        <v>625</v>
      </c>
    </row>
    <row r="2057" spans="10:14" ht="23.1" customHeight="1" thickBot="1">
      <c r="J2057" s="31">
        <f>'اسماء العملاء'!A627</f>
        <v>0</v>
      </c>
      <c r="K2057" s="187"/>
      <c r="L2057" s="219"/>
      <c r="M2057" s="219"/>
      <c r="N2057" s="127">
        <v>626</v>
      </c>
    </row>
    <row r="2058" spans="10:14" ht="23.1" customHeight="1" thickBot="1">
      <c r="J2058" s="31">
        <f>'اسماء العملاء'!A628</f>
        <v>0</v>
      </c>
      <c r="K2058" s="187"/>
      <c r="L2058" s="219"/>
      <c r="M2058" s="219"/>
      <c r="N2058" s="127">
        <v>627</v>
      </c>
    </row>
    <row r="2059" spans="10:14" ht="23.1" customHeight="1" thickBot="1">
      <c r="J2059" s="31">
        <f>'اسماء العملاء'!A629</f>
        <v>0</v>
      </c>
      <c r="K2059" s="187"/>
      <c r="L2059" s="219"/>
      <c r="M2059" s="219"/>
      <c r="N2059" s="127">
        <v>628</v>
      </c>
    </row>
    <row r="2060" spans="10:14" ht="23.1" customHeight="1" thickBot="1">
      <c r="J2060" s="31">
        <f>'اسماء العملاء'!A630</f>
        <v>0</v>
      </c>
      <c r="K2060" s="187"/>
      <c r="L2060" s="219"/>
      <c r="M2060" s="219"/>
      <c r="N2060" s="127">
        <v>629</v>
      </c>
    </row>
    <row r="2061" spans="10:14" ht="23.1" customHeight="1" thickBot="1">
      <c r="J2061" s="31">
        <f>'اسماء العملاء'!A631</f>
        <v>0</v>
      </c>
      <c r="K2061" s="187"/>
      <c r="L2061" s="219"/>
      <c r="M2061" s="219"/>
      <c r="N2061" s="127">
        <v>630</v>
      </c>
    </row>
    <row r="2062" spans="10:14" ht="23.1" customHeight="1" thickBot="1">
      <c r="J2062" s="31">
        <f>'اسماء العملاء'!A632</f>
        <v>0</v>
      </c>
      <c r="K2062" s="187"/>
      <c r="L2062" s="219"/>
      <c r="M2062" s="219"/>
      <c r="N2062" s="127">
        <v>631</v>
      </c>
    </row>
    <row r="2063" spans="10:14" ht="23.1" customHeight="1" thickBot="1">
      <c r="J2063" s="31">
        <f>'اسماء العملاء'!A633</f>
        <v>0</v>
      </c>
      <c r="K2063" s="187"/>
      <c r="L2063" s="219"/>
      <c r="M2063" s="219"/>
      <c r="N2063" s="127">
        <v>632</v>
      </c>
    </row>
    <row r="2064" spans="10:14" ht="23.1" customHeight="1" thickBot="1">
      <c r="J2064" s="31">
        <f>'اسماء العملاء'!A634</f>
        <v>0</v>
      </c>
      <c r="K2064" s="187"/>
      <c r="L2064" s="219"/>
      <c r="M2064" s="219"/>
      <c r="N2064" s="127">
        <v>633</v>
      </c>
    </row>
    <row r="2065" spans="10:14" ht="23.1" customHeight="1" thickBot="1">
      <c r="J2065" s="31">
        <f>'اسماء العملاء'!A635</f>
        <v>0</v>
      </c>
      <c r="K2065" s="187"/>
      <c r="L2065" s="219"/>
      <c r="M2065" s="219"/>
      <c r="N2065" s="127">
        <v>634</v>
      </c>
    </row>
    <row r="2066" spans="10:14" ht="23.1" customHeight="1" thickBot="1">
      <c r="J2066" s="31">
        <f>'اسماء العملاء'!A636</f>
        <v>0</v>
      </c>
      <c r="K2066" s="187"/>
      <c r="L2066" s="219"/>
      <c r="M2066" s="219"/>
      <c r="N2066" s="127">
        <v>635</v>
      </c>
    </row>
    <row r="2067" spans="10:14" ht="23.1" customHeight="1" thickBot="1">
      <c r="J2067" s="31">
        <f>'اسماء العملاء'!A637</f>
        <v>0</v>
      </c>
      <c r="K2067" s="187"/>
      <c r="L2067" s="219"/>
      <c r="M2067" s="219"/>
      <c r="N2067" s="127">
        <v>636</v>
      </c>
    </row>
    <row r="2068" spans="10:14" ht="23.1" customHeight="1" thickBot="1">
      <c r="J2068" s="31">
        <f>'اسماء العملاء'!A638</f>
        <v>0</v>
      </c>
      <c r="K2068" s="187"/>
      <c r="L2068" s="219"/>
      <c r="M2068" s="219"/>
      <c r="N2068" s="127">
        <v>637</v>
      </c>
    </row>
    <row r="2069" spans="10:14" ht="23.1" customHeight="1" thickBot="1">
      <c r="J2069" s="31">
        <f>'اسماء العملاء'!A639</f>
        <v>0</v>
      </c>
      <c r="K2069" s="187"/>
      <c r="L2069" s="219"/>
      <c r="M2069" s="219"/>
      <c r="N2069" s="127">
        <v>638</v>
      </c>
    </row>
    <row r="2070" spans="10:14" ht="23.1" customHeight="1" thickBot="1">
      <c r="J2070" s="31">
        <f>'اسماء العملاء'!A640</f>
        <v>0</v>
      </c>
      <c r="K2070" s="187"/>
      <c r="L2070" s="219"/>
      <c r="M2070" s="219"/>
      <c r="N2070" s="127">
        <v>639</v>
      </c>
    </row>
    <row r="2071" spans="10:14" ht="23.1" customHeight="1" thickBot="1">
      <c r="J2071" s="31">
        <f>'اسماء العملاء'!A641</f>
        <v>0</v>
      </c>
      <c r="K2071" s="187"/>
      <c r="L2071" s="219"/>
      <c r="M2071" s="219"/>
      <c r="N2071" s="127">
        <v>640</v>
      </c>
    </row>
    <row r="2072" spans="10:14" ht="23.1" customHeight="1" thickBot="1">
      <c r="J2072" s="31">
        <f>'اسماء العملاء'!A642</f>
        <v>0</v>
      </c>
      <c r="K2072" s="187"/>
      <c r="L2072" s="219"/>
      <c r="M2072" s="219"/>
      <c r="N2072" s="127">
        <v>641</v>
      </c>
    </row>
    <row r="2073" spans="10:14" ht="23.1" customHeight="1" thickBot="1">
      <c r="J2073" s="31">
        <f>'اسماء العملاء'!A643</f>
        <v>0</v>
      </c>
      <c r="K2073" s="187"/>
      <c r="L2073" s="219"/>
      <c r="M2073" s="219"/>
      <c r="N2073" s="127">
        <v>642</v>
      </c>
    </row>
    <row r="2074" spans="10:14" ht="23.1" customHeight="1" thickBot="1">
      <c r="J2074" s="31">
        <f>'اسماء العملاء'!A644</f>
        <v>0</v>
      </c>
      <c r="K2074" s="187"/>
      <c r="L2074" s="219"/>
      <c r="M2074" s="219"/>
      <c r="N2074" s="127">
        <v>643</v>
      </c>
    </row>
    <row r="2075" spans="10:14" ht="23.1" customHeight="1" thickBot="1">
      <c r="J2075" s="31">
        <f>'اسماء العملاء'!A645</f>
        <v>0</v>
      </c>
      <c r="K2075" s="187"/>
      <c r="L2075" s="219"/>
      <c r="M2075" s="219"/>
      <c r="N2075" s="127">
        <v>644</v>
      </c>
    </row>
    <row r="2076" spans="10:14" ht="23.1" customHeight="1" thickBot="1">
      <c r="J2076" s="31">
        <f>'اسماء العملاء'!A646</f>
        <v>0</v>
      </c>
      <c r="K2076" s="187"/>
      <c r="L2076" s="219"/>
      <c r="M2076" s="219"/>
      <c r="N2076" s="127">
        <v>645</v>
      </c>
    </row>
    <row r="2077" spans="10:14" ht="23.1" customHeight="1" thickBot="1">
      <c r="J2077" s="31">
        <f>'اسماء العملاء'!A647</f>
        <v>0</v>
      </c>
      <c r="K2077" s="187"/>
      <c r="L2077" s="219"/>
      <c r="M2077" s="219"/>
      <c r="N2077" s="127">
        <v>646</v>
      </c>
    </row>
    <row r="2078" spans="10:14" ht="23.1" customHeight="1" thickBot="1">
      <c r="J2078" s="31">
        <f>'اسماء العملاء'!A648</f>
        <v>0</v>
      </c>
      <c r="K2078" s="187"/>
      <c r="L2078" s="219"/>
      <c r="M2078" s="219"/>
      <c r="N2078" s="127">
        <v>647</v>
      </c>
    </row>
    <row r="2079" spans="10:14" ht="23.1" customHeight="1" thickBot="1">
      <c r="J2079" s="31">
        <f>'اسماء العملاء'!A649</f>
        <v>0</v>
      </c>
      <c r="K2079" s="187"/>
      <c r="L2079" s="219"/>
      <c r="M2079" s="219"/>
      <c r="N2079" s="127">
        <v>648</v>
      </c>
    </row>
    <row r="2080" spans="10:14" ht="23.1" customHeight="1" thickBot="1">
      <c r="J2080" s="31">
        <f>'اسماء العملاء'!A650</f>
        <v>0</v>
      </c>
      <c r="K2080" s="187"/>
      <c r="L2080" s="219"/>
      <c r="M2080" s="219"/>
      <c r="N2080" s="127">
        <v>649</v>
      </c>
    </row>
    <row r="2081" spans="10:14" ht="23.1" customHeight="1" thickBot="1">
      <c r="J2081" s="31">
        <f>'اسماء العملاء'!A651</f>
        <v>0</v>
      </c>
      <c r="K2081" s="187"/>
      <c r="L2081" s="219"/>
      <c r="M2081" s="219"/>
      <c r="N2081" s="127">
        <v>650</v>
      </c>
    </row>
    <row r="2082" spans="10:14" ht="23.1" customHeight="1" thickBot="1">
      <c r="J2082" s="31">
        <f>'اسماء العملاء'!A652</f>
        <v>0</v>
      </c>
      <c r="K2082" s="187"/>
      <c r="L2082" s="219"/>
      <c r="M2082" s="219"/>
      <c r="N2082" s="127">
        <v>651</v>
      </c>
    </row>
    <row r="2083" spans="10:14" ht="23.1" customHeight="1" thickBot="1">
      <c r="J2083" s="31">
        <f>'اسماء العملاء'!A653</f>
        <v>0</v>
      </c>
      <c r="K2083" s="187"/>
      <c r="L2083" s="219"/>
      <c r="M2083" s="219"/>
      <c r="N2083" s="127">
        <v>652</v>
      </c>
    </row>
    <row r="2084" spans="10:14" ht="23.1" customHeight="1" thickBot="1">
      <c r="J2084" s="31">
        <f>'اسماء العملاء'!A654</f>
        <v>0</v>
      </c>
      <c r="K2084" s="187"/>
      <c r="L2084" s="219"/>
      <c r="M2084" s="219"/>
      <c r="N2084" s="127">
        <v>653</v>
      </c>
    </row>
    <row r="2085" spans="10:14" ht="23.1" customHeight="1" thickBot="1">
      <c r="J2085" s="31">
        <f>'اسماء العملاء'!A655</f>
        <v>0</v>
      </c>
      <c r="K2085" s="187"/>
      <c r="L2085" s="219"/>
      <c r="M2085" s="219"/>
      <c r="N2085" s="127">
        <v>654</v>
      </c>
    </row>
    <row r="2086" spans="10:14" ht="23.1" customHeight="1" thickBot="1">
      <c r="J2086" s="31">
        <f>'اسماء العملاء'!A656</f>
        <v>0</v>
      </c>
      <c r="K2086" s="187"/>
      <c r="L2086" s="219"/>
      <c r="M2086" s="219"/>
      <c r="N2086" s="127">
        <v>655</v>
      </c>
    </row>
    <row r="2087" spans="10:14" ht="23.1" customHeight="1" thickBot="1">
      <c r="J2087" s="31">
        <f>'اسماء العملاء'!A657</f>
        <v>0</v>
      </c>
      <c r="K2087" s="187"/>
      <c r="L2087" s="219"/>
      <c r="M2087" s="219"/>
      <c r="N2087" s="127">
        <v>656</v>
      </c>
    </row>
    <row r="2088" spans="10:14" ht="23.1" customHeight="1" thickBot="1">
      <c r="J2088" s="31">
        <f>'اسماء العملاء'!A658</f>
        <v>0</v>
      </c>
      <c r="K2088" s="187"/>
      <c r="L2088" s="219"/>
      <c r="M2088" s="219"/>
      <c r="N2088" s="127">
        <v>657</v>
      </c>
    </row>
    <row r="2089" spans="10:14" ht="23.1" customHeight="1" thickBot="1">
      <c r="J2089" s="31">
        <f>'اسماء العملاء'!A659</f>
        <v>0</v>
      </c>
      <c r="K2089" s="187"/>
      <c r="L2089" s="219"/>
      <c r="M2089" s="219"/>
      <c r="N2089" s="127">
        <v>658</v>
      </c>
    </row>
    <row r="2090" spans="10:14" ht="23.1" customHeight="1" thickBot="1">
      <c r="J2090" s="31">
        <f>'اسماء العملاء'!A660</f>
        <v>0</v>
      </c>
      <c r="K2090" s="187"/>
      <c r="L2090" s="219"/>
      <c r="M2090" s="219"/>
      <c r="N2090" s="127">
        <v>659</v>
      </c>
    </row>
    <row r="2091" spans="10:14" ht="23.1" customHeight="1" thickBot="1">
      <c r="J2091" s="31">
        <f>'اسماء العملاء'!A661</f>
        <v>0</v>
      </c>
      <c r="K2091" s="187"/>
      <c r="L2091" s="219"/>
      <c r="M2091" s="219"/>
      <c r="N2091" s="127">
        <v>660</v>
      </c>
    </row>
    <row r="2092" spans="10:14" ht="23.1" customHeight="1" thickBot="1">
      <c r="J2092" s="31">
        <f>'اسماء العملاء'!A662</f>
        <v>0</v>
      </c>
      <c r="K2092" s="187"/>
      <c r="L2092" s="219"/>
      <c r="M2092" s="219"/>
      <c r="N2092" s="127">
        <v>661</v>
      </c>
    </row>
    <row r="2093" spans="10:14" ht="23.1" customHeight="1" thickBot="1">
      <c r="J2093" s="31">
        <f>'اسماء العملاء'!A663</f>
        <v>0</v>
      </c>
      <c r="K2093" s="193"/>
      <c r="L2093" s="219"/>
      <c r="M2093" s="219"/>
      <c r="N2093" s="127">
        <v>662</v>
      </c>
    </row>
    <row r="2094" spans="10:14" ht="23.1" customHeight="1" thickBot="1">
      <c r="J2094" s="31">
        <f>'اسماء العملاء'!A664</f>
        <v>0</v>
      </c>
      <c r="K2094" s="190"/>
      <c r="L2094" s="219"/>
      <c r="M2094" s="220"/>
      <c r="N2094" s="127">
        <v>663</v>
      </c>
    </row>
    <row r="2095" spans="10:14" ht="23.1" customHeight="1" thickBot="1">
      <c r="J2095" s="31">
        <f>'اسماء العملاء'!A665</f>
        <v>0</v>
      </c>
      <c r="K2095" s="187"/>
      <c r="L2095" s="219"/>
      <c r="M2095" s="219"/>
      <c r="N2095" s="127">
        <v>664</v>
      </c>
    </row>
    <row r="2096" spans="10:14" ht="23.1" customHeight="1" thickBot="1">
      <c r="J2096" s="31">
        <f>'اسماء العملاء'!A666</f>
        <v>0</v>
      </c>
      <c r="K2096" s="187"/>
      <c r="L2096" s="219"/>
      <c r="M2096" s="219"/>
      <c r="N2096" s="127">
        <v>665</v>
      </c>
    </row>
    <row r="2097" spans="10:14" ht="23.1" customHeight="1" thickBot="1">
      <c r="J2097" s="31">
        <f>'اسماء العملاء'!A667</f>
        <v>0</v>
      </c>
      <c r="K2097" s="187"/>
      <c r="L2097" s="219"/>
      <c r="M2097" s="219"/>
      <c r="N2097" s="127">
        <v>666</v>
      </c>
    </row>
    <row r="2098" spans="10:14" ht="23.1" customHeight="1" thickBot="1">
      <c r="J2098" s="31">
        <f>'اسماء العملاء'!A668</f>
        <v>0</v>
      </c>
      <c r="K2098" s="187"/>
      <c r="L2098" s="219"/>
      <c r="M2098" s="219"/>
      <c r="N2098" s="127">
        <v>667</v>
      </c>
    </row>
    <row r="2099" spans="10:14" ht="23.1" customHeight="1" thickBot="1">
      <c r="J2099" s="31">
        <f>'اسماء العملاء'!A669</f>
        <v>0</v>
      </c>
      <c r="K2099" s="187"/>
      <c r="L2099" s="219"/>
      <c r="M2099" s="219"/>
      <c r="N2099" s="127">
        <v>668</v>
      </c>
    </row>
    <row r="2100" spans="10:14" ht="23.1" customHeight="1" thickBot="1">
      <c r="J2100" s="31">
        <f>'اسماء العملاء'!A670</f>
        <v>0</v>
      </c>
      <c r="K2100" s="187"/>
      <c r="L2100" s="219"/>
      <c r="M2100" s="219"/>
      <c r="N2100" s="127">
        <v>669</v>
      </c>
    </row>
    <row r="2101" spans="10:14" ht="23.1" customHeight="1" thickBot="1">
      <c r="J2101" s="31">
        <f>'اسماء العملاء'!A671</f>
        <v>0</v>
      </c>
      <c r="K2101" s="187"/>
      <c r="L2101" s="219"/>
      <c r="M2101" s="219"/>
      <c r="N2101" s="127">
        <v>670</v>
      </c>
    </row>
    <row r="2102" spans="10:14" ht="23.1" customHeight="1" thickBot="1">
      <c r="J2102" s="31">
        <f>'اسماء العملاء'!A672</f>
        <v>0</v>
      </c>
      <c r="K2102" s="187"/>
      <c r="L2102" s="219"/>
      <c r="M2102" s="219"/>
      <c r="N2102" s="127">
        <v>671</v>
      </c>
    </row>
    <row r="2103" spans="10:14" ht="23.1" customHeight="1" thickBot="1">
      <c r="J2103" s="31">
        <f>'اسماء العملاء'!A673</f>
        <v>0</v>
      </c>
      <c r="K2103" s="187"/>
      <c r="L2103" s="219"/>
      <c r="M2103" s="219"/>
      <c r="N2103" s="127">
        <v>672</v>
      </c>
    </row>
    <row r="2104" spans="10:14" ht="23.1" customHeight="1" thickBot="1">
      <c r="J2104" s="31">
        <f>'اسماء العملاء'!A674</f>
        <v>0</v>
      </c>
      <c r="K2104" s="187"/>
      <c r="L2104" s="219"/>
      <c r="M2104" s="219"/>
      <c r="N2104" s="127">
        <v>673</v>
      </c>
    </row>
    <row r="2105" spans="10:14" ht="23.1" customHeight="1" thickBot="1">
      <c r="J2105" s="31">
        <f>'اسماء العملاء'!A675</f>
        <v>0</v>
      </c>
      <c r="K2105" s="187"/>
      <c r="L2105" s="219"/>
      <c r="M2105" s="219"/>
      <c r="N2105" s="127">
        <v>674</v>
      </c>
    </row>
    <row r="2106" spans="10:14" ht="23.1" customHeight="1" thickBot="1">
      <c r="J2106" s="31">
        <f>'اسماء العملاء'!A676</f>
        <v>0</v>
      </c>
      <c r="K2106" s="187"/>
      <c r="L2106" s="219"/>
      <c r="M2106" s="219"/>
      <c r="N2106" s="127">
        <v>675</v>
      </c>
    </row>
    <row r="2107" spans="10:14" ht="23.1" customHeight="1" thickBot="1">
      <c r="J2107" s="31">
        <f>'اسماء العملاء'!A677</f>
        <v>0</v>
      </c>
      <c r="K2107" s="187"/>
      <c r="L2107" s="219"/>
      <c r="M2107" s="219"/>
      <c r="N2107" s="127">
        <v>676</v>
      </c>
    </row>
    <row r="2108" spans="10:14" ht="23.1" customHeight="1" thickBot="1">
      <c r="J2108" s="31">
        <f>'اسماء العملاء'!A678</f>
        <v>0</v>
      </c>
      <c r="K2108" s="187"/>
      <c r="L2108" s="219"/>
      <c r="M2108" s="219"/>
      <c r="N2108" s="127">
        <v>677</v>
      </c>
    </row>
    <row r="2109" spans="10:14" ht="23.1" customHeight="1" thickBot="1">
      <c r="J2109" s="31">
        <f>'اسماء العملاء'!A679</f>
        <v>0</v>
      </c>
      <c r="K2109" s="187"/>
      <c r="L2109" s="219"/>
      <c r="M2109" s="219"/>
      <c r="N2109" s="127">
        <v>678</v>
      </c>
    </row>
    <row r="2110" spans="10:14" ht="23.1" customHeight="1" thickBot="1">
      <c r="J2110" s="31">
        <f>'اسماء العملاء'!A680</f>
        <v>0</v>
      </c>
      <c r="K2110" s="187"/>
      <c r="L2110" s="219"/>
      <c r="M2110" s="219"/>
      <c r="N2110" s="127">
        <v>679</v>
      </c>
    </row>
    <row r="2111" spans="10:14" ht="23.1" customHeight="1" thickBot="1">
      <c r="J2111" s="31">
        <f>'اسماء العملاء'!A681</f>
        <v>0</v>
      </c>
      <c r="K2111" s="187"/>
      <c r="L2111" s="219"/>
      <c r="M2111" s="219"/>
      <c r="N2111" s="127">
        <v>680</v>
      </c>
    </row>
    <row r="2112" spans="10:14" ht="23.1" customHeight="1" thickBot="1">
      <c r="J2112" s="31">
        <f>'اسماء العملاء'!A682</f>
        <v>0</v>
      </c>
      <c r="K2112" s="187"/>
      <c r="L2112" s="219"/>
      <c r="M2112" s="219"/>
      <c r="N2112" s="127">
        <v>681</v>
      </c>
    </row>
    <row r="2113" spans="10:14" ht="23.1" customHeight="1" thickBot="1">
      <c r="J2113" s="31">
        <f>'اسماء العملاء'!A683</f>
        <v>0</v>
      </c>
      <c r="K2113" s="187"/>
      <c r="L2113" s="219"/>
      <c r="M2113" s="219"/>
      <c r="N2113" s="127">
        <v>682</v>
      </c>
    </row>
    <row r="2114" spans="10:14" ht="23.1" customHeight="1" thickBot="1">
      <c r="J2114" s="31">
        <f>'اسماء العملاء'!A684</f>
        <v>0</v>
      </c>
      <c r="K2114" s="187"/>
      <c r="L2114" s="219"/>
      <c r="M2114" s="219"/>
      <c r="N2114" s="127">
        <v>683</v>
      </c>
    </row>
    <row r="2115" spans="10:14" ht="23.1" customHeight="1" thickBot="1">
      <c r="J2115" s="31">
        <f>'اسماء العملاء'!A685</f>
        <v>0</v>
      </c>
      <c r="K2115" s="187"/>
      <c r="L2115" s="219"/>
      <c r="M2115" s="219"/>
      <c r="N2115" s="127">
        <v>684</v>
      </c>
    </row>
    <row r="2116" spans="10:14" ht="23.1" customHeight="1" thickBot="1">
      <c r="J2116" s="31">
        <f>'اسماء العملاء'!A686</f>
        <v>0</v>
      </c>
      <c r="K2116" s="187"/>
      <c r="L2116" s="219"/>
      <c r="M2116" s="219"/>
      <c r="N2116" s="127">
        <v>685</v>
      </c>
    </row>
    <row r="2117" spans="10:14" ht="23.1" customHeight="1" thickBot="1">
      <c r="J2117" s="31">
        <f>'اسماء العملاء'!A687</f>
        <v>0</v>
      </c>
      <c r="K2117" s="187"/>
      <c r="L2117" s="219"/>
      <c r="M2117" s="219"/>
      <c r="N2117" s="127">
        <v>686</v>
      </c>
    </row>
    <row r="2118" spans="10:14" ht="23.1" customHeight="1" thickBot="1">
      <c r="J2118" s="31">
        <f>'اسماء العملاء'!A688</f>
        <v>0</v>
      </c>
      <c r="K2118" s="187"/>
      <c r="L2118" s="219"/>
      <c r="M2118" s="219"/>
      <c r="N2118" s="127">
        <v>687</v>
      </c>
    </row>
    <row r="2119" spans="10:14" ht="23.1" customHeight="1" thickBot="1">
      <c r="J2119" s="31">
        <f>'اسماء العملاء'!A689</f>
        <v>0</v>
      </c>
      <c r="K2119" s="187"/>
      <c r="L2119" s="219"/>
      <c r="M2119" s="219"/>
      <c r="N2119" s="127">
        <v>688</v>
      </c>
    </row>
    <row r="2120" spans="10:14" ht="23.1" customHeight="1" thickBot="1">
      <c r="J2120" s="31">
        <f>'اسماء العملاء'!A690</f>
        <v>0</v>
      </c>
      <c r="K2120" s="187"/>
      <c r="L2120" s="219"/>
      <c r="M2120" s="219"/>
      <c r="N2120" s="127">
        <v>689</v>
      </c>
    </row>
    <row r="2121" spans="10:14" ht="23.1" customHeight="1" thickBot="1">
      <c r="J2121" s="31">
        <f>'اسماء العملاء'!A691</f>
        <v>0</v>
      </c>
      <c r="K2121" s="187"/>
      <c r="L2121" s="219"/>
      <c r="M2121" s="219"/>
      <c r="N2121" s="127">
        <v>690</v>
      </c>
    </row>
    <row r="2122" spans="10:14" ht="23.1" customHeight="1" thickBot="1">
      <c r="J2122" s="31">
        <f>'اسماء العملاء'!A692</f>
        <v>0</v>
      </c>
      <c r="K2122" s="187"/>
      <c r="L2122" s="219"/>
      <c r="M2122" s="219"/>
      <c r="N2122" s="127">
        <v>691</v>
      </c>
    </row>
    <row r="2123" spans="10:14" ht="23.1" customHeight="1" thickBot="1">
      <c r="J2123" s="31">
        <f>'اسماء العملاء'!A693</f>
        <v>0</v>
      </c>
      <c r="K2123" s="187"/>
      <c r="L2123" s="219"/>
      <c r="M2123" s="219"/>
      <c r="N2123" s="127">
        <v>692</v>
      </c>
    </row>
    <row r="2124" spans="10:14" ht="23.1" customHeight="1" thickBot="1">
      <c r="J2124" s="31">
        <f>'اسماء العملاء'!A694</f>
        <v>0</v>
      </c>
      <c r="K2124" s="187"/>
      <c r="L2124" s="219"/>
      <c r="M2124" s="219"/>
      <c r="N2124" s="127">
        <v>693</v>
      </c>
    </row>
    <row r="2125" spans="10:14" ht="23.1" customHeight="1" thickBot="1">
      <c r="J2125" s="31">
        <f>'اسماء العملاء'!A695</f>
        <v>0</v>
      </c>
      <c r="K2125" s="187"/>
      <c r="L2125" s="219"/>
      <c r="M2125" s="219"/>
      <c r="N2125" s="127">
        <v>694</v>
      </c>
    </row>
    <row r="2126" spans="10:14" ht="23.1" customHeight="1" thickBot="1">
      <c r="J2126" s="31">
        <f>'اسماء العملاء'!A696</f>
        <v>0</v>
      </c>
      <c r="K2126" s="187"/>
      <c r="L2126" s="219"/>
      <c r="M2126" s="219"/>
      <c r="N2126" s="127">
        <v>695</v>
      </c>
    </row>
    <row r="2127" spans="10:14" ht="23.1" customHeight="1" thickBot="1">
      <c r="J2127" s="31">
        <f>'اسماء العملاء'!A697</f>
        <v>0</v>
      </c>
      <c r="K2127" s="187"/>
      <c r="L2127" s="219"/>
      <c r="M2127" s="219"/>
      <c r="N2127" s="127">
        <v>696</v>
      </c>
    </row>
    <row r="2128" spans="10:14" ht="23.1" customHeight="1" thickBot="1">
      <c r="J2128" s="31">
        <f>'اسماء العملاء'!A698</f>
        <v>0</v>
      </c>
      <c r="K2128" s="187"/>
      <c r="L2128" s="219"/>
      <c r="M2128" s="219"/>
      <c r="N2128" s="127">
        <v>697</v>
      </c>
    </row>
    <row r="2129" spans="10:14" ht="23.1" customHeight="1" thickBot="1">
      <c r="J2129" s="31">
        <f>'اسماء العملاء'!A699</f>
        <v>0</v>
      </c>
      <c r="K2129" s="187"/>
      <c r="L2129" s="219"/>
      <c r="M2129" s="219"/>
      <c r="N2129" s="127">
        <v>698</v>
      </c>
    </row>
    <row r="2130" spans="10:14" ht="23.1" customHeight="1" thickBot="1">
      <c r="J2130" s="31">
        <f>'اسماء العملاء'!A700</f>
        <v>0</v>
      </c>
      <c r="K2130" s="187"/>
      <c r="L2130" s="219"/>
      <c r="M2130" s="219"/>
      <c r="N2130" s="127">
        <v>699</v>
      </c>
    </row>
    <row r="2131" spans="10:14" ht="23.1" customHeight="1" thickBot="1">
      <c r="J2131" s="31">
        <f>'اسماء العملاء'!A701</f>
        <v>0</v>
      </c>
      <c r="K2131" s="187"/>
      <c r="L2131" s="219"/>
      <c r="M2131" s="219"/>
      <c r="N2131" s="127">
        <v>700</v>
      </c>
    </row>
    <row r="2132" spans="10:14" ht="23.1" customHeight="1" thickBot="1">
      <c r="J2132" s="31">
        <f>'اسماء العملاء'!A702</f>
        <v>0</v>
      </c>
      <c r="K2132" s="187"/>
      <c r="L2132" s="219"/>
      <c r="M2132" s="219"/>
      <c r="N2132" s="127">
        <v>701</v>
      </c>
    </row>
    <row r="2133" spans="10:14" ht="23.1" customHeight="1" thickBot="1">
      <c r="J2133" s="31">
        <f>'اسماء العملاء'!A703</f>
        <v>0</v>
      </c>
      <c r="K2133" s="187"/>
      <c r="L2133" s="219"/>
      <c r="M2133" s="219"/>
      <c r="N2133" s="127">
        <v>702</v>
      </c>
    </row>
    <row r="2134" spans="10:14" ht="23.1" customHeight="1" thickBot="1">
      <c r="J2134" s="31">
        <f>'اسماء العملاء'!A704</f>
        <v>0</v>
      </c>
      <c r="K2134" s="187"/>
      <c r="L2134" s="219"/>
      <c r="M2134" s="219"/>
      <c r="N2134" s="127">
        <v>703</v>
      </c>
    </row>
    <row r="2135" spans="10:14" ht="23.1" customHeight="1" thickBot="1">
      <c r="J2135" s="31">
        <f>'اسماء العملاء'!A705</f>
        <v>0</v>
      </c>
      <c r="K2135" s="187"/>
      <c r="L2135" s="219"/>
      <c r="M2135" s="219"/>
      <c r="N2135" s="127">
        <v>704</v>
      </c>
    </row>
    <row r="2136" spans="10:14" ht="23.1" customHeight="1" thickBot="1">
      <c r="J2136" s="31">
        <f>'اسماء العملاء'!A706</f>
        <v>0</v>
      </c>
      <c r="K2136" s="187"/>
      <c r="L2136" s="219"/>
      <c r="M2136" s="219"/>
      <c r="N2136" s="127">
        <v>705</v>
      </c>
    </row>
    <row r="2137" spans="10:14" ht="23.1" customHeight="1" thickBot="1">
      <c r="J2137" s="31">
        <f>'اسماء العملاء'!A707</f>
        <v>0</v>
      </c>
      <c r="K2137" s="187"/>
      <c r="L2137" s="219"/>
      <c r="M2137" s="219"/>
      <c r="N2137" s="127">
        <v>706</v>
      </c>
    </row>
    <row r="2138" spans="10:14" ht="23.1" customHeight="1" thickBot="1">
      <c r="J2138" s="31">
        <f>'اسماء العملاء'!A708</f>
        <v>0</v>
      </c>
      <c r="K2138" s="187"/>
      <c r="L2138" s="219"/>
      <c r="M2138" s="219"/>
      <c r="N2138" s="127">
        <v>707</v>
      </c>
    </row>
    <row r="2139" spans="10:14" ht="23.1" customHeight="1" thickBot="1">
      <c r="J2139" s="31">
        <f>'اسماء العملاء'!A709</f>
        <v>0</v>
      </c>
      <c r="K2139" s="187"/>
      <c r="L2139" s="219"/>
      <c r="M2139" s="219"/>
      <c r="N2139" s="127">
        <v>708</v>
      </c>
    </row>
    <row r="2140" spans="10:14" ht="23.1" customHeight="1" thickBot="1">
      <c r="J2140" s="31">
        <f>'اسماء العملاء'!A710</f>
        <v>0</v>
      </c>
      <c r="K2140" s="187"/>
      <c r="L2140" s="219"/>
      <c r="M2140" s="219"/>
      <c r="N2140" s="127">
        <v>709</v>
      </c>
    </row>
    <row r="2141" spans="10:14" ht="23.1" customHeight="1" thickBot="1">
      <c r="J2141" s="31">
        <f>'اسماء العملاء'!A711</f>
        <v>0</v>
      </c>
      <c r="K2141" s="187"/>
      <c r="L2141" s="219"/>
      <c r="M2141" s="219"/>
      <c r="N2141" s="127">
        <v>710</v>
      </c>
    </row>
    <row r="2142" spans="10:14" ht="23.1" customHeight="1" thickBot="1">
      <c r="J2142" s="31">
        <f>'اسماء العملاء'!A712</f>
        <v>0</v>
      </c>
      <c r="K2142" s="187"/>
      <c r="L2142" s="219"/>
      <c r="M2142" s="219"/>
      <c r="N2142" s="127">
        <v>711</v>
      </c>
    </row>
    <row r="2143" spans="10:14" ht="23.1" customHeight="1" thickBot="1">
      <c r="J2143" s="31">
        <f>'اسماء العملاء'!A713</f>
        <v>0</v>
      </c>
      <c r="K2143" s="187"/>
      <c r="L2143" s="219"/>
      <c r="M2143" s="219"/>
      <c r="N2143" s="127">
        <v>712</v>
      </c>
    </row>
    <row r="2144" spans="10:14" ht="23.1" customHeight="1" thickBot="1">
      <c r="J2144" s="31">
        <f>'اسماء العملاء'!A714</f>
        <v>0</v>
      </c>
      <c r="K2144" s="187"/>
      <c r="L2144" s="219"/>
      <c r="M2144" s="219"/>
      <c r="N2144" s="127">
        <v>713</v>
      </c>
    </row>
    <row r="2145" spans="10:14" ht="23.1" customHeight="1" thickBot="1">
      <c r="J2145" s="31">
        <f>'اسماء العملاء'!A715</f>
        <v>0</v>
      </c>
      <c r="K2145" s="187"/>
      <c r="L2145" s="219"/>
      <c r="M2145" s="219"/>
      <c r="N2145" s="127">
        <v>714</v>
      </c>
    </row>
    <row r="2146" spans="10:14" ht="23.1" customHeight="1" thickBot="1">
      <c r="J2146" s="31">
        <f>'اسماء العملاء'!A716</f>
        <v>0</v>
      </c>
      <c r="K2146" s="187"/>
      <c r="L2146" s="219"/>
      <c r="M2146" s="219"/>
      <c r="N2146" s="127">
        <v>715</v>
      </c>
    </row>
    <row r="2147" spans="10:14" ht="23.1" customHeight="1" thickBot="1">
      <c r="J2147" s="31">
        <f>'اسماء العملاء'!A717</f>
        <v>0</v>
      </c>
      <c r="K2147" s="187"/>
      <c r="L2147" s="219"/>
      <c r="M2147" s="219"/>
      <c r="N2147" s="127">
        <v>716</v>
      </c>
    </row>
    <row r="2148" spans="10:14" ht="23.1" customHeight="1" thickBot="1">
      <c r="J2148" s="31">
        <f>'اسماء العملاء'!A718</f>
        <v>0</v>
      </c>
      <c r="K2148" s="187"/>
      <c r="L2148" s="219"/>
      <c r="M2148" s="219"/>
      <c r="N2148" s="127">
        <v>717</v>
      </c>
    </row>
    <row r="2149" spans="10:14" ht="23.1" customHeight="1" thickBot="1">
      <c r="J2149" s="31">
        <f>'اسماء العملاء'!A719</f>
        <v>0</v>
      </c>
      <c r="K2149" s="187"/>
      <c r="L2149" s="219"/>
      <c r="M2149" s="219"/>
      <c r="N2149" s="127">
        <v>718</v>
      </c>
    </row>
    <row r="2150" spans="10:14" ht="23.1" customHeight="1" thickBot="1">
      <c r="J2150" s="31">
        <f>'اسماء العملاء'!A720</f>
        <v>0</v>
      </c>
      <c r="K2150" s="187"/>
      <c r="L2150" s="219"/>
      <c r="M2150" s="219"/>
      <c r="N2150" s="127">
        <v>719</v>
      </c>
    </row>
    <row r="2151" spans="10:14" ht="23.1" customHeight="1" thickBot="1">
      <c r="J2151" s="31">
        <f>'اسماء العملاء'!A721</f>
        <v>0</v>
      </c>
      <c r="K2151" s="187"/>
      <c r="L2151" s="219"/>
      <c r="M2151" s="219"/>
      <c r="N2151" s="127">
        <v>720</v>
      </c>
    </row>
    <row r="2152" spans="10:14" ht="23.1" customHeight="1" thickBot="1">
      <c r="J2152" s="31">
        <f>'اسماء العملاء'!A722</f>
        <v>0</v>
      </c>
      <c r="K2152" s="187"/>
      <c r="L2152" s="219"/>
      <c r="M2152" s="219"/>
      <c r="N2152" s="127">
        <v>721</v>
      </c>
    </row>
    <row r="2153" spans="10:14" ht="23.1" customHeight="1" thickBot="1">
      <c r="J2153" s="31">
        <f>'اسماء العملاء'!A723</f>
        <v>0</v>
      </c>
      <c r="K2153" s="187"/>
      <c r="L2153" s="219"/>
      <c r="M2153" s="219"/>
      <c r="N2153" s="127">
        <v>722</v>
      </c>
    </row>
    <row r="2154" spans="10:14" ht="23.1" customHeight="1" thickBot="1">
      <c r="J2154" s="31">
        <f>'اسماء العملاء'!A724</f>
        <v>0</v>
      </c>
      <c r="K2154" s="187"/>
      <c r="L2154" s="219"/>
      <c r="M2154" s="219"/>
      <c r="N2154" s="127">
        <v>723</v>
      </c>
    </row>
    <row r="2155" spans="10:14" ht="23.1" customHeight="1" thickBot="1">
      <c r="J2155" s="31">
        <f>'اسماء العملاء'!A725</f>
        <v>0</v>
      </c>
      <c r="K2155" s="187"/>
      <c r="L2155" s="219"/>
      <c r="M2155" s="219"/>
      <c r="N2155" s="127">
        <v>724</v>
      </c>
    </row>
    <row r="2156" spans="10:14" ht="23.1" customHeight="1" thickBot="1">
      <c r="J2156" s="31">
        <f>'اسماء العملاء'!A726</f>
        <v>0</v>
      </c>
      <c r="K2156" s="187"/>
      <c r="L2156" s="219"/>
      <c r="M2156" s="219"/>
      <c r="N2156" s="127">
        <v>725</v>
      </c>
    </row>
    <row r="2157" spans="10:14" ht="23.1" customHeight="1" thickBot="1">
      <c r="J2157" s="31">
        <f>'اسماء العملاء'!A727</f>
        <v>0</v>
      </c>
      <c r="K2157" s="187"/>
      <c r="L2157" s="219"/>
      <c r="M2157" s="219"/>
      <c r="N2157" s="127">
        <v>726</v>
      </c>
    </row>
    <row r="2158" spans="10:14" ht="23.1" customHeight="1" thickBot="1">
      <c r="J2158" s="31">
        <f>'اسماء العملاء'!A728</f>
        <v>0</v>
      </c>
      <c r="K2158" s="187"/>
      <c r="L2158" s="219"/>
      <c r="M2158" s="219"/>
      <c r="N2158" s="127">
        <v>727</v>
      </c>
    </row>
    <row r="2159" spans="10:14" ht="23.1" customHeight="1" thickBot="1">
      <c r="J2159" s="31">
        <f>'اسماء العملاء'!A729</f>
        <v>0</v>
      </c>
      <c r="K2159" s="187"/>
      <c r="L2159" s="219"/>
      <c r="M2159" s="219"/>
      <c r="N2159" s="127">
        <v>728</v>
      </c>
    </row>
    <row r="2160" spans="10:14" ht="23.1" customHeight="1" thickBot="1">
      <c r="J2160" s="31">
        <f>'اسماء العملاء'!A730</f>
        <v>0</v>
      </c>
      <c r="K2160" s="187"/>
      <c r="L2160" s="219"/>
      <c r="M2160" s="219"/>
      <c r="N2160" s="127">
        <v>729</v>
      </c>
    </row>
    <row r="2161" spans="10:14" ht="23.1" customHeight="1" thickBot="1">
      <c r="J2161" s="31">
        <f>'اسماء العملاء'!A731</f>
        <v>0</v>
      </c>
      <c r="K2161" s="187"/>
      <c r="L2161" s="219"/>
      <c r="M2161" s="219"/>
      <c r="N2161" s="127">
        <v>730</v>
      </c>
    </row>
    <row r="2162" spans="10:14" ht="23.1" customHeight="1" thickBot="1">
      <c r="J2162" s="31">
        <f>'اسماء العملاء'!A732</f>
        <v>0</v>
      </c>
      <c r="K2162" s="187"/>
      <c r="L2162" s="219"/>
      <c r="M2162" s="219"/>
      <c r="N2162" s="127">
        <v>731</v>
      </c>
    </row>
    <row r="2163" spans="10:14" ht="23.1" customHeight="1" thickBot="1">
      <c r="J2163" s="31">
        <f>'اسماء العملاء'!A733</f>
        <v>0</v>
      </c>
      <c r="K2163" s="187"/>
      <c r="L2163" s="219"/>
      <c r="M2163" s="219"/>
      <c r="N2163" s="127">
        <v>732</v>
      </c>
    </row>
    <row r="2164" spans="10:14" ht="23.1" customHeight="1" thickBot="1">
      <c r="J2164" s="31">
        <f>'اسماء العملاء'!A734</f>
        <v>0</v>
      </c>
      <c r="K2164" s="187"/>
      <c r="L2164" s="219"/>
      <c r="M2164" s="219"/>
      <c r="N2164" s="127">
        <v>733</v>
      </c>
    </row>
    <row r="2165" spans="10:14" ht="23.1" customHeight="1" thickBot="1">
      <c r="J2165" s="31">
        <f>'اسماء العملاء'!A735</f>
        <v>0</v>
      </c>
      <c r="K2165" s="187"/>
      <c r="L2165" s="219"/>
      <c r="M2165" s="219"/>
      <c r="N2165" s="127">
        <v>734</v>
      </c>
    </row>
    <row r="2166" spans="10:14" ht="23.1" customHeight="1" thickBot="1">
      <c r="J2166" s="31">
        <f>'اسماء العملاء'!A736</f>
        <v>0</v>
      </c>
      <c r="K2166" s="187"/>
      <c r="L2166" s="219"/>
      <c r="M2166" s="219"/>
      <c r="N2166" s="127">
        <v>735</v>
      </c>
    </row>
    <row r="2167" spans="10:14" ht="23.1" customHeight="1" thickBot="1">
      <c r="J2167" s="31">
        <f>'اسماء العملاء'!A737</f>
        <v>0</v>
      </c>
      <c r="K2167" s="187"/>
      <c r="L2167" s="219"/>
      <c r="M2167" s="219"/>
      <c r="N2167" s="127">
        <v>736</v>
      </c>
    </row>
    <row r="2168" spans="10:14" ht="23.1" customHeight="1" thickBot="1">
      <c r="J2168" s="31">
        <f>'اسماء العملاء'!A738</f>
        <v>0</v>
      </c>
      <c r="K2168" s="187"/>
      <c r="L2168" s="219"/>
      <c r="M2168" s="219"/>
      <c r="N2168" s="127">
        <v>737</v>
      </c>
    </row>
    <row r="2169" spans="10:14" ht="23.1" customHeight="1" thickBot="1">
      <c r="J2169" s="31">
        <f>'اسماء العملاء'!A739</f>
        <v>0</v>
      </c>
      <c r="K2169" s="187"/>
      <c r="L2169" s="219"/>
      <c r="M2169" s="219"/>
      <c r="N2169" s="127">
        <v>738</v>
      </c>
    </row>
    <row r="2170" spans="10:14" ht="23.1" customHeight="1" thickBot="1">
      <c r="J2170" s="31">
        <f>'اسماء العملاء'!A740</f>
        <v>0</v>
      </c>
      <c r="K2170" s="187"/>
      <c r="L2170" s="219"/>
      <c r="M2170" s="219"/>
      <c r="N2170" s="127">
        <v>739</v>
      </c>
    </row>
    <row r="2171" spans="10:14" ht="23.1" customHeight="1" thickBot="1">
      <c r="J2171" s="31">
        <f>'اسماء العملاء'!A741</f>
        <v>0</v>
      </c>
      <c r="K2171" s="187"/>
      <c r="L2171" s="219"/>
      <c r="M2171" s="219"/>
      <c r="N2171" s="127">
        <v>740</v>
      </c>
    </row>
    <row r="2172" spans="10:14" ht="23.1" customHeight="1" thickBot="1">
      <c r="J2172" s="31">
        <f>'اسماء العملاء'!A742</f>
        <v>0</v>
      </c>
      <c r="K2172" s="187"/>
      <c r="L2172" s="219"/>
      <c r="M2172" s="219"/>
      <c r="N2172" s="127">
        <v>741</v>
      </c>
    </row>
    <row r="2173" spans="10:14" ht="23.1" customHeight="1" thickBot="1">
      <c r="J2173" s="31">
        <f>'اسماء العملاء'!A743</f>
        <v>0</v>
      </c>
      <c r="K2173" s="187"/>
      <c r="L2173" s="219"/>
      <c r="M2173" s="219"/>
      <c r="N2173" s="127">
        <v>742</v>
      </c>
    </row>
    <row r="2174" spans="10:14" ht="23.1" customHeight="1" thickBot="1">
      <c r="J2174" s="31">
        <f>'اسماء العملاء'!A744</f>
        <v>0</v>
      </c>
      <c r="K2174" s="187"/>
      <c r="L2174" s="219"/>
      <c r="M2174" s="219"/>
      <c r="N2174" s="127">
        <v>743</v>
      </c>
    </row>
    <row r="2175" spans="10:14" ht="23.1" customHeight="1" thickBot="1">
      <c r="J2175" s="31">
        <f>'اسماء العملاء'!A745</f>
        <v>0</v>
      </c>
      <c r="K2175" s="187"/>
      <c r="L2175" s="219"/>
      <c r="M2175" s="219"/>
      <c r="N2175" s="127">
        <v>744</v>
      </c>
    </row>
    <row r="2176" spans="10:14" ht="23.1" customHeight="1" thickBot="1">
      <c r="J2176" s="31">
        <f>'اسماء العملاء'!A746</f>
        <v>0</v>
      </c>
      <c r="K2176" s="193"/>
      <c r="L2176" s="219"/>
      <c r="M2176" s="219"/>
      <c r="N2176" s="127">
        <v>745</v>
      </c>
    </row>
    <row r="2177" spans="10:14" ht="23.1" customHeight="1" thickBot="1">
      <c r="J2177" s="31">
        <f>'اسماء العملاء'!A747</f>
        <v>0</v>
      </c>
      <c r="K2177" s="190"/>
      <c r="L2177" s="219"/>
      <c r="M2177" s="220"/>
      <c r="N2177" s="127">
        <v>746</v>
      </c>
    </row>
    <row r="2178" spans="10:14" ht="23.1" customHeight="1" thickBot="1">
      <c r="J2178" s="31">
        <f>'اسماء العملاء'!A748</f>
        <v>0</v>
      </c>
      <c r="K2178" s="187"/>
      <c r="L2178" s="219"/>
      <c r="M2178" s="219"/>
      <c r="N2178" s="127">
        <v>747</v>
      </c>
    </row>
    <row r="2179" spans="10:14" ht="23.1" customHeight="1" thickBot="1">
      <c r="J2179" s="31">
        <f>'اسماء العملاء'!A749</f>
        <v>0</v>
      </c>
      <c r="K2179" s="187"/>
      <c r="L2179" s="219"/>
      <c r="M2179" s="219"/>
      <c r="N2179" s="127">
        <v>748</v>
      </c>
    </row>
    <row r="2180" spans="10:14" ht="23.1" customHeight="1" thickBot="1">
      <c r="J2180" s="31">
        <f>'اسماء العملاء'!A750</f>
        <v>0</v>
      </c>
      <c r="K2180" s="187"/>
      <c r="L2180" s="219"/>
      <c r="M2180" s="219"/>
      <c r="N2180" s="127">
        <v>749</v>
      </c>
    </row>
    <row r="2181" spans="10:14" ht="23.1" customHeight="1" thickBot="1">
      <c r="J2181" s="31">
        <f>'اسماء العملاء'!A751</f>
        <v>0</v>
      </c>
      <c r="K2181" s="187"/>
      <c r="L2181" s="219"/>
      <c r="M2181" s="219"/>
      <c r="N2181" s="127">
        <v>750</v>
      </c>
    </row>
    <row r="2182" spans="10:14" ht="23.1" customHeight="1" thickBot="1">
      <c r="J2182" s="31">
        <f>'اسماء العملاء'!A752</f>
        <v>0</v>
      </c>
      <c r="K2182" s="187"/>
      <c r="L2182" s="219"/>
      <c r="M2182" s="219"/>
      <c r="N2182" s="127">
        <v>751</v>
      </c>
    </row>
    <row r="2183" spans="10:14" ht="23.1" customHeight="1" thickBot="1">
      <c r="J2183" s="31">
        <f>'اسماء العملاء'!A753</f>
        <v>0</v>
      </c>
      <c r="K2183" s="187"/>
      <c r="L2183" s="219"/>
      <c r="M2183" s="219"/>
      <c r="N2183" s="127">
        <v>752</v>
      </c>
    </row>
    <row r="2184" spans="10:14" ht="23.1" customHeight="1" thickBot="1">
      <c r="J2184" s="31">
        <f>'اسماء العملاء'!A754</f>
        <v>0</v>
      </c>
      <c r="K2184" s="187"/>
      <c r="L2184" s="219"/>
      <c r="M2184" s="219"/>
      <c r="N2184" s="127">
        <v>753</v>
      </c>
    </row>
    <row r="2185" spans="10:14" ht="23.1" customHeight="1" thickBot="1">
      <c r="J2185" s="31">
        <f>'اسماء العملاء'!A755</f>
        <v>0</v>
      </c>
      <c r="K2185" s="187"/>
      <c r="L2185" s="219"/>
      <c r="M2185" s="219"/>
      <c r="N2185" s="127">
        <v>754</v>
      </c>
    </row>
    <row r="2186" spans="10:14" ht="23.1" customHeight="1" thickBot="1">
      <c r="J2186" s="31">
        <f>'اسماء العملاء'!A756</f>
        <v>0</v>
      </c>
      <c r="K2186" s="187"/>
      <c r="L2186" s="219"/>
      <c r="M2186" s="219"/>
      <c r="N2186" s="127">
        <v>755</v>
      </c>
    </row>
    <row r="2187" spans="10:14" ht="23.1" customHeight="1" thickBot="1">
      <c r="J2187" s="31">
        <f>'اسماء العملاء'!A757</f>
        <v>0</v>
      </c>
      <c r="K2187" s="187"/>
      <c r="L2187" s="219"/>
      <c r="M2187" s="219"/>
      <c r="N2187" s="127">
        <v>756</v>
      </c>
    </row>
    <row r="2188" spans="10:14" ht="23.1" customHeight="1" thickBot="1">
      <c r="J2188" s="31">
        <f>'اسماء العملاء'!A758</f>
        <v>0</v>
      </c>
      <c r="K2188" s="187"/>
      <c r="L2188" s="219"/>
      <c r="M2188" s="219"/>
      <c r="N2188" s="127">
        <v>757</v>
      </c>
    </row>
    <row r="2189" spans="10:14" ht="23.1" customHeight="1" thickBot="1">
      <c r="J2189" s="31">
        <f>'اسماء العملاء'!A759</f>
        <v>0</v>
      </c>
      <c r="K2189" s="187"/>
      <c r="L2189" s="219"/>
      <c r="M2189" s="219"/>
      <c r="N2189" s="127">
        <v>758</v>
      </c>
    </row>
    <row r="2190" spans="10:14" ht="23.1" customHeight="1" thickBot="1">
      <c r="J2190" s="31">
        <f>'اسماء العملاء'!A760</f>
        <v>0</v>
      </c>
      <c r="K2190" s="187"/>
      <c r="L2190" s="219"/>
      <c r="M2190" s="219"/>
      <c r="N2190" s="127">
        <v>759</v>
      </c>
    </row>
    <row r="2191" spans="10:14" ht="23.1" customHeight="1" thickBot="1">
      <c r="J2191" s="31">
        <f>'اسماء العملاء'!A761</f>
        <v>0</v>
      </c>
      <c r="K2191" s="187"/>
      <c r="L2191" s="219"/>
      <c r="M2191" s="219"/>
      <c r="N2191" s="127">
        <v>760</v>
      </c>
    </row>
    <row r="2192" spans="10:14" ht="23.1" customHeight="1" thickBot="1">
      <c r="J2192" s="31">
        <f>'اسماء العملاء'!A762</f>
        <v>0</v>
      </c>
      <c r="K2192" s="187"/>
      <c r="L2192" s="219"/>
      <c r="M2192" s="219"/>
      <c r="N2192" s="127">
        <v>761</v>
      </c>
    </row>
    <row r="2193" spans="10:14" ht="23.1" customHeight="1" thickBot="1">
      <c r="J2193" s="31">
        <f>'اسماء العملاء'!A763</f>
        <v>0</v>
      </c>
      <c r="K2193" s="187"/>
      <c r="L2193" s="219"/>
      <c r="M2193" s="219"/>
      <c r="N2193" s="127">
        <v>762</v>
      </c>
    </row>
    <row r="2194" spans="10:14" ht="23.1" customHeight="1" thickBot="1">
      <c r="J2194" s="31">
        <f>'اسماء العملاء'!A764</f>
        <v>0</v>
      </c>
      <c r="K2194" s="187"/>
      <c r="L2194" s="219"/>
      <c r="M2194" s="219"/>
      <c r="N2194" s="127">
        <v>763</v>
      </c>
    </row>
    <row r="2195" spans="10:14" ht="23.1" customHeight="1" thickBot="1">
      <c r="J2195" s="31">
        <f>'اسماء العملاء'!A765</f>
        <v>0</v>
      </c>
      <c r="K2195" s="187"/>
      <c r="L2195" s="219"/>
      <c r="M2195" s="219"/>
      <c r="N2195" s="127">
        <v>764</v>
      </c>
    </row>
    <row r="2196" spans="10:14" ht="23.1" customHeight="1" thickBot="1">
      <c r="J2196" s="31">
        <f>'اسماء العملاء'!A766</f>
        <v>0</v>
      </c>
      <c r="K2196" s="187"/>
      <c r="L2196" s="219"/>
      <c r="M2196" s="219"/>
      <c r="N2196" s="127">
        <v>765</v>
      </c>
    </row>
    <row r="2197" spans="10:14" ht="23.1" customHeight="1" thickBot="1">
      <c r="J2197" s="31">
        <f>'اسماء العملاء'!A767</f>
        <v>0</v>
      </c>
      <c r="K2197" s="187"/>
      <c r="L2197" s="219"/>
      <c r="M2197" s="219"/>
      <c r="N2197" s="127">
        <v>766</v>
      </c>
    </row>
    <row r="2198" spans="10:14" ht="23.1" customHeight="1" thickBot="1">
      <c r="J2198" s="31">
        <f>'اسماء العملاء'!A768</f>
        <v>0</v>
      </c>
      <c r="K2198" s="187"/>
      <c r="L2198" s="219"/>
      <c r="M2198" s="219"/>
      <c r="N2198" s="127">
        <v>767</v>
      </c>
    </row>
    <row r="2199" spans="10:14" ht="23.1" customHeight="1" thickBot="1">
      <c r="J2199" s="31">
        <f>'اسماء العملاء'!A769</f>
        <v>0</v>
      </c>
      <c r="K2199" s="187"/>
      <c r="L2199" s="219"/>
      <c r="M2199" s="219"/>
      <c r="N2199" s="127">
        <v>768</v>
      </c>
    </row>
    <row r="2200" spans="10:14" ht="23.1" customHeight="1" thickBot="1">
      <c r="J2200" s="31">
        <f>'اسماء العملاء'!A770</f>
        <v>0</v>
      </c>
      <c r="K2200" s="187"/>
      <c r="L2200" s="219"/>
      <c r="M2200" s="219"/>
      <c r="N2200" s="127">
        <v>769</v>
      </c>
    </row>
    <row r="2201" spans="10:14" ht="23.1" customHeight="1" thickBot="1">
      <c r="J2201" s="31">
        <f>'اسماء العملاء'!A771</f>
        <v>0</v>
      </c>
      <c r="K2201" s="187"/>
      <c r="L2201" s="219"/>
      <c r="M2201" s="219"/>
      <c r="N2201" s="127">
        <v>770</v>
      </c>
    </row>
    <row r="2202" spans="10:14" ht="23.1" customHeight="1" thickBot="1">
      <c r="J2202" s="31">
        <f>'اسماء العملاء'!A772</f>
        <v>0</v>
      </c>
      <c r="K2202" s="187"/>
      <c r="L2202" s="219"/>
      <c r="M2202" s="219"/>
      <c r="N2202" s="127">
        <v>771</v>
      </c>
    </row>
    <row r="2203" spans="10:14" ht="23.1" customHeight="1" thickBot="1">
      <c r="J2203" s="31">
        <f>'اسماء العملاء'!A773</f>
        <v>0</v>
      </c>
      <c r="K2203" s="187"/>
      <c r="L2203" s="219"/>
      <c r="M2203" s="219"/>
      <c r="N2203" s="127">
        <v>772</v>
      </c>
    </row>
    <row r="2204" spans="10:14" ht="23.1" customHeight="1" thickBot="1">
      <c r="J2204" s="31">
        <f>'اسماء العملاء'!A774</f>
        <v>0</v>
      </c>
      <c r="K2204" s="187"/>
      <c r="L2204" s="219"/>
      <c r="M2204" s="219"/>
      <c r="N2204" s="127">
        <v>773</v>
      </c>
    </row>
    <row r="2205" spans="10:14" ht="23.1" customHeight="1" thickBot="1">
      <c r="J2205" s="31">
        <f>'اسماء العملاء'!A775</f>
        <v>0</v>
      </c>
      <c r="K2205" s="187"/>
      <c r="L2205" s="219"/>
      <c r="M2205" s="219"/>
      <c r="N2205" s="127">
        <v>774</v>
      </c>
    </row>
    <row r="2206" spans="10:14" ht="23.1" customHeight="1" thickBot="1">
      <c r="J2206" s="31">
        <f>'اسماء العملاء'!A776</f>
        <v>0</v>
      </c>
      <c r="K2206" s="187"/>
      <c r="L2206" s="219"/>
      <c r="M2206" s="219"/>
      <c r="N2206" s="127">
        <v>775</v>
      </c>
    </row>
    <row r="2207" spans="10:14" ht="23.1" customHeight="1" thickBot="1">
      <c r="J2207" s="31">
        <f>'اسماء العملاء'!A777</f>
        <v>0</v>
      </c>
      <c r="K2207" s="187"/>
      <c r="L2207" s="219"/>
      <c r="M2207" s="219"/>
      <c r="N2207" s="127">
        <v>776</v>
      </c>
    </row>
    <row r="2208" spans="10:14" ht="23.1" customHeight="1" thickBot="1">
      <c r="J2208" s="31">
        <f>'اسماء العملاء'!A778</f>
        <v>0</v>
      </c>
      <c r="K2208" s="187"/>
      <c r="L2208" s="219"/>
      <c r="M2208" s="219"/>
      <c r="N2208" s="127">
        <v>777</v>
      </c>
    </row>
    <row r="2209" spans="10:14" ht="23.1" customHeight="1" thickBot="1">
      <c r="J2209" s="31">
        <f>'اسماء العملاء'!A779</f>
        <v>0</v>
      </c>
      <c r="K2209" s="187"/>
      <c r="L2209" s="219"/>
      <c r="M2209" s="219"/>
      <c r="N2209" s="127">
        <v>778</v>
      </c>
    </row>
    <row r="2210" spans="10:14" ht="23.1" customHeight="1" thickBot="1">
      <c r="J2210" s="31">
        <f>'اسماء العملاء'!A780</f>
        <v>0</v>
      </c>
      <c r="K2210" s="187"/>
      <c r="L2210" s="219"/>
      <c r="M2210" s="219"/>
      <c r="N2210" s="127">
        <v>779</v>
      </c>
    </row>
    <row r="2211" spans="10:14" ht="23.1" customHeight="1" thickBot="1">
      <c r="J2211" s="31">
        <f>'اسماء العملاء'!A781</f>
        <v>0</v>
      </c>
      <c r="K2211" s="187"/>
      <c r="L2211" s="219"/>
      <c r="M2211" s="219"/>
      <c r="N2211" s="127">
        <v>780</v>
      </c>
    </row>
    <row r="2212" spans="10:14" ht="23.1" customHeight="1" thickBot="1">
      <c r="J2212" s="31">
        <f>'اسماء العملاء'!A782</f>
        <v>0</v>
      </c>
      <c r="K2212" s="187"/>
      <c r="L2212" s="219"/>
      <c r="M2212" s="219"/>
      <c r="N2212" s="127">
        <v>781</v>
      </c>
    </row>
    <row r="2213" spans="10:14" ht="23.1" customHeight="1" thickBot="1">
      <c r="J2213" s="31">
        <f>'اسماء العملاء'!A783</f>
        <v>0</v>
      </c>
      <c r="K2213" s="187"/>
      <c r="L2213" s="219"/>
      <c r="M2213" s="219"/>
      <c r="N2213" s="127">
        <v>782</v>
      </c>
    </row>
    <row r="2214" spans="10:14" ht="23.1" customHeight="1" thickBot="1">
      <c r="J2214" s="31">
        <f>'اسماء العملاء'!A784</f>
        <v>0</v>
      </c>
      <c r="K2214" s="187"/>
      <c r="L2214" s="219"/>
      <c r="M2214" s="219"/>
      <c r="N2214" s="127">
        <v>783</v>
      </c>
    </row>
    <row r="2215" spans="10:14" ht="23.1" customHeight="1" thickBot="1">
      <c r="J2215" s="31">
        <f>'اسماء العملاء'!A785</f>
        <v>0</v>
      </c>
      <c r="K2215" s="187"/>
      <c r="L2215" s="219"/>
      <c r="M2215" s="219"/>
      <c r="N2215" s="127">
        <v>784</v>
      </c>
    </row>
    <row r="2216" spans="10:14" ht="23.1" customHeight="1" thickBot="1">
      <c r="J2216" s="31">
        <f>'اسماء العملاء'!A786</f>
        <v>0</v>
      </c>
      <c r="K2216" s="187"/>
      <c r="L2216" s="219"/>
      <c r="M2216" s="219"/>
      <c r="N2216" s="127">
        <v>785</v>
      </c>
    </row>
    <row r="2217" spans="10:14" ht="23.1" customHeight="1" thickBot="1">
      <c r="J2217" s="31">
        <f>'اسماء العملاء'!A787</f>
        <v>0</v>
      </c>
      <c r="K2217" s="187"/>
      <c r="L2217" s="219"/>
      <c r="M2217" s="219"/>
      <c r="N2217" s="127">
        <v>786</v>
      </c>
    </row>
    <row r="2218" spans="10:14" ht="23.1" customHeight="1" thickBot="1">
      <c r="J2218" s="31">
        <f>'اسماء العملاء'!A788</f>
        <v>0</v>
      </c>
      <c r="K2218" s="187"/>
      <c r="L2218" s="219"/>
      <c r="M2218" s="219"/>
      <c r="N2218" s="127">
        <v>787</v>
      </c>
    </row>
    <row r="2219" spans="10:14" ht="23.1" customHeight="1" thickBot="1">
      <c r="J2219" s="31">
        <f>'اسماء العملاء'!A789</f>
        <v>0</v>
      </c>
      <c r="K2219" s="187"/>
      <c r="L2219" s="219"/>
      <c r="M2219" s="219"/>
      <c r="N2219" s="127">
        <v>788</v>
      </c>
    </row>
    <row r="2220" spans="10:14" ht="23.1" customHeight="1" thickBot="1">
      <c r="J2220" s="31">
        <f>'اسماء العملاء'!A790</f>
        <v>0</v>
      </c>
      <c r="K2220" s="187"/>
      <c r="L2220" s="219"/>
      <c r="M2220" s="219"/>
      <c r="N2220" s="127">
        <v>789</v>
      </c>
    </row>
    <row r="2221" spans="10:14" ht="23.1" customHeight="1" thickBot="1">
      <c r="J2221" s="31">
        <f>'اسماء العملاء'!A791</f>
        <v>0</v>
      </c>
      <c r="K2221" s="187"/>
      <c r="L2221" s="219"/>
      <c r="M2221" s="219"/>
      <c r="N2221" s="127">
        <v>790</v>
      </c>
    </row>
    <row r="2222" spans="10:14" ht="23.1" customHeight="1" thickBot="1">
      <c r="J2222" s="31">
        <f>'اسماء العملاء'!A792</f>
        <v>0</v>
      </c>
      <c r="K2222" s="187"/>
      <c r="L2222" s="219"/>
      <c r="M2222" s="219"/>
      <c r="N2222" s="127">
        <v>791</v>
      </c>
    </row>
    <row r="2223" spans="10:14" ht="23.1" customHeight="1" thickBot="1">
      <c r="J2223" s="31">
        <f>'اسماء العملاء'!A793</f>
        <v>0</v>
      </c>
      <c r="K2223" s="187"/>
      <c r="L2223" s="219"/>
      <c r="M2223" s="219"/>
      <c r="N2223" s="127">
        <v>792</v>
      </c>
    </row>
    <row r="2224" spans="10:14" ht="23.1" customHeight="1" thickBot="1">
      <c r="J2224" s="31">
        <f>'اسماء العملاء'!A794</f>
        <v>0</v>
      </c>
      <c r="K2224" s="187"/>
      <c r="L2224" s="219"/>
      <c r="M2224" s="219"/>
      <c r="N2224" s="127">
        <v>793</v>
      </c>
    </row>
    <row r="2225" spans="10:14" ht="23.1" customHeight="1" thickBot="1">
      <c r="J2225" s="31">
        <f>'اسماء العملاء'!A795</f>
        <v>0</v>
      </c>
      <c r="K2225" s="187"/>
      <c r="L2225" s="219"/>
      <c r="M2225" s="219"/>
      <c r="N2225" s="127">
        <v>794</v>
      </c>
    </row>
    <row r="2226" spans="10:14" ht="23.1" customHeight="1" thickBot="1">
      <c r="J2226" s="31">
        <f>'اسماء العملاء'!A796</f>
        <v>0</v>
      </c>
      <c r="K2226" s="187"/>
      <c r="L2226" s="219"/>
      <c r="M2226" s="219"/>
      <c r="N2226" s="127">
        <v>795</v>
      </c>
    </row>
    <row r="2227" spans="10:14" ht="23.1" customHeight="1" thickBot="1">
      <c r="J2227" s="31">
        <f>'اسماء العملاء'!A797</f>
        <v>0</v>
      </c>
      <c r="K2227" s="187"/>
      <c r="L2227" s="219"/>
      <c r="M2227" s="219"/>
      <c r="N2227" s="127">
        <v>796</v>
      </c>
    </row>
    <row r="2228" spans="10:14" ht="23.1" customHeight="1" thickBot="1">
      <c r="J2228" s="31">
        <f>'اسماء العملاء'!A798</f>
        <v>0</v>
      </c>
      <c r="K2228" s="187"/>
      <c r="L2228" s="219"/>
      <c r="M2228" s="219"/>
      <c r="N2228" s="127">
        <v>797</v>
      </c>
    </row>
    <row r="2229" spans="10:14" ht="23.1" customHeight="1" thickBot="1">
      <c r="J2229" s="31">
        <f>'اسماء العملاء'!A799</f>
        <v>0</v>
      </c>
      <c r="K2229" s="187"/>
      <c r="L2229" s="219"/>
      <c r="M2229" s="219"/>
      <c r="N2229" s="127">
        <v>798</v>
      </c>
    </row>
    <row r="2230" spans="10:14" ht="23.1" customHeight="1" thickBot="1">
      <c r="J2230" s="31">
        <f>'اسماء العملاء'!A800</f>
        <v>0</v>
      </c>
      <c r="K2230" s="187"/>
      <c r="L2230" s="219"/>
      <c r="M2230" s="219"/>
      <c r="N2230" s="127">
        <v>799</v>
      </c>
    </row>
    <row r="2231" spans="10:14" ht="23.1" customHeight="1" thickBot="1">
      <c r="J2231" s="31">
        <f>'اسماء العملاء'!A801</f>
        <v>0</v>
      </c>
      <c r="K2231" s="187"/>
      <c r="L2231" s="219"/>
      <c r="M2231" s="219"/>
      <c r="N2231" s="127">
        <v>800</v>
      </c>
    </row>
    <row r="2232" spans="10:14" ht="23.1" customHeight="1" thickBot="1">
      <c r="J2232" s="31">
        <f>'اسماء العملاء'!A802</f>
        <v>0</v>
      </c>
      <c r="K2232" s="187"/>
      <c r="L2232" s="219"/>
      <c r="M2232" s="219"/>
      <c r="N2232" s="127">
        <v>801</v>
      </c>
    </row>
    <row r="2233" spans="10:14" ht="23.1" customHeight="1" thickBot="1">
      <c r="J2233" s="31">
        <f>'اسماء العملاء'!A803</f>
        <v>0</v>
      </c>
      <c r="K2233" s="187"/>
      <c r="L2233" s="219"/>
      <c r="M2233" s="219"/>
      <c r="N2233" s="127">
        <v>802</v>
      </c>
    </row>
    <row r="2234" spans="10:14" ht="23.1" customHeight="1" thickBot="1">
      <c r="J2234" s="31">
        <f>'اسماء العملاء'!A804</f>
        <v>0</v>
      </c>
      <c r="K2234" s="187"/>
      <c r="L2234" s="219"/>
      <c r="M2234" s="219"/>
      <c r="N2234" s="127">
        <v>803</v>
      </c>
    </row>
    <row r="2235" spans="10:14" ht="23.1" customHeight="1" thickBot="1">
      <c r="J2235" s="31">
        <f>'اسماء العملاء'!A805</f>
        <v>0</v>
      </c>
      <c r="K2235" s="187"/>
      <c r="L2235" s="219"/>
      <c r="M2235" s="219"/>
      <c r="N2235" s="127">
        <v>804</v>
      </c>
    </row>
    <row r="2236" spans="10:14" ht="23.1" customHeight="1" thickBot="1">
      <c r="J2236" s="31">
        <f>'اسماء العملاء'!A806</f>
        <v>0</v>
      </c>
      <c r="K2236" s="187"/>
      <c r="L2236" s="219"/>
      <c r="M2236" s="219"/>
      <c r="N2236" s="127">
        <v>805</v>
      </c>
    </row>
    <row r="2237" spans="10:14" ht="23.1" customHeight="1" thickBot="1">
      <c r="J2237" s="31">
        <f>'اسماء العملاء'!A807</f>
        <v>0</v>
      </c>
      <c r="K2237" s="187"/>
      <c r="L2237" s="219"/>
      <c r="M2237" s="219"/>
      <c r="N2237" s="127">
        <v>806</v>
      </c>
    </row>
    <row r="2238" spans="10:14" ht="23.1" customHeight="1" thickBot="1">
      <c r="J2238" s="31">
        <f>'اسماء العملاء'!A808</f>
        <v>0</v>
      </c>
      <c r="K2238" s="187"/>
      <c r="L2238" s="219"/>
      <c r="M2238" s="219"/>
      <c r="N2238" s="127">
        <v>807</v>
      </c>
    </row>
    <row r="2239" spans="10:14" ht="23.1" customHeight="1" thickBot="1">
      <c r="J2239" s="31">
        <f>'اسماء العملاء'!A809</f>
        <v>0</v>
      </c>
      <c r="K2239" s="187"/>
      <c r="L2239" s="219"/>
      <c r="M2239" s="219"/>
      <c r="N2239" s="127">
        <v>808</v>
      </c>
    </row>
    <row r="2240" spans="10:14" ht="23.1" customHeight="1" thickBot="1">
      <c r="J2240" s="31">
        <f>'اسماء العملاء'!A810</f>
        <v>0</v>
      </c>
      <c r="K2240" s="187"/>
      <c r="L2240" s="219"/>
      <c r="M2240" s="219"/>
      <c r="N2240" s="127">
        <v>809</v>
      </c>
    </row>
    <row r="2241" spans="10:14" ht="23.1" customHeight="1" thickBot="1">
      <c r="J2241" s="31">
        <f>'اسماء العملاء'!A811</f>
        <v>0</v>
      </c>
      <c r="K2241" s="187"/>
      <c r="L2241" s="219"/>
      <c r="M2241" s="219"/>
      <c r="N2241" s="127">
        <v>810</v>
      </c>
    </row>
    <row r="2242" spans="10:14" ht="23.1" customHeight="1" thickBot="1">
      <c r="J2242" s="31">
        <f>'اسماء العملاء'!A812</f>
        <v>0</v>
      </c>
      <c r="K2242" s="187"/>
      <c r="L2242" s="219"/>
      <c r="M2242" s="219"/>
      <c r="N2242" s="127">
        <v>811</v>
      </c>
    </row>
    <row r="2243" spans="10:14" ht="23.1" customHeight="1" thickBot="1">
      <c r="J2243" s="31">
        <f>'اسماء العملاء'!A813</f>
        <v>0</v>
      </c>
      <c r="K2243" s="187"/>
      <c r="L2243" s="219"/>
      <c r="M2243" s="219"/>
      <c r="N2243" s="127">
        <v>812</v>
      </c>
    </row>
    <row r="2244" spans="10:14" ht="23.1" customHeight="1" thickBot="1">
      <c r="J2244" s="31">
        <f>'اسماء العملاء'!A814</f>
        <v>0</v>
      </c>
      <c r="K2244" s="187"/>
      <c r="L2244" s="219"/>
      <c r="M2244" s="219"/>
      <c r="N2244" s="127">
        <v>813</v>
      </c>
    </row>
    <row r="2245" spans="10:14" ht="23.1" customHeight="1" thickBot="1">
      <c r="J2245" s="31">
        <f>'اسماء العملاء'!A815</f>
        <v>0</v>
      </c>
      <c r="K2245" s="187"/>
      <c r="L2245" s="219"/>
      <c r="M2245" s="219"/>
      <c r="N2245" s="127">
        <v>814</v>
      </c>
    </row>
    <row r="2246" spans="10:14" ht="23.1" customHeight="1" thickBot="1">
      <c r="J2246" s="31">
        <f>'اسماء العملاء'!A816</f>
        <v>0</v>
      </c>
      <c r="K2246" s="187"/>
      <c r="L2246" s="219"/>
      <c r="M2246" s="219"/>
      <c r="N2246" s="127">
        <v>815</v>
      </c>
    </row>
    <row r="2247" spans="10:14" ht="23.1" customHeight="1" thickBot="1">
      <c r="J2247" s="31">
        <f>'اسماء العملاء'!A817</f>
        <v>0</v>
      </c>
      <c r="K2247" s="187"/>
      <c r="L2247" s="219"/>
      <c r="M2247" s="219"/>
      <c r="N2247" s="127">
        <v>816</v>
      </c>
    </row>
    <row r="2248" spans="10:14" ht="23.1" customHeight="1" thickBot="1">
      <c r="J2248" s="31">
        <f>'اسماء العملاء'!A818</f>
        <v>0</v>
      </c>
      <c r="K2248" s="187"/>
      <c r="L2248" s="219"/>
      <c r="M2248" s="219"/>
      <c r="N2248" s="127">
        <v>817</v>
      </c>
    </row>
    <row r="2249" spans="10:14" ht="23.1" customHeight="1" thickBot="1">
      <c r="J2249" s="31">
        <f>'اسماء العملاء'!A819</f>
        <v>0</v>
      </c>
      <c r="K2249" s="187"/>
      <c r="L2249" s="219"/>
      <c r="M2249" s="219"/>
      <c r="N2249" s="127">
        <v>818</v>
      </c>
    </row>
    <row r="2250" spans="10:14" ht="23.1" customHeight="1" thickBot="1">
      <c r="J2250" s="31">
        <f>'اسماء العملاء'!A820</f>
        <v>0</v>
      </c>
      <c r="K2250" s="187"/>
      <c r="L2250" s="219"/>
      <c r="M2250" s="219"/>
      <c r="N2250" s="127">
        <v>819</v>
      </c>
    </row>
    <row r="2251" spans="10:14" ht="23.1" customHeight="1" thickBot="1">
      <c r="J2251" s="31">
        <f>'اسماء العملاء'!A821</f>
        <v>0</v>
      </c>
      <c r="K2251" s="187"/>
      <c r="L2251" s="219"/>
      <c r="M2251" s="219"/>
      <c r="N2251" s="127">
        <v>820</v>
      </c>
    </row>
    <row r="2252" spans="10:14" ht="23.1" customHeight="1" thickBot="1">
      <c r="J2252" s="31">
        <f>'اسماء العملاء'!A822</f>
        <v>0</v>
      </c>
      <c r="K2252" s="187"/>
      <c r="L2252" s="219"/>
      <c r="M2252" s="219"/>
      <c r="N2252" s="127">
        <v>821</v>
      </c>
    </row>
    <row r="2253" spans="10:14" ht="23.1" customHeight="1" thickBot="1">
      <c r="J2253" s="31">
        <f>'اسماء العملاء'!A823</f>
        <v>0</v>
      </c>
      <c r="K2253" s="187"/>
      <c r="L2253" s="219"/>
      <c r="M2253" s="219"/>
      <c r="N2253" s="127">
        <v>822</v>
      </c>
    </row>
    <row r="2254" spans="10:14" ht="23.1" customHeight="1" thickBot="1">
      <c r="J2254" s="31">
        <f>'اسماء العملاء'!A824</f>
        <v>0</v>
      </c>
      <c r="K2254" s="187"/>
      <c r="L2254" s="219"/>
      <c r="M2254" s="219"/>
      <c r="N2254" s="127">
        <v>823</v>
      </c>
    </row>
    <row r="2255" spans="10:14" ht="23.1" customHeight="1" thickBot="1">
      <c r="J2255" s="31">
        <f>'اسماء العملاء'!A825</f>
        <v>0</v>
      </c>
      <c r="K2255" s="187"/>
      <c r="L2255" s="219"/>
      <c r="M2255" s="219"/>
      <c r="N2255" s="127">
        <v>824</v>
      </c>
    </row>
    <row r="2256" spans="10:14" ht="23.1" customHeight="1" thickBot="1">
      <c r="J2256" s="31">
        <f>'اسماء العملاء'!A826</f>
        <v>0</v>
      </c>
      <c r="K2256" s="187"/>
      <c r="L2256" s="219"/>
      <c r="M2256" s="219"/>
      <c r="N2256" s="127">
        <v>825</v>
      </c>
    </row>
    <row r="2257" spans="10:14" ht="23.1" customHeight="1" thickBot="1">
      <c r="J2257" s="31">
        <f>'اسماء العملاء'!A827</f>
        <v>0</v>
      </c>
      <c r="K2257" s="187"/>
      <c r="L2257" s="219"/>
      <c r="M2257" s="219"/>
      <c r="N2257" s="127">
        <v>826</v>
      </c>
    </row>
    <row r="2258" spans="10:14" ht="23.1" customHeight="1" thickBot="1">
      <c r="J2258" s="31">
        <f>'اسماء العملاء'!A828</f>
        <v>0</v>
      </c>
      <c r="K2258" s="187"/>
      <c r="L2258" s="219"/>
      <c r="M2258" s="219"/>
      <c r="N2258" s="127">
        <v>827</v>
      </c>
    </row>
    <row r="2259" spans="10:14" ht="23.1" customHeight="1" thickBot="1">
      <c r="J2259" s="31">
        <f>'اسماء العملاء'!A829</f>
        <v>0</v>
      </c>
      <c r="K2259" s="193"/>
      <c r="L2259" s="219"/>
      <c r="M2259" s="219"/>
      <c r="N2259" s="127">
        <v>828</v>
      </c>
    </row>
    <row r="2260" spans="10:14" ht="23.1" customHeight="1" thickBot="1">
      <c r="J2260" s="31">
        <f>'اسماء العملاء'!A830</f>
        <v>0</v>
      </c>
      <c r="K2260" s="190"/>
      <c r="L2260" s="219"/>
      <c r="M2260" s="220"/>
      <c r="N2260" s="127">
        <v>829</v>
      </c>
    </row>
    <row r="2261" spans="10:14" ht="23.1" customHeight="1" thickBot="1">
      <c r="J2261" s="31">
        <f>'اسماء العملاء'!A831</f>
        <v>0</v>
      </c>
      <c r="K2261" s="187"/>
      <c r="L2261" s="219"/>
      <c r="M2261" s="219"/>
      <c r="N2261" s="127">
        <v>830</v>
      </c>
    </row>
    <row r="2262" spans="10:14" ht="23.1" customHeight="1" thickBot="1">
      <c r="J2262" s="31">
        <f>'اسماء العملاء'!A832</f>
        <v>0</v>
      </c>
      <c r="K2262" s="187"/>
      <c r="L2262" s="219"/>
      <c r="M2262" s="219"/>
      <c r="N2262" s="127">
        <v>831</v>
      </c>
    </row>
    <row r="2263" spans="10:14" ht="23.1" customHeight="1" thickBot="1">
      <c r="J2263" s="31">
        <f>'اسماء العملاء'!A833</f>
        <v>0</v>
      </c>
      <c r="K2263" s="187"/>
      <c r="L2263" s="219"/>
      <c r="M2263" s="219"/>
      <c r="N2263" s="127">
        <v>832</v>
      </c>
    </row>
    <row r="2264" spans="10:14" ht="23.1" customHeight="1" thickBot="1">
      <c r="J2264" s="31">
        <f>'اسماء العملاء'!A834</f>
        <v>0</v>
      </c>
      <c r="K2264" s="187"/>
      <c r="L2264" s="219"/>
      <c r="M2264" s="219"/>
      <c r="N2264" s="127">
        <v>833</v>
      </c>
    </row>
    <row r="2265" spans="10:14" ht="23.1" customHeight="1" thickBot="1">
      <c r="J2265" s="31">
        <f>'اسماء العملاء'!A835</f>
        <v>0</v>
      </c>
      <c r="K2265" s="187"/>
      <c r="L2265" s="219"/>
      <c r="M2265" s="219"/>
      <c r="N2265" s="127">
        <v>834</v>
      </c>
    </row>
    <row r="2266" spans="10:14" ht="23.1" customHeight="1" thickBot="1">
      <c r="J2266" s="31">
        <f>'اسماء العملاء'!A836</f>
        <v>0</v>
      </c>
      <c r="K2266" s="187"/>
      <c r="L2266" s="219"/>
      <c r="M2266" s="219"/>
      <c r="N2266" s="127">
        <v>835</v>
      </c>
    </row>
    <row r="2267" spans="10:14" ht="23.1" customHeight="1" thickBot="1">
      <c r="J2267" s="31">
        <f>'اسماء العملاء'!A837</f>
        <v>0</v>
      </c>
      <c r="K2267" s="187"/>
      <c r="L2267" s="219"/>
      <c r="M2267" s="219"/>
      <c r="N2267" s="127">
        <v>836</v>
      </c>
    </row>
    <row r="2268" spans="10:14" ht="23.1" customHeight="1" thickBot="1">
      <c r="J2268" s="31">
        <f>'اسماء العملاء'!A838</f>
        <v>0</v>
      </c>
      <c r="K2268" s="187"/>
      <c r="L2268" s="219"/>
      <c r="M2268" s="219"/>
      <c r="N2268" s="127">
        <v>837</v>
      </c>
    </row>
    <row r="2269" spans="10:14" ht="23.1" customHeight="1" thickBot="1">
      <c r="J2269" s="31">
        <f>'اسماء العملاء'!A839</f>
        <v>0</v>
      </c>
      <c r="K2269" s="187"/>
      <c r="L2269" s="219"/>
      <c r="M2269" s="219"/>
      <c r="N2269" s="127">
        <v>838</v>
      </c>
    </row>
    <row r="2270" spans="10:14" ht="23.1" customHeight="1" thickBot="1">
      <c r="J2270" s="31">
        <f>'اسماء العملاء'!A840</f>
        <v>0</v>
      </c>
      <c r="K2270" s="187"/>
      <c r="L2270" s="219"/>
      <c r="M2270" s="219"/>
      <c r="N2270" s="127">
        <v>839</v>
      </c>
    </row>
    <row r="2271" spans="10:14" ht="23.1" customHeight="1" thickBot="1">
      <c r="J2271" s="31">
        <f>'اسماء العملاء'!A841</f>
        <v>0</v>
      </c>
      <c r="K2271" s="187"/>
      <c r="L2271" s="219"/>
      <c r="M2271" s="219"/>
      <c r="N2271" s="127">
        <v>840</v>
      </c>
    </row>
    <row r="2272" spans="10:14" ht="23.1" customHeight="1" thickBot="1">
      <c r="J2272" s="31">
        <f>'اسماء العملاء'!A842</f>
        <v>0</v>
      </c>
      <c r="K2272" s="187"/>
      <c r="L2272" s="219"/>
      <c r="M2272" s="219"/>
      <c r="N2272" s="127">
        <v>841</v>
      </c>
    </row>
    <row r="2273" spans="10:14" ht="23.1" customHeight="1" thickBot="1">
      <c r="J2273" s="31">
        <f>'اسماء العملاء'!A843</f>
        <v>0</v>
      </c>
      <c r="K2273" s="187"/>
      <c r="L2273" s="219"/>
      <c r="M2273" s="219"/>
      <c r="N2273" s="127">
        <v>842</v>
      </c>
    </row>
    <row r="2274" spans="10:14" ht="23.1" customHeight="1" thickBot="1">
      <c r="J2274" s="31">
        <f>'اسماء العملاء'!A844</f>
        <v>0</v>
      </c>
      <c r="K2274" s="187"/>
      <c r="L2274" s="219"/>
      <c r="M2274" s="219"/>
      <c r="N2274" s="127">
        <v>843</v>
      </c>
    </row>
    <row r="2275" spans="10:14" ht="23.1" customHeight="1" thickBot="1">
      <c r="J2275" s="31">
        <f>'اسماء العملاء'!A845</f>
        <v>0</v>
      </c>
      <c r="K2275" s="187"/>
      <c r="L2275" s="219"/>
      <c r="M2275" s="219"/>
      <c r="N2275" s="127">
        <v>844</v>
      </c>
    </row>
    <row r="2276" spans="10:14" ht="23.1" customHeight="1" thickBot="1">
      <c r="J2276" s="31">
        <f>'اسماء العملاء'!A846</f>
        <v>0</v>
      </c>
      <c r="K2276" s="187"/>
      <c r="L2276" s="219"/>
      <c r="M2276" s="219"/>
      <c r="N2276" s="127">
        <v>845</v>
      </c>
    </row>
    <row r="2277" spans="10:14" ht="23.1" customHeight="1" thickBot="1">
      <c r="J2277" s="31">
        <f>'اسماء العملاء'!A847</f>
        <v>0</v>
      </c>
      <c r="K2277" s="187"/>
      <c r="L2277" s="219"/>
      <c r="M2277" s="219"/>
      <c r="N2277" s="127">
        <v>846</v>
      </c>
    </row>
    <row r="2278" spans="10:14" ht="23.1" customHeight="1" thickBot="1">
      <c r="J2278" s="31">
        <f>'اسماء العملاء'!A848</f>
        <v>0</v>
      </c>
      <c r="K2278" s="187"/>
      <c r="L2278" s="219"/>
      <c r="M2278" s="219"/>
      <c r="N2278" s="127">
        <v>847</v>
      </c>
    </row>
    <row r="2279" spans="10:14" ht="23.1" customHeight="1" thickBot="1">
      <c r="J2279" s="31">
        <f>'اسماء العملاء'!A849</f>
        <v>0</v>
      </c>
      <c r="K2279" s="187"/>
      <c r="L2279" s="219"/>
      <c r="M2279" s="219"/>
      <c r="N2279" s="127">
        <v>848</v>
      </c>
    </row>
    <row r="2280" spans="10:14" ht="23.1" customHeight="1" thickBot="1">
      <c r="J2280" s="31">
        <f>'اسماء العملاء'!A850</f>
        <v>0</v>
      </c>
      <c r="K2280" s="187"/>
      <c r="L2280" s="219"/>
      <c r="M2280" s="219"/>
      <c r="N2280" s="127">
        <v>849</v>
      </c>
    </row>
    <row r="2281" spans="10:14" ht="23.1" customHeight="1" thickBot="1">
      <c r="J2281" s="31">
        <f>'اسماء العملاء'!A851</f>
        <v>0</v>
      </c>
      <c r="K2281" s="187"/>
      <c r="L2281" s="219"/>
      <c r="M2281" s="219"/>
      <c r="N2281" s="127">
        <v>850</v>
      </c>
    </row>
    <row r="2282" spans="10:14" ht="23.1" customHeight="1" thickBot="1">
      <c r="J2282" s="31">
        <f>'اسماء العملاء'!A852</f>
        <v>0</v>
      </c>
      <c r="K2282" s="187"/>
      <c r="L2282" s="219"/>
      <c r="M2282" s="219"/>
      <c r="N2282" s="127">
        <v>851</v>
      </c>
    </row>
    <row r="2283" spans="10:14" ht="23.1" customHeight="1" thickBot="1">
      <c r="J2283" s="31">
        <f>'اسماء العملاء'!A853</f>
        <v>0</v>
      </c>
      <c r="K2283" s="187"/>
      <c r="L2283" s="219"/>
      <c r="M2283" s="219"/>
      <c r="N2283" s="127">
        <v>852</v>
      </c>
    </row>
    <row r="2284" spans="10:14" ht="23.1" customHeight="1" thickBot="1">
      <c r="J2284" s="31">
        <f>'اسماء العملاء'!A854</f>
        <v>0</v>
      </c>
      <c r="K2284" s="187"/>
      <c r="L2284" s="219"/>
      <c r="M2284" s="219"/>
      <c r="N2284" s="127">
        <v>853</v>
      </c>
    </row>
    <row r="2285" spans="10:14" ht="23.1" customHeight="1" thickBot="1">
      <c r="J2285" s="31">
        <f>'اسماء العملاء'!A855</f>
        <v>0</v>
      </c>
      <c r="K2285" s="187"/>
      <c r="L2285" s="219"/>
      <c r="M2285" s="219"/>
      <c r="N2285" s="127">
        <v>854</v>
      </c>
    </row>
    <row r="2286" spans="10:14" ht="23.1" customHeight="1" thickBot="1">
      <c r="J2286" s="31">
        <f>'اسماء العملاء'!A856</f>
        <v>0</v>
      </c>
      <c r="K2286" s="187"/>
      <c r="L2286" s="219"/>
      <c r="M2286" s="219"/>
      <c r="N2286" s="127">
        <v>855</v>
      </c>
    </row>
    <row r="2287" spans="10:14" ht="23.1" customHeight="1" thickBot="1">
      <c r="J2287" s="31">
        <f>'اسماء العملاء'!A857</f>
        <v>0</v>
      </c>
      <c r="K2287" s="187"/>
      <c r="L2287" s="219"/>
      <c r="M2287" s="219"/>
      <c r="N2287" s="127">
        <v>856</v>
      </c>
    </row>
    <row r="2288" spans="10:14" ht="23.1" customHeight="1" thickBot="1">
      <c r="J2288" s="31">
        <f>'اسماء العملاء'!A858</f>
        <v>0</v>
      </c>
      <c r="K2288" s="187"/>
      <c r="L2288" s="219"/>
      <c r="M2288" s="219"/>
      <c r="N2288" s="127">
        <v>857</v>
      </c>
    </row>
    <row r="2289" spans="10:14" ht="23.1" customHeight="1" thickBot="1">
      <c r="J2289" s="31">
        <f>'اسماء العملاء'!A859</f>
        <v>0</v>
      </c>
      <c r="K2289" s="187"/>
      <c r="L2289" s="219"/>
      <c r="M2289" s="219"/>
      <c r="N2289" s="127">
        <v>858</v>
      </c>
    </row>
    <row r="2290" spans="10:14" ht="23.1" customHeight="1" thickBot="1">
      <c r="J2290" s="31">
        <f>'اسماء العملاء'!A860</f>
        <v>0</v>
      </c>
      <c r="K2290" s="187"/>
      <c r="L2290" s="219"/>
      <c r="M2290" s="219"/>
      <c r="N2290" s="127">
        <v>859</v>
      </c>
    </row>
    <row r="2291" spans="10:14" ht="23.1" customHeight="1" thickBot="1">
      <c r="J2291" s="31">
        <f>'اسماء العملاء'!A861</f>
        <v>0</v>
      </c>
      <c r="K2291" s="187"/>
      <c r="L2291" s="219"/>
      <c r="M2291" s="219"/>
      <c r="N2291" s="127">
        <v>860</v>
      </c>
    </row>
    <row r="2292" spans="10:14" ht="23.1" customHeight="1" thickBot="1">
      <c r="J2292" s="31">
        <f>'اسماء العملاء'!A862</f>
        <v>0</v>
      </c>
      <c r="K2292" s="187"/>
      <c r="L2292" s="219"/>
      <c r="M2292" s="219"/>
      <c r="N2292" s="127">
        <v>861</v>
      </c>
    </row>
    <row r="2293" spans="10:14" ht="23.1" customHeight="1" thickBot="1">
      <c r="J2293" s="31">
        <f>'اسماء العملاء'!A863</f>
        <v>0</v>
      </c>
      <c r="K2293" s="187"/>
      <c r="L2293" s="219"/>
      <c r="M2293" s="219"/>
      <c r="N2293" s="127">
        <v>862</v>
      </c>
    </row>
    <row r="2294" spans="10:14" ht="23.1" customHeight="1" thickBot="1">
      <c r="J2294" s="31">
        <f>'اسماء العملاء'!A864</f>
        <v>0</v>
      </c>
      <c r="K2294" s="187"/>
      <c r="L2294" s="219"/>
      <c r="M2294" s="219"/>
      <c r="N2294" s="127">
        <v>863</v>
      </c>
    </row>
    <row r="2295" spans="10:14" ht="23.1" customHeight="1" thickBot="1">
      <c r="J2295" s="31">
        <f>'اسماء العملاء'!A865</f>
        <v>0</v>
      </c>
      <c r="K2295" s="187"/>
      <c r="L2295" s="219"/>
      <c r="M2295" s="219"/>
      <c r="N2295" s="127">
        <v>864</v>
      </c>
    </row>
    <row r="2296" spans="10:14" ht="23.1" customHeight="1" thickBot="1">
      <c r="J2296" s="31">
        <f>'اسماء العملاء'!A866</f>
        <v>0</v>
      </c>
      <c r="K2296" s="187"/>
      <c r="L2296" s="219"/>
      <c r="M2296" s="219"/>
      <c r="N2296" s="127">
        <v>865</v>
      </c>
    </row>
    <row r="2297" spans="10:14" ht="23.1" customHeight="1" thickBot="1">
      <c r="J2297" s="31">
        <f>'اسماء العملاء'!A867</f>
        <v>0</v>
      </c>
      <c r="K2297" s="187"/>
      <c r="L2297" s="219"/>
      <c r="M2297" s="219"/>
      <c r="N2297" s="127">
        <v>866</v>
      </c>
    </row>
    <row r="2298" spans="10:14" ht="23.1" customHeight="1" thickBot="1">
      <c r="J2298" s="31">
        <f>'اسماء العملاء'!A868</f>
        <v>0</v>
      </c>
      <c r="K2298" s="187"/>
      <c r="L2298" s="219"/>
      <c r="M2298" s="219"/>
      <c r="N2298" s="127">
        <v>867</v>
      </c>
    </row>
    <row r="2299" spans="10:14" ht="23.1" customHeight="1" thickBot="1">
      <c r="J2299" s="31">
        <f>'اسماء العملاء'!A869</f>
        <v>0</v>
      </c>
      <c r="K2299" s="187"/>
      <c r="L2299" s="219"/>
      <c r="M2299" s="219"/>
      <c r="N2299" s="127">
        <v>868</v>
      </c>
    </row>
    <row r="2300" spans="10:14" ht="23.1" customHeight="1" thickBot="1">
      <c r="J2300" s="31">
        <f>'اسماء العملاء'!A870</f>
        <v>0</v>
      </c>
      <c r="K2300" s="187"/>
      <c r="L2300" s="219"/>
      <c r="M2300" s="219"/>
      <c r="N2300" s="127">
        <v>869</v>
      </c>
    </row>
    <row r="2301" spans="10:14" ht="23.1" customHeight="1" thickBot="1">
      <c r="J2301" s="31">
        <f>'اسماء العملاء'!A871</f>
        <v>0</v>
      </c>
      <c r="K2301" s="187"/>
      <c r="L2301" s="219"/>
      <c r="M2301" s="219"/>
      <c r="N2301" s="127">
        <v>870</v>
      </c>
    </row>
    <row r="2302" spans="10:14" ht="23.1" customHeight="1" thickBot="1">
      <c r="J2302" s="31">
        <f>'اسماء العملاء'!A872</f>
        <v>0</v>
      </c>
      <c r="K2302" s="187"/>
      <c r="L2302" s="219"/>
      <c r="M2302" s="219"/>
      <c r="N2302" s="127">
        <v>871</v>
      </c>
    </row>
    <row r="2303" spans="10:14" ht="23.1" customHeight="1" thickBot="1">
      <c r="J2303" s="31">
        <f>'اسماء العملاء'!A873</f>
        <v>0</v>
      </c>
      <c r="K2303" s="187"/>
      <c r="L2303" s="219"/>
      <c r="M2303" s="219"/>
      <c r="N2303" s="127">
        <v>872</v>
      </c>
    </row>
    <row r="2304" spans="10:14" ht="23.1" customHeight="1" thickBot="1">
      <c r="J2304" s="31">
        <f>'اسماء العملاء'!A874</f>
        <v>0</v>
      </c>
      <c r="K2304" s="187"/>
      <c r="L2304" s="219"/>
      <c r="M2304" s="219"/>
      <c r="N2304" s="127">
        <v>873</v>
      </c>
    </row>
    <row r="2305" spans="10:14" ht="23.1" customHeight="1" thickBot="1">
      <c r="J2305" s="31">
        <f>'اسماء العملاء'!A875</f>
        <v>0</v>
      </c>
      <c r="K2305" s="187"/>
      <c r="L2305" s="219"/>
      <c r="M2305" s="219"/>
      <c r="N2305" s="127">
        <v>874</v>
      </c>
    </row>
    <row r="2306" spans="10:14" ht="23.1" customHeight="1" thickBot="1">
      <c r="J2306" s="31">
        <f>'اسماء العملاء'!A876</f>
        <v>0</v>
      </c>
      <c r="K2306" s="187"/>
      <c r="L2306" s="219"/>
      <c r="M2306" s="219"/>
      <c r="N2306" s="127">
        <v>875</v>
      </c>
    </row>
    <row r="2307" spans="10:14" ht="23.1" customHeight="1" thickBot="1">
      <c r="J2307" s="31">
        <f>'اسماء العملاء'!A877</f>
        <v>0</v>
      </c>
      <c r="K2307" s="187"/>
      <c r="L2307" s="219"/>
      <c r="M2307" s="219"/>
      <c r="N2307" s="127">
        <v>876</v>
      </c>
    </row>
    <row r="2308" spans="10:14" ht="23.1" customHeight="1" thickBot="1">
      <c r="J2308" s="31">
        <f>'اسماء العملاء'!A878</f>
        <v>0</v>
      </c>
      <c r="K2308" s="187"/>
      <c r="L2308" s="219"/>
      <c r="M2308" s="219"/>
      <c r="N2308" s="127">
        <v>877</v>
      </c>
    </row>
    <row r="2309" spans="10:14" ht="23.1" customHeight="1" thickBot="1">
      <c r="J2309" s="31">
        <f>'اسماء العملاء'!A879</f>
        <v>0</v>
      </c>
      <c r="K2309" s="187"/>
      <c r="L2309" s="219"/>
      <c r="M2309" s="219"/>
      <c r="N2309" s="127">
        <v>878</v>
      </c>
    </row>
    <row r="2310" spans="10:14" ht="23.1" customHeight="1" thickBot="1">
      <c r="J2310" s="31">
        <f>'اسماء العملاء'!A880</f>
        <v>0</v>
      </c>
      <c r="K2310" s="187"/>
      <c r="L2310" s="219"/>
      <c r="M2310" s="219"/>
      <c r="N2310" s="127">
        <v>879</v>
      </c>
    </row>
    <row r="2311" spans="10:14" ht="23.1" customHeight="1" thickBot="1">
      <c r="J2311" s="31">
        <f>'اسماء العملاء'!A881</f>
        <v>0</v>
      </c>
      <c r="K2311" s="187"/>
      <c r="L2311" s="219"/>
      <c r="M2311" s="219"/>
      <c r="N2311" s="127">
        <v>880</v>
      </c>
    </row>
    <row r="2312" spans="10:14" ht="23.1" customHeight="1" thickBot="1">
      <c r="J2312" s="31">
        <f>'اسماء العملاء'!A882</f>
        <v>0</v>
      </c>
      <c r="K2312" s="187"/>
      <c r="L2312" s="219"/>
      <c r="M2312" s="219"/>
      <c r="N2312" s="127">
        <v>881</v>
      </c>
    </row>
    <row r="2313" spans="10:14" ht="23.1" customHeight="1" thickBot="1">
      <c r="J2313" s="31">
        <f>'اسماء العملاء'!A883</f>
        <v>0</v>
      </c>
      <c r="K2313" s="187"/>
      <c r="L2313" s="219"/>
      <c r="M2313" s="219"/>
      <c r="N2313" s="127">
        <v>882</v>
      </c>
    </row>
    <row r="2314" spans="10:14" ht="23.1" customHeight="1" thickBot="1">
      <c r="J2314" s="31">
        <f>'اسماء العملاء'!A884</f>
        <v>0</v>
      </c>
      <c r="K2314" s="187"/>
      <c r="L2314" s="219"/>
      <c r="M2314" s="219"/>
      <c r="N2314" s="127">
        <v>883</v>
      </c>
    </row>
    <row r="2315" spans="10:14" ht="23.1" customHeight="1" thickBot="1">
      <c r="J2315" s="31">
        <f>'اسماء العملاء'!A885</f>
        <v>0</v>
      </c>
      <c r="K2315" s="187"/>
      <c r="L2315" s="219"/>
      <c r="M2315" s="219"/>
      <c r="N2315" s="127">
        <v>884</v>
      </c>
    </row>
    <row r="2316" spans="10:14" ht="23.1" customHeight="1" thickBot="1">
      <c r="J2316" s="31">
        <f>'اسماء العملاء'!A886</f>
        <v>0</v>
      </c>
      <c r="K2316" s="187"/>
      <c r="L2316" s="219"/>
      <c r="M2316" s="219"/>
      <c r="N2316" s="127">
        <v>885</v>
      </c>
    </row>
    <row r="2317" spans="10:14" ht="23.1" customHeight="1" thickBot="1">
      <c r="J2317" s="31">
        <f>'اسماء العملاء'!A887</f>
        <v>0</v>
      </c>
      <c r="K2317" s="187"/>
      <c r="L2317" s="219"/>
      <c r="M2317" s="219"/>
      <c r="N2317" s="127">
        <v>886</v>
      </c>
    </row>
    <row r="2318" spans="10:14" ht="23.1" customHeight="1" thickBot="1">
      <c r="J2318" s="31">
        <f>'اسماء العملاء'!A888</f>
        <v>0</v>
      </c>
      <c r="K2318" s="187"/>
      <c r="L2318" s="219"/>
      <c r="M2318" s="219"/>
      <c r="N2318" s="127">
        <v>887</v>
      </c>
    </row>
    <row r="2319" spans="10:14" ht="23.1" customHeight="1" thickBot="1">
      <c r="J2319" s="31">
        <f>'اسماء العملاء'!A889</f>
        <v>0</v>
      </c>
      <c r="K2319" s="187"/>
      <c r="L2319" s="219"/>
      <c r="M2319" s="219"/>
      <c r="N2319" s="127">
        <v>888</v>
      </c>
    </row>
    <row r="2320" spans="10:14" ht="23.1" customHeight="1" thickBot="1">
      <c r="J2320" s="31">
        <f>'اسماء العملاء'!A890</f>
        <v>0</v>
      </c>
      <c r="K2320" s="187"/>
      <c r="L2320" s="219"/>
      <c r="M2320" s="219"/>
      <c r="N2320" s="127">
        <v>889</v>
      </c>
    </row>
    <row r="2321" spans="10:14" ht="23.1" customHeight="1" thickBot="1">
      <c r="J2321" s="31">
        <f>'اسماء العملاء'!A891</f>
        <v>0</v>
      </c>
      <c r="K2321" s="187"/>
      <c r="L2321" s="219"/>
      <c r="M2321" s="219"/>
      <c r="N2321" s="127">
        <v>890</v>
      </c>
    </row>
    <row r="2322" spans="10:14" ht="23.1" customHeight="1" thickBot="1">
      <c r="J2322" s="31">
        <f>'اسماء العملاء'!A892</f>
        <v>0</v>
      </c>
      <c r="K2322" s="187"/>
      <c r="L2322" s="219"/>
      <c r="M2322" s="219"/>
      <c r="N2322" s="127">
        <v>891</v>
      </c>
    </row>
    <row r="2323" spans="10:14" ht="23.1" customHeight="1" thickBot="1">
      <c r="J2323" s="31">
        <f>'اسماء العملاء'!A893</f>
        <v>0</v>
      </c>
      <c r="K2323" s="187"/>
      <c r="L2323" s="219"/>
      <c r="M2323" s="219"/>
      <c r="N2323" s="127">
        <v>892</v>
      </c>
    </row>
    <row r="2324" spans="10:14" ht="23.1" customHeight="1" thickBot="1">
      <c r="J2324" s="31">
        <f>'اسماء العملاء'!A894</f>
        <v>0</v>
      </c>
      <c r="K2324" s="187"/>
      <c r="L2324" s="219"/>
      <c r="M2324" s="219"/>
      <c r="N2324" s="127">
        <v>893</v>
      </c>
    </row>
    <row r="2325" spans="10:14" ht="23.1" customHeight="1" thickBot="1">
      <c r="J2325" s="31">
        <f>'اسماء العملاء'!A895</f>
        <v>0</v>
      </c>
      <c r="K2325" s="187"/>
      <c r="L2325" s="219"/>
      <c r="M2325" s="219"/>
      <c r="N2325" s="127">
        <v>894</v>
      </c>
    </row>
    <row r="2326" spans="10:14" ht="23.1" customHeight="1" thickBot="1">
      <c r="J2326" s="31">
        <f>'اسماء العملاء'!A896</f>
        <v>0</v>
      </c>
      <c r="K2326" s="187"/>
      <c r="L2326" s="219"/>
      <c r="M2326" s="219"/>
      <c r="N2326" s="127">
        <v>895</v>
      </c>
    </row>
    <row r="2327" spans="10:14" ht="23.1" customHeight="1" thickBot="1">
      <c r="J2327" s="31">
        <f>'اسماء العملاء'!A897</f>
        <v>0</v>
      </c>
      <c r="K2327" s="187"/>
      <c r="L2327" s="219"/>
      <c r="M2327" s="219"/>
      <c r="N2327" s="127">
        <v>896</v>
      </c>
    </row>
    <row r="2328" spans="10:14" ht="23.1" customHeight="1" thickBot="1">
      <c r="J2328" s="31">
        <f>'اسماء العملاء'!A898</f>
        <v>0</v>
      </c>
      <c r="K2328" s="187"/>
      <c r="L2328" s="219"/>
      <c r="M2328" s="219"/>
      <c r="N2328" s="127">
        <v>897</v>
      </c>
    </row>
    <row r="2329" spans="10:14" ht="23.1" customHeight="1" thickBot="1">
      <c r="J2329" s="31">
        <f>'اسماء العملاء'!A899</f>
        <v>0</v>
      </c>
      <c r="K2329" s="187"/>
      <c r="L2329" s="219"/>
      <c r="M2329" s="219"/>
      <c r="N2329" s="127">
        <v>898</v>
      </c>
    </row>
    <row r="2330" spans="10:14" ht="23.1" customHeight="1" thickBot="1">
      <c r="J2330" s="31">
        <f>'اسماء العملاء'!A900</f>
        <v>0</v>
      </c>
      <c r="K2330" s="187"/>
      <c r="L2330" s="219"/>
      <c r="M2330" s="219"/>
      <c r="N2330" s="127">
        <v>899</v>
      </c>
    </row>
    <row r="2331" spans="10:14" ht="23.1" customHeight="1" thickBot="1">
      <c r="J2331" s="31">
        <f>'اسماء العملاء'!A901</f>
        <v>0</v>
      </c>
      <c r="K2331" s="187"/>
      <c r="L2331" s="219"/>
      <c r="M2331" s="219"/>
      <c r="N2331" s="127">
        <v>900</v>
      </c>
    </row>
    <row r="2332" spans="10:14" ht="23.1" customHeight="1" thickBot="1">
      <c r="J2332" s="31">
        <f>'اسماء العملاء'!A902</f>
        <v>0</v>
      </c>
      <c r="K2332" s="187"/>
      <c r="L2332" s="219"/>
      <c r="M2332" s="219"/>
      <c r="N2332" s="127">
        <v>901</v>
      </c>
    </row>
    <row r="2333" spans="10:14" ht="23.1" customHeight="1" thickBot="1">
      <c r="J2333" s="31">
        <f>'اسماء العملاء'!A903</f>
        <v>0</v>
      </c>
      <c r="K2333" s="187"/>
      <c r="L2333" s="219"/>
      <c r="M2333" s="219"/>
      <c r="N2333" s="127">
        <v>902</v>
      </c>
    </row>
    <row r="2334" spans="10:14" ht="23.1" customHeight="1" thickBot="1">
      <c r="J2334" s="31">
        <f>'اسماء العملاء'!A904</f>
        <v>0</v>
      </c>
      <c r="K2334" s="187"/>
      <c r="L2334" s="219"/>
      <c r="M2334" s="219"/>
      <c r="N2334" s="127">
        <v>903</v>
      </c>
    </row>
    <row r="2335" spans="10:14" ht="23.1" customHeight="1" thickBot="1">
      <c r="J2335" s="31">
        <f>'اسماء العملاء'!A905</f>
        <v>0</v>
      </c>
      <c r="K2335" s="187"/>
      <c r="L2335" s="219"/>
      <c r="M2335" s="219"/>
      <c r="N2335" s="127">
        <v>904</v>
      </c>
    </row>
    <row r="2336" spans="10:14" ht="23.1" customHeight="1" thickBot="1">
      <c r="J2336" s="31">
        <f>'اسماء العملاء'!A906</f>
        <v>0</v>
      </c>
      <c r="K2336" s="187"/>
      <c r="L2336" s="219"/>
      <c r="M2336" s="219"/>
      <c r="N2336" s="127">
        <v>905</v>
      </c>
    </row>
    <row r="2337" spans="10:14" ht="23.1" customHeight="1" thickBot="1">
      <c r="J2337" s="31">
        <f>'اسماء العملاء'!A907</f>
        <v>0</v>
      </c>
      <c r="K2337" s="187"/>
      <c r="L2337" s="219"/>
      <c r="M2337" s="219"/>
      <c r="N2337" s="127">
        <v>906</v>
      </c>
    </row>
    <row r="2338" spans="10:14" ht="23.1" customHeight="1" thickBot="1">
      <c r="J2338" s="31">
        <f>'اسماء العملاء'!A908</f>
        <v>0</v>
      </c>
      <c r="K2338" s="187"/>
      <c r="L2338" s="219"/>
      <c r="M2338" s="219"/>
      <c r="N2338" s="127">
        <v>907</v>
      </c>
    </row>
    <row r="2339" spans="10:14" ht="23.1" customHeight="1" thickBot="1">
      <c r="J2339" s="31">
        <f>'اسماء العملاء'!A909</f>
        <v>0</v>
      </c>
      <c r="K2339" s="187"/>
      <c r="L2339" s="219"/>
      <c r="M2339" s="219"/>
      <c r="N2339" s="127">
        <v>908</v>
      </c>
    </row>
    <row r="2340" spans="10:14" ht="23.1" customHeight="1" thickBot="1">
      <c r="J2340" s="31">
        <f>'اسماء العملاء'!A910</f>
        <v>0</v>
      </c>
      <c r="K2340" s="187"/>
      <c r="L2340" s="219"/>
      <c r="M2340" s="219"/>
      <c r="N2340" s="127">
        <v>909</v>
      </c>
    </row>
    <row r="2341" spans="10:14" ht="23.1" customHeight="1" thickBot="1">
      <c r="J2341" s="31">
        <f>'اسماء العملاء'!A911</f>
        <v>0</v>
      </c>
      <c r="K2341" s="187"/>
      <c r="L2341" s="219"/>
      <c r="M2341" s="219"/>
      <c r="N2341" s="127">
        <v>910</v>
      </c>
    </row>
    <row r="2342" spans="10:14" ht="23.1" customHeight="1" thickBot="1">
      <c r="J2342" s="31">
        <f>'اسماء العملاء'!A912</f>
        <v>0</v>
      </c>
      <c r="K2342" s="193"/>
      <c r="L2342" s="219"/>
      <c r="M2342" s="219"/>
      <c r="N2342" s="127">
        <v>911</v>
      </c>
    </row>
    <row r="2343" spans="10:14" ht="23.1" customHeight="1" thickBot="1">
      <c r="J2343" s="31">
        <f>'اسماء العملاء'!A913</f>
        <v>0</v>
      </c>
      <c r="K2343" s="190"/>
      <c r="L2343" s="219"/>
      <c r="M2343" s="220"/>
      <c r="N2343" s="127">
        <v>912</v>
      </c>
    </row>
    <row r="2344" spans="10:14" ht="23.1" customHeight="1" thickBot="1">
      <c r="J2344" s="31">
        <f>'اسماء العملاء'!A914</f>
        <v>0</v>
      </c>
      <c r="K2344" s="187"/>
      <c r="L2344" s="219"/>
      <c r="M2344" s="219"/>
      <c r="N2344" s="127">
        <v>913</v>
      </c>
    </row>
    <row r="2345" spans="10:14" ht="23.1" customHeight="1" thickBot="1">
      <c r="J2345" s="31">
        <f>'اسماء العملاء'!A915</f>
        <v>0</v>
      </c>
      <c r="K2345" s="187"/>
      <c r="L2345" s="219"/>
      <c r="M2345" s="219"/>
      <c r="N2345" s="127">
        <v>914</v>
      </c>
    </row>
    <row r="2346" spans="10:14" ht="23.1" customHeight="1" thickBot="1">
      <c r="J2346" s="31">
        <f>'اسماء العملاء'!A916</f>
        <v>0</v>
      </c>
      <c r="K2346" s="187"/>
      <c r="L2346" s="219"/>
      <c r="M2346" s="219"/>
      <c r="N2346" s="127">
        <v>915</v>
      </c>
    </row>
    <row r="2347" spans="10:14" ht="23.1" customHeight="1" thickBot="1">
      <c r="J2347" s="31">
        <f>'اسماء العملاء'!A917</f>
        <v>0</v>
      </c>
      <c r="K2347" s="187"/>
      <c r="L2347" s="219"/>
      <c r="M2347" s="219"/>
      <c r="N2347" s="127">
        <v>916</v>
      </c>
    </row>
    <row r="2348" spans="10:14" ht="23.1" customHeight="1" thickBot="1">
      <c r="J2348" s="31">
        <f>'اسماء العملاء'!A918</f>
        <v>0</v>
      </c>
      <c r="K2348" s="187"/>
      <c r="L2348" s="219"/>
      <c r="M2348" s="219"/>
      <c r="N2348" s="127">
        <v>917</v>
      </c>
    </row>
    <row r="2349" spans="10:14" ht="23.1" customHeight="1" thickBot="1">
      <c r="J2349" s="31">
        <f>'اسماء العملاء'!A919</f>
        <v>0</v>
      </c>
      <c r="K2349" s="187"/>
      <c r="L2349" s="219"/>
      <c r="M2349" s="219"/>
      <c r="N2349" s="127">
        <v>918</v>
      </c>
    </row>
    <row r="2350" spans="10:14" ht="23.1" customHeight="1" thickBot="1">
      <c r="J2350" s="31">
        <f>'اسماء العملاء'!A920</f>
        <v>0</v>
      </c>
      <c r="K2350" s="187"/>
      <c r="L2350" s="219"/>
      <c r="M2350" s="219"/>
      <c r="N2350" s="127">
        <v>919</v>
      </c>
    </row>
    <row r="2351" spans="10:14" ht="23.1" customHeight="1" thickBot="1">
      <c r="J2351" s="31">
        <f>'اسماء العملاء'!A921</f>
        <v>0</v>
      </c>
      <c r="K2351" s="187"/>
      <c r="L2351" s="219"/>
      <c r="M2351" s="219"/>
      <c r="N2351" s="127">
        <v>920</v>
      </c>
    </row>
    <row r="2352" spans="10:14" ht="23.1" customHeight="1" thickBot="1">
      <c r="J2352" s="31">
        <f>'اسماء العملاء'!A922</f>
        <v>0</v>
      </c>
      <c r="K2352" s="187"/>
      <c r="L2352" s="219"/>
      <c r="M2352" s="219"/>
      <c r="N2352" s="127">
        <v>921</v>
      </c>
    </row>
    <row r="2353" spans="10:14" ht="23.1" customHeight="1" thickBot="1">
      <c r="J2353" s="31">
        <f>'اسماء العملاء'!A923</f>
        <v>0</v>
      </c>
      <c r="K2353" s="187"/>
      <c r="L2353" s="219"/>
      <c r="M2353" s="219"/>
      <c r="N2353" s="127">
        <v>922</v>
      </c>
    </row>
    <row r="2354" spans="10:14" ht="23.1" customHeight="1" thickBot="1">
      <c r="J2354" s="31">
        <f>'اسماء العملاء'!A924</f>
        <v>0</v>
      </c>
      <c r="K2354" s="187"/>
      <c r="L2354" s="219"/>
      <c r="M2354" s="219"/>
      <c r="N2354" s="127">
        <v>923</v>
      </c>
    </row>
    <row r="2355" spans="10:14" ht="23.1" customHeight="1" thickBot="1">
      <c r="J2355" s="31">
        <f>'اسماء العملاء'!A925</f>
        <v>0</v>
      </c>
      <c r="K2355" s="187"/>
      <c r="L2355" s="219"/>
      <c r="M2355" s="219"/>
      <c r="N2355" s="127">
        <v>924</v>
      </c>
    </row>
    <row r="2356" spans="10:14" ht="23.1" customHeight="1" thickBot="1">
      <c r="J2356" s="31">
        <f>'اسماء العملاء'!A926</f>
        <v>0</v>
      </c>
      <c r="K2356" s="187"/>
      <c r="L2356" s="219"/>
      <c r="M2356" s="219"/>
      <c r="N2356" s="127">
        <v>925</v>
      </c>
    </row>
    <row r="2357" spans="10:14" ht="23.1" customHeight="1" thickBot="1">
      <c r="J2357" s="31">
        <f>'اسماء العملاء'!A927</f>
        <v>0</v>
      </c>
      <c r="K2357" s="187"/>
      <c r="L2357" s="219"/>
      <c r="M2357" s="219"/>
      <c r="N2357" s="127">
        <v>926</v>
      </c>
    </row>
    <row r="2358" spans="10:14" ht="23.1" customHeight="1" thickBot="1">
      <c r="J2358" s="31">
        <f>'اسماء العملاء'!A928</f>
        <v>0</v>
      </c>
      <c r="K2358" s="187"/>
      <c r="L2358" s="219"/>
      <c r="M2358" s="219"/>
      <c r="N2358" s="127">
        <v>927</v>
      </c>
    </row>
    <row r="2359" spans="10:14" ht="23.1" customHeight="1" thickBot="1">
      <c r="J2359" s="31">
        <f>'اسماء العملاء'!A929</f>
        <v>0</v>
      </c>
      <c r="K2359" s="187"/>
      <c r="L2359" s="219"/>
      <c r="M2359" s="219"/>
      <c r="N2359" s="127">
        <v>928</v>
      </c>
    </row>
    <row r="2360" spans="10:14" ht="23.1" customHeight="1" thickBot="1">
      <c r="J2360" s="31">
        <f>'اسماء العملاء'!A930</f>
        <v>0</v>
      </c>
      <c r="K2360" s="187"/>
      <c r="L2360" s="219"/>
      <c r="M2360" s="219"/>
      <c r="N2360" s="127">
        <v>929</v>
      </c>
    </row>
    <row r="2361" spans="10:14" ht="23.1" customHeight="1" thickBot="1">
      <c r="J2361" s="31">
        <f>'اسماء العملاء'!A931</f>
        <v>0</v>
      </c>
      <c r="K2361" s="187"/>
      <c r="L2361" s="219"/>
      <c r="M2361" s="219"/>
      <c r="N2361" s="127">
        <v>930</v>
      </c>
    </row>
    <row r="2362" spans="10:14" ht="23.1" customHeight="1" thickBot="1">
      <c r="J2362" s="31">
        <f>'اسماء العملاء'!A932</f>
        <v>0</v>
      </c>
      <c r="K2362" s="187"/>
      <c r="L2362" s="219"/>
      <c r="M2362" s="219"/>
      <c r="N2362" s="127">
        <v>931</v>
      </c>
    </row>
    <row r="2363" spans="10:14" ht="23.1" customHeight="1" thickBot="1">
      <c r="J2363" s="31">
        <f>'اسماء العملاء'!A933</f>
        <v>0</v>
      </c>
      <c r="K2363" s="187"/>
      <c r="L2363" s="219"/>
      <c r="M2363" s="219"/>
      <c r="N2363" s="127">
        <v>932</v>
      </c>
    </row>
    <row r="2364" spans="10:14" ht="23.1" customHeight="1" thickBot="1">
      <c r="J2364" s="31">
        <f>'اسماء العملاء'!A934</f>
        <v>0</v>
      </c>
      <c r="K2364" s="187"/>
      <c r="L2364" s="219"/>
      <c r="M2364" s="219"/>
      <c r="N2364" s="127">
        <v>933</v>
      </c>
    </row>
    <row r="2365" spans="10:14" ht="23.1" customHeight="1" thickBot="1">
      <c r="J2365" s="31">
        <f>'اسماء العملاء'!A935</f>
        <v>0</v>
      </c>
      <c r="K2365" s="187"/>
      <c r="L2365" s="219"/>
      <c r="M2365" s="219"/>
      <c r="N2365" s="127">
        <v>934</v>
      </c>
    </row>
    <row r="2366" spans="10:14" ht="23.1" customHeight="1" thickBot="1">
      <c r="J2366" s="31">
        <f>'اسماء العملاء'!A936</f>
        <v>0</v>
      </c>
      <c r="K2366" s="187"/>
      <c r="L2366" s="219"/>
      <c r="M2366" s="219"/>
      <c r="N2366" s="127">
        <v>935</v>
      </c>
    </row>
    <row r="2367" spans="10:14" ht="23.1" customHeight="1" thickBot="1">
      <c r="J2367" s="31">
        <f>'اسماء العملاء'!A937</f>
        <v>0</v>
      </c>
      <c r="K2367" s="187"/>
      <c r="L2367" s="219"/>
      <c r="M2367" s="219"/>
      <c r="N2367" s="127">
        <v>936</v>
      </c>
    </row>
    <row r="2368" spans="10:14" ht="23.1" customHeight="1" thickBot="1">
      <c r="J2368" s="31">
        <f>'اسماء العملاء'!A938</f>
        <v>0</v>
      </c>
      <c r="K2368" s="193"/>
      <c r="L2368" s="219"/>
      <c r="M2368" s="219"/>
      <c r="N2368" s="127">
        <v>937</v>
      </c>
    </row>
    <row r="2369" spans="10:14" ht="23.1" customHeight="1" thickBot="1">
      <c r="J2369" s="31">
        <f>'اسماء العملاء'!A939</f>
        <v>0</v>
      </c>
      <c r="K2369" s="187"/>
      <c r="L2369" s="219"/>
      <c r="M2369" s="219"/>
      <c r="N2369" s="127">
        <v>938</v>
      </c>
    </row>
    <row r="2370" spans="10:14" ht="23.1" customHeight="1" thickBot="1">
      <c r="J2370" s="31">
        <f>'اسماء العملاء'!A940</f>
        <v>0</v>
      </c>
      <c r="K2370" s="187"/>
      <c r="L2370" s="219"/>
      <c r="M2370" s="219"/>
      <c r="N2370" s="127">
        <v>939</v>
      </c>
    </row>
    <row r="2371" spans="10:14" ht="23.1" customHeight="1" thickBot="1">
      <c r="J2371" s="31">
        <f>'اسماء العملاء'!A941</f>
        <v>0</v>
      </c>
      <c r="K2371" s="187"/>
      <c r="L2371" s="219"/>
      <c r="M2371" s="219"/>
      <c r="N2371" s="127">
        <v>940</v>
      </c>
    </row>
    <row r="2372" spans="10:14" ht="23.1" customHeight="1" thickBot="1">
      <c r="J2372" s="31">
        <f>'اسماء العملاء'!A942</f>
        <v>0</v>
      </c>
      <c r="K2372" s="187"/>
      <c r="L2372" s="219"/>
      <c r="M2372" s="219"/>
      <c r="N2372" s="127">
        <v>941</v>
      </c>
    </row>
    <row r="2373" spans="10:14" ht="23.1" customHeight="1" thickBot="1">
      <c r="J2373" s="31">
        <f>'اسماء العملاء'!A943</f>
        <v>0</v>
      </c>
      <c r="K2373" s="187"/>
      <c r="L2373" s="219"/>
      <c r="M2373" s="219"/>
      <c r="N2373" s="127">
        <v>942</v>
      </c>
    </row>
    <row r="2374" spans="10:14" ht="23.1" customHeight="1" thickBot="1">
      <c r="J2374" s="31">
        <f>'اسماء العملاء'!A944</f>
        <v>0</v>
      </c>
      <c r="K2374" s="187"/>
      <c r="L2374" s="219"/>
      <c r="M2374" s="219"/>
      <c r="N2374" s="127">
        <v>943</v>
      </c>
    </row>
    <row r="2375" spans="10:14" ht="23.1" customHeight="1" thickBot="1">
      <c r="J2375" s="31">
        <f>'اسماء العملاء'!A945</f>
        <v>0</v>
      </c>
      <c r="K2375" s="187"/>
      <c r="L2375" s="219"/>
      <c r="M2375" s="219"/>
      <c r="N2375" s="127">
        <v>944</v>
      </c>
    </row>
    <row r="2376" spans="10:14" ht="23.1" customHeight="1" thickBot="1">
      <c r="J2376" s="31">
        <f>'اسماء العملاء'!A946</f>
        <v>0</v>
      </c>
      <c r="K2376" s="187"/>
      <c r="L2376" s="219"/>
      <c r="M2376" s="219"/>
      <c r="N2376" s="127">
        <v>945</v>
      </c>
    </row>
    <row r="2377" spans="10:14" ht="23.1" customHeight="1" thickBot="1">
      <c r="J2377" s="31">
        <f>'اسماء العملاء'!A947</f>
        <v>0</v>
      </c>
      <c r="K2377" s="187"/>
      <c r="L2377" s="219"/>
      <c r="M2377" s="219"/>
      <c r="N2377" s="127">
        <v>946</v>
      </c>
    </row>
    <row r="2378" spans="10:14" ht="23.1" customHeight="1" thickBot="1">
      <c r="J2378" s="31">
        <f>'اسماء العملاء'!A948</f>
        <v>0</v>
      </c>
      <c r="K2378" s="187"/>
      <c r="L2378" s="219"/>
      <c r="M2378" s="219"/>
      <c r="N2378" s="127">
        <v>947</v>
      </c>
    </row>
    <row r="2379" spans="10:14" ht="23.1" customHeight="1" thickBot="1">
      <c r="J2379" s="31">
        <f>'اسماء العملاء'!A949</f>
        <v>0</v>
      </c>
      <c r="K2379" s="187"/>
      <c r="L2379" s="219"/>
      <c r="M2379" s="219"/>
      <c r="N2379" s="127">
        <v>948</v>
      </c>
    </row>
    <row r="2380" spans="10:14" ht="23.1" customHeight="1" thickBot="1">
      <c r="J2380" s="31">
        <f>'اسماء العملاء'!A950</f>
        <v>0</v>
      </c>
      <c r="K2380" s="187"/>
      <c r="L2380" s="219"/>
      <c r="M2380" s="219"/>
      <c r="N2380" s="127">
        <v>949</v>
      </c>
    </row>
    <row r="2381" spans="10:14" ht="23.1" customHeight="1" thickBot="1">
      <c r="J2381" s="31">
        <f>'اسماء العملاء'!A951</f>
        <v>0</v>
      </c>
      <c r="K2381" s="187"/>
      <c r="L2381" s="219"/>
      <c r="M2381" s="219"/>
      <c r="N2381" s="127">
        <v>950</v>
      </c>
    </row>
    <row r="2382" spans="10:14" ht="23.1" customHeight="1" thickBot="1">
      <c r="J2382" s="31">
        <f>'اسماء العملاء'!A952</f>
        <v>0</v>
      </c>
      <c r="K2382" s="187"/>
      <c r="L2382" s="219"/>
      <c r="M2382" s="219"/>
      <c r="N2382" s="127">
        <v>951</v>
      </c>
    </row>
    <row r="2383" spans="10:14" ht="23.1" customHeight="1" thickBot="1">
      <c r="J2383" s="31">
        <f>'اسماء العملاء'!A953</f>
        <v>0</v>
      </c>
      <c r="K2383" s="187"/>
      <c r="L2383" s="219"/>
      <c r="M2383" s="219"/>
      <c r="N2383" s="127">
        <v>952</v>
      </c>
    </row>
    <row r="2384" spans="10:14" ht="23.1" customHeight="1" thickBot="1">
      <c r="J2384" s="31">
        <f>'اسماء العملاء'!A954</f>
        <v>0</v>
      </c>
      <c r="K2384" s="187"/>
      <c r="L2384" s="219"/>
      <c r="M2384" s="219"/>
      <c r="N2384" s="127">
        <v>953</v>
      </c>
    </row>
    <row r="2385" spans="10:14" ht="23.1" customHeight="1" thickBot="1">
      <c r="J2385" s="31">
        <f>'اسماء العملاء'!A955</f>
        <v>0</v>
      </c>
      <c r="K2385" s="187"/>
      <c r="L2385" s="219"/>
      <c r="M2385" s="219"/>
      <c r="N2385" s="127">
        <v>954</v>
      </c>
    </row>
    <row r="2386" spans="10:14" ht="23.1" customHeight="1" thickBot="1">
      <c r="J2386" s="31">
        <f>'اسماء العملاء'!A956</f>
        <v>0</v>
      </c>
      <c r="K2386" s="187"/>
      <c r="L2386" s="219"/>
      <c r="M2386" s="219"/>
      <c r="N2386" s="127">
        <v>955</v>
      </c>
    </row>
    <row r="2387" spans="10:14" ht="23.1" customHeight="1" thickBot="1">
      <c r="J2387" s="31">
        <f>'اسماء العملاء'!A957</f>
        <v>0</v>
      </c>
      <c r="K2387" s="187"/>
      <c r="L2387" s="219"/>
      <c r="M2387" s="219"/>
      <c r="N2387" s="127">
        <v>956</v>
      </c>
    </row>
    <row r="2388" spans="10:14" ht="23.1" customHeight="1" thickBot="1">
      <c r="J2388" s="31">
        <f>'اسماء العملاء'!A958</f>
        <v>0</v>
      </c>
      <c r="K2388" s="187"/>
      <c r="L2388" s="219"/>
      <c r="M2388" s="219"/>
      <c r="N2388" s="127">
        <v>957</v>
      </c>
    </row>
    <row r="2389" spans="10:14" ht="23.1" customHeight="1" thickBot="1">
      <c r="J2389" s="31">
        <f>'اسماء العملاء'!A959</f>
        <v>0</v>
      </c>
      <c r="K2389" s="187"/>
      <c r="L2389" s="219"/>
      <c r="M2389" s="219"/>
      <c r="N2389" s="127">
        <v>958</v>
      </c>
    </row>
    <row r="2390" spans="10:14" ht="23.1" customHeight="1" thickBot="1">
      <c r="J2390" s="31">
        <f>'اسماء العملاء'!A960</f>
        <v>0</v>
      </c>
      <c r="K2390" s="187"/>
      <c r="L2390" s="219"/>
      <c r="M2390" s="219"/>
      <c r="N2390" s="127">
        <v>959</v>
      </c>
    </row>
    <row r="2391" spans="10:14" ht="23.1" customHeight="1" thickBot="1">
      <c r="J2391" s="31">
        <f>'اسماء العملاء'!A961</f>
        <v>0</v>
      </c>
      <c r="K2391" s="187"/>
      <c r="L2391" s="219"/>
      <c r="M2391" s="219"/>
      <c r="N2391" s="127">
        <v>960</v>
      </c>
    </row>
    <row r="2392" spans="10:14" ht="23.1" customHeight="1" thickBot="1">
      <c r="J2392" s="31">
        <f>'اسماء العملاء'!A962</f>
        <v>0</v>
      </c>
      <c r="K2392" s="187"/>
      <c r="L2392" s="219"/>
      <c r="M2392" s="219"/>
      <c r="N2392" s="127">
        <v>961</v>
      </c>
    </row>
    <row r="2393" spans="10:14" ht="23.1" customHeight="1" thickBot="1">
      <c r="J2393" s="31">
        <f>'اسماء العملاء'!A963</f>
        <v>0</v>
      </c>
      <c r="K2393" s="187"/>
      <c r="L2393" s="219"/>
      <c r="M2393" s="219"/>
      <c r="N2393" s="127">
        <v>962</v>
      </c>
    </row>
    <row r="2394" spans="10:14" ht="23.1" customHeight="1" thickBot="1">
      <c r="J2394" s="31">
        <f>'اسماء العملاء'!A964</f>
        <v>0</v>
      </c>
      <c r="K2394" s="187"/>
      <c r="L2394" s="219"/>
      <c r="M2394" s="219"/>
      <c r="N2394" s="127">
        <v>963</v>
      </c>
    </row>
    <row r="2395" spans="10:14" ht="23.1" customHeight="1" thickBot="1">
      <c r="J2395" s="31">
        <f>'اسماء العملاء'!A965</f>
        <v>0</v>
      </c>
      <c r="K2395" s="187"/>
      <c r="L2395" s="219"/>
      <c r="M2395" s="219"/>
      <c r="N2395" s="127">
        <v>964</v>
      </c>
    </row>
    <row r="2396" spans="10:14" ht="23.1" customHeight="1" thickBot="1">
      <c r="J2396" s="31">
        <f>'اسماء العملاء'!A966</f>
        <v>0</v>
      </c>
      <c r="K2396" s="187"/>
      <c r="L2396" s="219"/>
      <c r="M2396" s="219"/>
      <c r="N2396" s="127">
        <v>965</v>
      </c>
    </row>
    <row r="2397" spans="10:14" ht="23.1" customHeight="1" thickBot="1">
      <c r="J2397" s="31">
        <f>'اسماء العملاء'!A967</f>
        <v>0</v>
      </c>
      <c r="K2397" s="187"/>
      <c r="L2397" s="219"/>
      <c r="M2397" s="219"/>
      <c r="N2397" s="127">
        <v>966</v>
      </c>
    </row>
    <row r="2398" spans="10:14" ht="23.1" customHeight="1" thickBot="1">
      <c r="J2398" s="31">
        <f>'اسماء العملاء'!A968</f>
        <v>0</v>
      </c>
      <c r="K2398" s="187"/>
      <c r="L2398" s="219"/>
      <c r="M2398" s="219"/>
      <c r="N2398" s="127">
        <v>967</v>
      </c>
    </row>
    <row r="2399" spans="10:14" ht="23.1" customHeight="1" thickBot="1">
      <c r="J2399" s="31">
        <f>'اسماء العملاء'!A969</f>
        <v>0</v>
      </c>
      <c r="K2399" s="187"/>
      <c r="L2399" s="219"/>
      <c r="M2399" s="219"/>
      <c r="N2399" s="127">
        <v>968</v>
      </c>
    </row>
    <row r="2400" spans="10:14" ht="23.1" customHeight="1" thickBot="1">
      <c r="J2400" s="31">
        <f>'اسماء العملاء'!A970</f>
        <v>0</v>
      </c>
      <c r="K2400" s="187"/>
      <c r="L2400" s="219"/>
      <c r="M2400" s="219"/>
      <c r="N2400" s="127">
        <v>969</v>
      </c>
    </row>
    <row r="2401" spans="10:14" ht="23.1" customHeight="1" thickBot="1">
      <c r="J2401" s="31">
        <f>'اسماء العملاء'!A971</f>
        <v>0</v>
      </c>
      <c r="K2401" s="187"/>
      <c r="L2401" s="219"/>
      <c r="M2401" s="219"/>
      <c r="N2401" s="127">
        <v>970</v>
      </c>
    </row>
    <row r="2402" spans="10:14" ht="23.1" customHeight="1" thickBot="1">
      <c r="J2402" s="31">
        <f>'اسماء العملاء'!A972</f>
        <v>0</v>
      </c>
      <c r="K2402" s="187"/>
      <c r="L2402" s="219"/>
      <c r="M2402" s="219"/>
      <c r="N2402" s="127">
        <v>971</v>
      </c>
    </row>
    <row r="2403" spans="10:14" ht="23.1" customHeight="1" thickBot="1">
      <c r="J2403" s="31">
        <f>'اسماء العملاء'!A973</f>
        <v>0</v>
      </c>
      <c r="K2403" s="187"/>
      <c r="L2403" s="219"/>
      <c r="M2403" s="219"/>
      <c r="N2403" s="127">
        <v>972</v>
      </c>
    </row>
    <row r="2404" spans="10:14" ht="23.1" customHeight="1" thickBot="1">
      <c r="J2404" s="31">
        <f>'اسماء العملاء'!A974</f>
        <v>0</v>
      </c>
      <c r="K2404" s="187"/>
      <c r="L2404" s="219"/>
      <c r="M2404" s="219"/>
      <c r="N2404" s="127">
        <v>973</v>
      </c>
    </row>
    <row r="2405" spans="10:14" ht="23.1" customHeight="1" thickBot="1">
      <c r="J2405" s="31">
        <f>'اسماء العملاء'!A975</f>
        <v>0</v>
      </c>
      <c r="K2405" s="187"/>
      <c r="L2405" s="219"/>
      <c r="M2405" s="219"/>
      <c r="N2405" s="127">
        <v>974</v>
      </c>
    </row>
    <row r="2406" spans="10:14" ht="23.1" customHeight="1" thickBot="1">
      <c r="J2406" s="31">
        <f>'اسماء العملاء'!A976</f>
        <v>0</v>
      </c>
      <c r="K2406" s="187"/>
      <c r="L2406" s="219"/>
      <c r="M2406" s="219"/>
      <c r="N2406" s="127">
        <v>975</v>
      </c>
    </row>
    <row r="2407" spans="10:14" ht="23.1" customHeight="1" thickBot="1">
      <c r="J2407" s="31">
        <f>'اسماء العملاء'!A977</f>
        <v>0</v>
      </c>
      <c r="K2407" s="187"/>
      <c r="L2407" s="219"/>
      <c r="M2407" s="219"/>
      <c r="N2407" s="127">
        <v>976</v>
      </c>
    </row>
    <row r="2408" spans="10:14" ht="23.1" customHeight="1" thickBot="1">
      <c r="J2408" s="31">
        <f>'اسماء العملاء'!A978</f>
        <v>0</v>
      </c>
      <c r="K2408" s="187"/>
      <c r="L2408" s="219"/>
      <c r="M2408" s="219"/>
      <c r="N2408" s="127">
        <v>977</v>
      </c>
    </row>
    <row r="2409" spans="10:14" ht="23.1" customHeight="1" thickBot="1">
      <c r="J2409" s="31">
        <f>'اسماء العملاء'!A979</f>
        <v>0</v>
      </c>
      <c r="K2409" s="187"/>
      <c r="L2409" s="219"/>
      <c r="M2409" s="219"/>
      <c r="N2409" s="127">
        <v>978</v>
      </c>
    </row>
    <row r="2410" spans="10:14" ht="23.1" customHeight="1" thickBot="1">
      <c r="J2410" s="31">
        <f>'اسماء العملاء'!A980</f>
        <v>0</v>
      </c>
      <c r="K2410" s="187"/>
      <c r="L2410" s="219"/>
      <c r="M2410" s="219"/>
      <c r="N2410" s="127">
        <v>979</v>
      </c>
    </row>
    <row r="2411" spans="10:14" ht="23.1" customHeight="1" thickBot="1">
      <c r="J2411" s="31">
        <f>'اسماء العملاء'!A981</f>
        <v>0</v>
      </c>
      <c r="K2411" s="187"/>
      <c r="L2411" s="219"/>
      <c r="M2411" s="219"/>
      <c r="N2411" s="127">
        <v>980</v>
      </c>
    </row>
    <row r="2412" spans="10:14" ht="23.1" customHeight="1" thickBot="1">
      <c r="J2412" s="31">
        <f>'اسماء العملاء'!A982</f>
        <v>0</v>
      </c>
      <c r="K2412" s="187"/>
      <c r="L2412" s="219"/>
      <c r="M2412" s="219"/>
      <c r="N2412" s="127">
        <v>981</v>
      </c>
    </row>
    <row r="2413" spans="10:14" ht="23.1" customHeight="1" thickBot="1">
      <c r="J2413" s="31">
        <f>'اسماء العملاء'!A983</f>
        <v>0</v>
      </c>
      <c r="K2413" s="187"/>
      <c r="L2413" s="219"/>
      <c r="M2413" s="219"/>
      <c r="N2413" s="127">
        <v>982</v>
      </c>
    </row>
    <row r="2414" spans="10:14" ht="23.1" customHeight="1" thickBot="1">
      <c r="J2414" s="31">
        <f>'اسماء العملاء'!A984</f>
        <v>0</v>
      </c>
      <c r="K2414" s="187"/>
      <c r="L2414" s="219"/>
      <c r="M2414" s="219"/>
      <c r="N2414" s="127">
        <v>983</v>
      </c>
    </row>
    <row r="2415" spans="10:14" ht="23.1" customHeight="1" thickBot="1">
      <c r="J2415" s="31">
        <f>'اسماء العملاء'!A985</f>
        <v>0</v>
      </c>
      <c r="K2415" s="187"/>
      <c r="L2415" s="219"/>
      <c r="M2415" s="219"/>
      <c r="N2415" s="127">
        <v>984</v>
      </c>
    </row>
    <row r="2416" spans="10:14" ht="23.1" customHeight="1" thickBot="1">
      <c r="J2416" s="31">
        <f>'اسماء العملاء'!A986</f>
        <v>0</v>
      </c>
      <c r="K2416" s="187"/>
      <c r="L2416" s="219"/>
      <c r="M2416" s="219"/>
      <c r="N2416" s="127">
        <v>985</v>
      </c>
    </row>
    <row r="2417" spans="10:14" ht="23.1" customHeight="1" thickBot="1">
      <c r="J2417" s="31">
        <f>'اسماء العملاء'!A987</f>
        <v>0</v>
      </c>
      <c r="K2417" s="187"/>
      <c r="L2417" s="219"/>
      <c r="M2417" s="219"/>
      <c r="N2417" s="127">
        <v>986</v>
      </c>
    </row>
    <row r="2418" spans="10:14" ht="23.1" customHeight="1" thickBot="1">
      <c r="J2418" s="31">
        <f>'اسماء العملاء'!A988</f>
        <v>0</v>
      </c>
      <c r="K2418" s="187"/>
      <c r="L2418" s="219"/>
      <c r="M2418" s="219"/>
      <c r="N2418" s="127">
        <v>987</v>
      </c>
    </row>
    <row r="2419" spans="10:14" ht="23.1" customHeight="1" thickBot="1">
      <c r="J2419" s="31">
        <f>'اسماء العملاء'!A989</f>
        <v>0</v>
      </c>
      <c r="K2419" s="187"/>
      <c r="L2419" s="219"/>
      <c r="M2419" s="219"/>
      <c r="N2419" s="127">
        <v>988</v>
      </c>
    </row>
    <row r="2420" spans="10:14" ht="23.1" customHeight="1" thickBot="1">
      <c r="J2420" s="31">
        <f>'اسماء العملاء'!A990</f>
        <v>0</v>
      </c>
      <c r="K2420" s="187"/>
      <c r="L2420" s="219"/>
      <c r="M2420" s="219"/>
      <c r="N2420" s="127">
        <v>989</v>
      </c>
    </row>
    <row r="2421" spans="10:14" ht="23.1" customHeight="1" thickBot="1">
      <c r="J2421" s="31">
        <f>'اسماء العملاء'!A991</f>
        <v>0</v>
      </c>
      <c r="K2421" s="187"/>
      <c r="L2421" s="219"/>
      <c r="M2421" s="219"/>
      <c r="N2421" s="127">
        <v>990</v>
      </c>
    </row>
    <row r="2422" spans="10:14" ht="23.1" customHeight="1" thickBot="1">
      <c r="J2422" s="31">
        <f>'اسماء العملاء'!A992</f>
        <v>0</v>
      </c>
      <c r="K2422" s="187"/>
      <c r="L2422" s="219"/>
      <c r="M2422" s="219"/>
      <c r="N2422" s="127">
        <v>991</v>
      </c>
    </row>
    <row r="2423" spans="10:14" ht="23.1" customHeight="1" thickBot="1">
      <c r="J2423" s="31">
        <f>'اسماء العملاء'!A993</f>
        <v>0</v>
      </c>
      <c r="K2423" s="187"/>
      <c r="L2423" s="219"/>
      <c r="M2423" s="219"/>
      <c r="N2423" s="127">
        <v>992</v>
      </c>
    </row>
    <row r="2424" spans="10:14" ht="23.1" customHeight="1" thickBot="1">
      <c r="J2424" s="31">
        <f>'اسماء العملاء'!A994</f>
        <v>0</v>
      </c>
      <c r="K2424" s="187"/>
      <c r="L2424" s="219"/>
      <c r="M2424" s="219"/>
      <c r="N2424" s="127">
        <v>993</v>
      </c>
    </row>
    <row r="2425" spans="10:14" ht="23.1" customHeight="1" thickBot="1">
      <c r="J2425" s="31">
        <f>'اسماء العملاء'!A995</f>
        <v>0</v>
      </c>
      <c r="K2425" s="187"/>
      <c r="L2425" s="219"/>
      <c r="M2425" s="219"/>
      <c r="N2425" s="127">
        <v>994</v>
      </c>
    </row>
    <row r="2426" spans="10:14" ht="23.1" customHeight="1" thickBot="1">
      <c r="J2426" s="31">
        <f>'اسماء العملاء'!A996</f>
        <v>0</v>
      </c>
      <c r="K2426" s="187"/>
      <c r="L2426" s="219"/>
      <c r="M2426" s="219"/>
      <c r="N2426" s="127">
        <v>995</v>
      </c>
    </row>
    <row r="2427" spans="10:14" ht="23.1" customHeight="1" thickBot="1">
      <c r="J2427" s="31">
        <f>'اسماء العملاء'!A997</f>
        <v>0</v>
      </c>
      <c r="K2427" s="187"/>
      <c r="L2427" s="219"/>
      <c r="M2427" s="219"/>
      <c r="N2427" s="127">
        <v>996</v>
      </c>
    </row>
    <row r="2428" spans="10:14" ht="23.1" customHeight="1" thickBot="1">
      <c r="J2428" s="31">
        <f>'اسماء العملاء'!A998</f>
        <v>0</v>
      </c>
      <c r="K2428" s="187"/>
      <c r="L2428" s="219"/>
      <c r="M2428" s="219"/>
      <c r="N2428" s="127">
        <v>997</v>
      </c>
    </row>
    <row r="2429" spans="10:14" ht="23.1" customHeight="1" thickBot="1">
      <c r="J2429" s="31">
        <f>'اسماء العملاء'!A999</f>
        <v>0</v>
      </c>
      <c r="K2429" s="187"/>
      <c r="L2429" s="219"/>
      <c r="M2429" s="219"/>
      <c r="N2429" s="127">
        <v>998</v>
      </c>
    </row>
    <row r="2430" spans="10:14" ht="23.1" customHeight="1" thickBot="1">
      <c r="J2430" s="31">
        <f>'اسماء العملاء'!A1000</f>
        <v>0</v>
      </c>
      <c r="K2430" s="187"/>
      <c r="L2430" s="219"/>
      <c r="M2430" s="219"/>
      <c r="N2430" s="127">
        <v>999</v>
      </c>
    </row>
    <row r="2431" spans="10:14" ht="23.1" customHeight="1" thickBot="1">
      <c r="J2431" s="31">
        <f>'اسماء العملاء'!A1001</f>
        <v>0</v>
      </c>
      <c r="K2431" s="187"/>
      <c r="L2431" s="219"/>
      <c r="M2431" s="219"/>
      <c r="N2431" s="127">
        <v>1000</v>
      </c>
    </row>
    <row r="2432" spans="10:14" ht="23.1" customHeight="1" thickBot="1">
      <c r="J2432" s="31">
        <f>'اسماء العملاء'!A1002</f>
        <v>0</v>
      </c>
      <c r="K2432" s="187"/>
      <c r="L2432" s="219"/>
      <c r="M2432" s="219"/>
      <c r="N2432" s="127">
        <v>1001</v>
      </c>
    </row>
    <row r="2433" spans="10:14" ht="23.1" customHeight="1" thickBot="1">
      <c r="J2433" s="31">
        <f>'اسماء العملاء'!A1003</f>
        <v>0</v>
      </c>
      <c r="K2433" s="187"/>
      <c r="L2433" s="219"/>
      <c r="M2433" s="219"/>
      <c r="N2433" s="127">
        <v>1002</v>
      </c>
    </row>
    <row r="2434" spans="10:14" ht="23.1" customHeight="1" thickBot="1">
      <c r="J2434" s="31">
        <f>'اسماء العملاء'!A1004</f>
        <v>0</v>
      </c>
      <c r="K2434" s="187"/>
      <c r="L2434" s="219"/>
      <c r="M2434" s="219"/>
      <c r="N2434" s="127">
        <v>1003</v>
      </c>
    </row>
    <row r="2435" spans="10:14" ht="23.1" customHeight="1" thickBot="1">
      <c r="J2435" s="31">
        <f>'اسماء العملاء'!A1005</f>
        <v>0</v>
      </c>
      <c r="K2435" s="187"/>
      <c r="L2435" s="219"/>
      <c r="M2435" s="219"/>
      <c r="N2435" s="127">
        <v>1004</v>
      </c>
    </row>
    <row r="2436" spans="10:14" ht="23.1" customHeight="1" thickBot="1">
      <c r="J2436" s="31">
        <f>'اسماء العملاء'!A1006</f>
        <v>0</v>
      </c>
      <c r="K2436" s="187"/>
      <c r="L2436" s="219"/>
      <c r="M2436" s="219"/>
      <c r="N2436" s="127">
        <v>1005</v>
      </c>
    </row>
    <row r="2437" spans="10:14" ht="23.1" customHeight="1" thickBot="1">
      <c r="J2437" s="31">
        <f>'اسماء العملاء'!A1007</f>
        <v>0</v>
      </c>
      <c r="K2437" s="187"/>
      <c r="L2437" s="219"/>
      <c r="M2437" s="219"/>
      <c r="N2437" s="127">
        <v>1006</v>
      </c>
    </row>
    <row r="2438" spans="10:14" ht="23.1" customHeight="1" thickBot="1">
      <c r="J2438" s="31">
        <f>'اسماء العملاء'!A1008</f>
        <v>0</v>
      </c>
      <c r="K2438" s="187"/>
      <c r="L2438" s="219"/>
      <c r="M2438" s="219"/>
      <c r="N2438" s="127">
        <v>1007</v>
      </c>
    </row>
    <row r="2439" spans="10:14" ht="23.1" customHeight="1" thickBot="1">
      <c r="J2439" s="31">
        <f>'اسماء العملاء'!A1009</f>
        <v>0</v>
      </c>
      <c r="K2439" s="187"/>
      <c r="L2439" s="219"/>
      <c r="M2439" s="219"/>
      <c r="N2439" s="127">
        <v>1008</v>
      </c>
    </row>
    <row r="2440" spans="10:14" ht="23.1" customHeight="1" thickBot="1">
      <c r="J2440" s="31">
        <f>'اسماء العملاء'!A1010</f>
        <v>0</v>
      </c>
      <c r="K2440" s="187"/>
      <c r="L2440" s="219"/>
      <c r="M2440" s="219"/>
      <c r="N2440" s="127">
        <v>1009</v>
      </c>
    </row>
    <row r="2441" spans="10:14" ht="23.1" customHeight="1" thickBot="1">
      <c r="J2441" s="31">
        <f>'اسماء العملاء'!A1011</f>
        <v>0</v>
      </c>
      <c r="K2441" s="187"/>
      <c r="L2441" s="219"/>
      <c r="M2441" s="219"/>
      <c r="N2441" s="127">
        <v>1010</v>
      </c>
    </row>
    <row r="2442" spans="10:14" ht="23.1" customHeight="1" thickBot="1">
      <c r="J2442" s="31">
        <f>'اسماء العملاء'!A1012</f>
        <v>0</v>
      </c>
      <c r="K2442" s="187"/>
      <c r="L2442" s="219"/>
      <c r="M2442" s="219"/>
      <c r="N2442" s="127">
        <v>1011</v>
      </c>
    </row>
    <row r="2443" spans="10:14" ht="23.1" customHeight="1" thickBot="1">
      <c r="J2443" s="31">
        <f>'اسماء العملاء'!A1013</f>
        <v>0</v>
      </c>
      <c r="K2443" s="187"/>
      <c r="L2443" s="219"/>
      <c r="M2443" s="219"/>
      <c r="N2443" s="127">
        <v>1012</v>
      </c>
    </row>
    <row r="2444" spans="10:14" ht="23.1" customHeight="1" thickBot="1">
      <c r="J2444" s="31">
        <f>'اسماء العملاء'!A1014</f>
        <v>0</v>
      </c>
      <c r="K2444" s="187"/>
      <c r="L2444" s="219"/>
      <c r="M2444" s="219"/>
      <c r="N2444" s="127">
        <v>1013</v>
      </c>
    </row>
    <row r="2445" spans="10:14" ht="23.1" customHeight="1" thickBot="1">
      <c r="J2445" s="31">
        <f>'اسماء العملاء'!A1015</f>
        <v>0</v>
      </c>
      <c r="K2445" s="187"/>
      <c r="L2445" s="219"/>
      <c r="M2445" s="219"/>
      <c r="N2445" s="127">
        <v>1014</v>
      </c>
    </row>
    <row r="2446" spans="10:14" ht="23.1" customHeight="1" thickBot="1">
      <c r="J2446" s="31">
        <f>'اسماء العملاء'!A1016</f>
        <v>0</v>
      </c>
      <c r="K2446" s="187"/>
      <c r="L2446" s="219"/>
      <c r="M2446" s="219"/>
      <c r="N2446" s="127">
        <v>1015</v>
      </c>
    </row>
    <row r="2447" spans="10:14" ht="23.1" customHeight="1" thickBot="1">
      <c r="J2447" s="31">
        <f>'اسماء العملاء'!A1017</f>
        <v>0</v>
      </c>
      <c r="K2447" s="187"/>
      <c r="L2447" s="219"/>
      <c r="M2447" s="219"/>
      <c r="N2447" s="127">
        <v>1016</v>
      </c>
    </row>
    <row r="2448" spans="10:14" ht="23.1" customHeight="1" thickBot="1">
      <c r="J2448" s="31">
        <f>'اسماء العملاء'!A1018</f>
        <v>0</v>
      </c>
      <c r="K2448" s="187"/>
      <c r="L2448" s="219"/>
      <c r="M2448" s="219"/>
      <c r="N2448" s="127">
        <v>1017</v>
      </c>
    </row>
    <row r="2449" spans="10:14" ht="23.1" customHeight="1" thickBot="1">
      <c r="J2449" s="31">
        <f>'اسماء العملاء'!A1019</f>
        <v>0</v>
      </c>
      <c r="K2449" s="187"/>
      <c r="L2449" s="219"/>
      <c r="M2449" s="219"/>
      <c r="N2449" s="127">
        <v>1018</v>
      </c>
    </row>
    <row r="2450" spans="10:14" ht="23.1" customHeight="1" thickBot="1">
      <c r="J2450" s="31">
        <f>'اسماء العملاء'!A1020</f>
        <v>0</v>
      </c>
      <c r="K2450" s="193"/>
      <c r="L2450" s="219"/>
      <c r="M2450" s="219"/>
      <c r="N2450" s="127">
        <v>1019</v>
      </c>
    </row>
    <row r="2451" spans="10:14" ht="23.1" customHeight="1" thickBot="1">
      <c r="J2451" s="31">
        <f>'اسماء العملاء'!A1021</f>
        <v>0</v>
      </c>
      <c r="K2451" s="190"/>
      <c r="L2451" s="219"/>
      <c r="M2451" s="220"/>
      <c r="N2451" s="127">
        <v>1020</v>
      </c>
    </row>
    <row r="2452" spans="10:14" ht="23.1" customHeight="1" thickBot="1">
      <c r="J2452" s="31">
        <f>'اسماء العملاء'!A1022</f>
        <v>0</v>
      </c>
      <c r="K2452" s="187"/>
      <c r="L2452" s="219"/>
      <c r="M2452" s="219"/>
      <c r="N2452" s="127">
        <v>1021</v>
      </c>
    </row>
    <row r="2453" spans="10:14" ht="23.1" customHeight="1" thickBot="1">
      <c r="J2453" s="31">
        <f>'اسماء العملاء'!A1023</f>
        <v>0</v>
      </c>
      <c r="K2453" s="187"/>
      <c r="L2453" s="219"/>
      <c r="M2453" s="219"/>
      <c r="N2453" s="127">
        <v>1022</v>
      </c>
    </row>
    <row r="2454" spans="10:14" ht="23.1" customHeight="1" thickBot="1">
      <c r="J2454" s="31">
        <f>'اسماء العملاء'!A1024</f>
        <v>0</v>
      </c>
      <c r="K2454" s="187"/>
      <c r="L2454" s="219"/>
      <c r="M2454" s="219"/>
      <c r="N2454" s="127">
        <v>1023</v>
      </c>
    </row>
    <row r="2455" spans="10:14" ht="23.1" customHeight="1" thickBot="1">
      <c r="J2455" s="31">
        <f>'اسماء العملاء'!A1025</f>
        <v>0</v>
      </c>
      <c r="K2455" s="187"/>
      <c r="L2455" s="219"/>
      <c r="M2455" s="219"/>
      <c r="N2455" s="127">
        <v>1024</v>
      </c>
    </row>
    <row r="2456" spans="10:14" ht="23.1" customHeight="1" thickBot="1">
      <c r="J2456" s="31">
        <f>'اسماء العملاء'!A1026</f>
        <v>0</v>
      </c>
      <c r="K2456" s="187"/>
      <c r="L2456" s="219"/>
      <c r="M2456" s="219"/>
      <c r="N2456" s="127">
        <v>1025</v>
      </c>
    </row>
    <row r="2457" spans="10:14" ht="23.1" customHeight="1" thickBot="1">
      <c r="J2457" s="31">
        <f>'اسماء العملاء'!A1027</f>
        <v>0</v>
      </c>
      <c r="K2457" s="187"/>
      <c r="L2457" s="219"/>
      <c r="M2457" s="219"/>
      <c r="N2457" s="127">
        <v>1026</v>
      </c>
    </row>
    <row r="2458" spans="10:14" ht="23.1" customHeight="1" thickBot="1">
      <c r="J2458" s="31">
        <f>'اسماء العملاء'!A1028</f>
        <v>0</v>
      </c>
      <c r="K2458" s="187"/>
      <c r="L2458" s="219"/>
      <c r="M2458" s="219"/>
      <c r="N2458" s="127">
        <v>1027</v>
      </c>
    </row>
    <row r="2459" spans="10:14" ht="23.1" customHeight="1" thickBot="1">
      <c r="J2459" s="31">
        <f>'اسماء العملاء'!A1029</f>
        <v>0</v>
      </c>
      <c r="K2459" s="187"/>
      <c r="L2459" s="219"/>
      <c r="M2459" s="219"/>
      <c r="N2459" s="127">
        <v>1028</v>
      </c>
    </row>
    <row r="2460" spans="10:14" ht="23.1" customHeight="1" thickBot="1">
      <c r="J2460" s="31">
        <f>'اسماء العملاء'!A1030</f>
        <v>0</v>
      </c>
      <c r="K2460" s="187"/>
      <c r="L2460" s="219"/>
      <c r="M2460" s="219"/>
      <c r="N2460" s="127">
        <v>1029</v>
      </c>
    </row>
    <row r="2461" spans="10:14" ht="23.1" customHeight="1" thickBot="1">
      <c r="J2461" s="31">
        <f>'اسماء العملاء'!A1031</f>
        <v>0</v>
      </c>
      <c r="K2461" s="187"/>
      <c r="L2461" s="219"/>
      <c r="M2461" s="219"/>
      <c r="N2461" s="127">
        <v>1030</v>
      </c>
    </row>
    <row r="2462" spans="10:14" ht="23.1" customHeight="1" thickBot="1">
      <c r="J2462" s="31">
        <f>'اسماء العملاء'!A1032</f>
        <v>0</v>
      </c>
      <c r="K2462" s="187"/>
      <c r="L2462" s="219"/>
      <c r="M2462" s="219"/>
      <c r="N2462" s="127">
        <v>1031</v>
      </c>
    </row>
    <row r="2463" spans="10:14" ht="23.1" customHeight="1" thickBot="1">
      <c r="J2463" s="31">
        <f>'اسماء العملاء'!A1033</f>
        <v>0</v>
      </c>
      <c r="K2463" s="187"/>
      <c r="L2463" s="219"/>
      <c r="M2463" s="219"/>
      <c r="N2463" s="127">
        <v>1032</v>
      </c>
    </row>
    <row r="2464" spans="10:14" ht="23.1" customHeight="1" thickBot="1">
      <c r="J2464" s="31">
        <f>'اسماء العملاء'!A1034</f>
        <v>0</v>
      </c>
      <c r="K2464" s="187"/>
      <c r="L2464" s="219"/>
      <c r="M2464" s="219"/>
      <c r="N2464" s="127">
        <v>1033</v>
      </c>
    </row>
    <row r="2465" spans="10:14" ht="23.1" customHeight="1" thickBot="1">
      <c r="J2465" s="31">
        <f>'اسماء العملاء'!A1035</f>
        <v>0</v>
      </c>
      <c r="K2465" s="187"/>
      <c r="L2465" s="219"/>
      <c r="M2465" s="219"/>
      <c r="N2465" s="127">
        <v>1034</v>
      </c>
    </row>
    <row r="2466" spans="10:14" ht="23.1" customHeight="1" thickBot="1">
      <c r="J2466" s="31">
        <f>'اسماء العملاء'!A1036</f>
        <v>0</v>
      </c>
      <c r="K2466" s="187"/>
      <c r="L2466" s="219"/>
      <c r="M2466" s="219"/>
      <c r="N2466" s="127">
        <v>1035</v>
      </c>
    </row>
    <row r="2467" spans="10:14" ht="23.1" customHeight="1" thickBot="1">
      <c r="J2467" s="31">
        <f>'اسماء العملاء'!A1037</f>
        <v>0</v>
      </c>
      <c r="K2467" s="187"/>
      <c r="L2467" s="219"/>
      <c r="M2467" s="219"/>
      <c r="N2467" s="127">
        <v>1036</v>
      </c>
    </row>
    <row r="2468" spans="10:14" ht="23.1" customHeight="1" thickBot="1">
      <c r="J2468" s="31">
        <f>'اسماء العملاء'!A1038</f>
        <v>0</v>
      </c>
      <c r="K2468" s="187"/>
      <c r="L2468" s="219"/>
      <c r="M2468" s="219"/>
      <c r="N2468" s="127">
        <v>1037</v>
      </c>
    </row>
    <row r="2469" spans="10:14" ht="23.1" customHeight="1" thickBot="1">
      <c r="J2469" s="31">
        <f>'اسماء العملاء'!A1039</f>
        <v>0</v>
      </c>
      <c r="K2469" s="187"/>
      <c r="L2469" s="219"/>
      <c r="M2469" s="219"/>
      <c r="N2469" s="127">
        <v>1038</v>
      </c>
    </row>
    <row r="2470" spans="10:14" ht="23.1" customHeight="1" thickBot="1">
      <c r="J2470" s="31">
        <f>'اسماء العملاء'!A1040</f>
        <v>0</v>
      </c>
      <c r="K2470" s="187"/>
      <c r="L2470" s="219"/>
      <c r="M2470" s="219"/>
      <c r="N2470" s="127">
        <v>1039</v>
      </c>
    </row>
    <row r="2471" spans="10:14" ht="23.1" customHeight="1" thickBot="1">
      <c r="J2471" s="31">
        <f>'اسماء العملاء'!A1041</f>
        <v>0</v>
      </c>
      <c r="K2471" s="187"/>
      <c r="L2471" s="219"/>
      <c r="M2471" s="219"/>
      <c r="N2471" s="127">
        <v>1040</v>
      </c>
    </row>
    <row r="2472" spans="10:14" ht="23.1" customHeight="1" thickBot="1">
      <c r="J2472" s="31">
        <f>'اسماء العملاء'!A1042</f>
        <v>0</v>
      </c>
      <c r="K2472" s="187"/>
      <c r="L2472" s="219"/>
      <c r="M2472" s="219"/>
      <c r="N2472" s="127">
        <v>1041</v>
      </c>
    </row>
    <row r="2473" spans="10:14" ht="23.1" customHeight="1" thickBot="1">
      <c r="J2473" s="31">
        <f>'اسماء العملاء'!A1043</f>
        <v>0</v>
      </c>
      <c r="K2473" s="187"/>
      <c r="L2473" s="219"/>
      <c r="M2473" s="219"/>
      <c r="N2473" s="127">
        <v>1042</v>
      </c>
    </row>
    <row r="2474" spans="10:14" ht="23.1" customHeight="1" thickBot="1">
      <c r="J2474" s="31">
        <f>'اسماء العملاء'!A1044</f>
        <v>0</v>
      </c>
      <c r="K2474" s="187"/>
      <c r="L2474" s="219"/>
      <c r="M2474" s="219"/>
      <c r="N2474" s="127">
        <v>1043</v>
      </c>
    </row>
    <row r="2475" spans="10:14" ht="23.1" customHeight="1" thickBot="1">
      <c r="J2475" s="31">
        <f>'اسماء العملاء'!A1045</f>
        <v>0</v>
      </c>
      <c r="K2475" s="187"/>
      <c r="L2475" s="219"/>
      <c r="M2475" s="219"/>
      <c r="N2475" s="127">
        <v>1044</v>
      </c>
    </row>
    <row r="2476" spans="10:14" ht="23.1" customHeight="1" thickBot="1">
      <c r="J2476" s="31">
        <f>'اسماء العملاء'!A1046</f>
        <v>0</v>
      </c>
      <c r="K2476" s="187"/>
      <c r="L2476" s="219"/>
      <c r="M2476" s="219"/>
      <c r="N2476" s="127">
        <v>1045</v>
      </c>
    </row>
    <row r="2477" spans="10:14" ht="23.1" customHeight="1" thickBot="1">
      <c r="J2477" s="31">
        <f>'اسماء العملاء'!A1047</f>
        <v>0</v>
      </c>
      <c r="K2477" s="187"/>
      <c r="L2477" s="219"/>
      <c r="M2477" s="219"/>
      <c r="N2477" s="127">
        <v>1046</v>
      </c>
    </row>
    <row r="2478" spans="10:14" ht="23.1" customHeight="1" thickBot="1">
      <c r="J2478" s="31">
        <f>'اسماء العملاء'!A1048</f>
        <v>0</v>
      </c>
      <c r="K2478" s="187"/>
      <c r="L2478" s="219"/>
      <c r="M2478" s="219"/>
      <c r="N2478" s="127">
        <v>1047</v>
      </c>
    </row>
    <row r="2479" spans="10:14" ht="23.1" customHeight="1" thickBot="1">
      <c r="J2479" s="31">
        <f>'اسماء العملاء'!A1049</f>
        <v>0</v>
      </c>
      <c r="K2479" s="187"/>
      <c r="L2479" s="219"/>
      <c r="M2479" s="219"/>
      <c r="N2479" s="127">
        <v>1048</v>
      </c>
    </row>
    <row r="2480" spans="10:14" ht="23.1" customHeight="1" thickBot="1">
      <c r="J2480" s="31">
        <f>'اسماء العملاء'!A1050</f>
        <v>0</v>
      </c>
      <c r="K2480" s="187"/>
      <c r="L2480" s="219"/>
      <c r="M2480" s="219"/>
      <c r="N2480" s="127">
        <v>1049</v>
      </c>
    </row>
    <row r="2481" spans="10:14" ht="23.1" customHeight="1" thickBot="1">
      <c r="J2481" s="31">
        <f>'اسماء العملاء'!A1051</f>
        <v>0</v>
      </c>
      <c r="K2481" s="187"/>
      <c r="L2481" s="219"/>
      <c r="M2481" s="219"/>
      <c r="N2481" s="127">
        <v>1050</v>
      </c>
    </row>
    <row r="2482" spans="10:14" ht="23.1" customHeight="1" thickBot="1">
      <c r="J2482" s="31">
        <f>'اسماء العملاء'!A1052</f>
        <v>0</v>
      </c>
      <c r="K2482" s="187"/>
      <c r="L2482" s="219"/>
      <c r="M2482" s="219"/>
      <c r="N2482" s="127">
        <v>1051</v>
      </c>
    </row>
    <row r="2483" spans="10:14" ht="23.1" customHeight="1" thickBot="1">
      <c r="J2483" s="31">
        <f>'اسماء العملاء'!A1053</f>
        <v>0</v>
      </c>
      <c r="K2483" s="187"/>
      <c r="L2483" s="219"/>
      <c r="M2483" s="219"/>
      <c r="N2483" s="127">
        <v>1052</v>
      </c>
    </row>
    <row r="2484" spans="10:14" ht="23.1" customHeight="1" thickBot="1">
      <c r="J2484" s="31">
        <f>'اسماء العملاء'!A1054</f>
        <v>0</v>
      </c>
      <c r="K2484" s="187"/>
      <c r="L2484" s="219"/>
      <c r="M2484" s="219"/>
      <c r="N2484" s="127">
        <v>1053</v>
      </c>
    </row>
    <row r="2485" spans="10:14" ht="23.1" customHeight="1" thickBot="1">
      <c r="J2485" s="31">
        <f>'اسماء العملاء'!A1055</f>
        <v>0</v>
      </c>
      <c r="K2485" s="187"/>
      <c r="L2485" s="219"/>
      <c r="M2485" s="219"/>
      <c r="N2485" s="127">
        <v>1054</v>
      </c>
    </row>
    <row r="2486" spans="10:14" ht="23.1" customHeight="1" thickBot="1">
      <c r="J2486" s="31">
        <f>'اسماء العملاء'!A1056</f>
        <v>0</v>
      </c>
      <c r="K2486" s="187"/>
      <c r="L2486" s="219"/>
      <c r="M2486" s="219"/>
      <c r="N2486" s="127">
        <v>1055</v>
      </c>
    </row>
    <row r="2487" spans="10:14" ht="23.1" customHeight="1" thickBot="1">
      <c r="J2487" s="31">
        <f>'اسماء العملاء'!A1057</f>
        <v>0</v>
      </c>
      <c r="K2487" s="187"/>
      <c r="L2487" s="219"/>
      <c r="M2487" s="219"/>
      <c r="N2487" s="127">
        <v>1056</v>
      </c>
    </row>
    <row r="2488" spans="10:14" ht="23.1" customHeight="1" thickBot="1">
      <c r="J2488" s="31">
        <f>'اسماء العملاء'!A1058</f>
        <v>0</v>
      </c>
      <c r="K2488" s="187"/>
      <c r="L2488" s="219"/>
      <c r="M2488" s="219"/>
      <c r="N2488" s="127">
        <v>1057</v>
      </c>
    </row>
    <row r="2489" spans="10:14" ht="23.1" customHeight="1" thickBot="1">
      <c r="J2489" s="31">
        <f>'اسماء العملاء'!A1059</f>
        <v>0</v>
      </c>
      <c r="K2489" s="187"/>
      <c r="L2489" s="219"/>
      <c r="M2489" s="219"/>
      <c r="N2489" s="127">
        <v>1058</v>
      </c>
    </row>
    <row r="2490" spans="10:14" ht="23.1" customHeight="1" thickBot="1">
      <c r="J2490" s="31">
        <f>'اسماء العملاء'!A1060</f>
        <v>0</v>
      </c>
      <c r="K2490" s="187"/>
      <c r="L2490" s="219"/>
      <c r="M2490" s="219"/>
      <c r="N2490" s="127">
        <v>1059</v>
      </c>
    </row>
    <row r="2491" spans="10:14" ht="23.1" customHeight="1" thickBot="1">
      <c r="J2491" s="31">
        <f>'اسماء العملاء'!A1061</f>
        <v>0</v>
      </c>
      <c r="K2491" s="187"/>
      <c r="L2491" s="219"/>
      <c r="M2491" s="219"/>
      <c r="N2491" s="127">
        <v>1060</v>
      </c>
    </row>
    <row r="2492" spans="10:14" ht="23.1" customHeight="1" thickBot="1">
      <c r="J2492" s="31">
        <f>'اسماء العملاء'!A1062</f>
        <v>0</v>
      </c>
      <c r="K2492" s="187"/>
      <c r="L2492" s="219"/>
      <c r="M2492" s="219"/>
      <c r="N2492" s="127">
        <v>1061</v>
      </c>
    </row>
    <row r="2493" spans="10:14" ht="23.1" customHeight="1" thickBot="1">
      <c r="J2493" s="31">
        <f>'اسماء العملاء'!A1063</f>
        <v>0</v>
      </c>
      <c r="K2493" s="187"/>
      <c r="L2493" s="219"/>
      <c r="M2493" s="219"/>
      <c r="N2493" s="127">
        <v>1062</v>
      </c>
    </row>
    <row r="2494" spans="10:14" ht="23.1" customHeight="1" thickBot="1">
      <c r="J2494" s="31">
        <f>'اسماء العملاء'!A1064</f>
        <v>0</v>
      </c>
      <c r="K2494" s="187"/>
      <c r="L2494" s="219"/>
      <c r="M2494" s="219"/>
      <c r="N2494" s="127">
        <v>1063</v>
      </c>
    </row>
    <row r="2495" spans="10:14" ht="23.1" customHeight="1" thickBot="1">
      <c r="J2495" s="31">
        <f>'اسماء العملاء'!A1065</f>
        <v>0</v>
      </c>
      <c r="K2495" s="187"/>
      <c r="L2495" s="219"/>
      <c r="M2495" s="219"/>
      <c r="N2495" s="127">
        <v>1064</v>
      </c>
    </row>
    <row r="2496" spans="10:14" ht="23.1" customHeight="1" thickBot="1">
      <c r="J2496" s="31">
        <f>'اسماء العملاء'!A1066</f>
        <v>0</v>
      </c>
      <c r="K2496" s="187"/>
      <c r="L2496" s="219"/>
      <c r="M2496" s="219"/>
      <c r="N2496" s="127">
        <v>1065</v>
      </c>
    </row>
    <row r="2497" spans="10:14" ht="23.1" customHeight="1" thickBot="1">
      <c r="J2497" s="31">
        <f>'اسماء العملاء'!A1067</f>
        <v>0</v>
      </c>
      <c r="K2497" s="187"/>
      <c r="L2497" s="219"/>
      <c r="M2497" s="219"/>
      <c r="N2497" s="127">
        <v>1066</v>
      </c>
    </row>
    <row r="2498" spans="10:14" ht="23.1" customHeight="1" thickBot="1">
      <c r="J2498" s="31">
        <f>'اسماء العملاء'!A1068</f>
        <v>0</v>
      </c>
      <c r="K2498" s="187"/>
      <c r="L2498" s="219"/>
      <c r="M2498" s="219"/>
      <c r="N2498" s="127">
        <v>1067</v>
      </c>
    </row>
    <row r="2499" spans="10:14" ht="23.1" customHeight="1" thickBot="1">
      <c r="J2499" s="31">
        <f>'اسماء العملاء'!A1069</f>
        <v>0</v>
      </c>
      <c r="K2499" s="187"/>
      <c r="L2499" s="219"/>
      <c r="M2499" s="219"/>
      <c r="N2499" s="127">
        <v>1068</v>
      </c>
    </row>
    <row r="2500" spans="10:14" ht="23.1" customHeight="1" thickBot="1">
      <c r="J2500" s="31">
        <f>'اسماء العملاء'!A1070</f>
        <v>0</v>
      </c>
      <c r="K2500" s="187"/>
      <c r="L2500" s="219"/>
      <c r="M2500" s="219"/>
      <c r="N2500" s="127">
        <v>1069</v>
      </c>
    </row>
    <row r="2501" spans="10:14" ht="23.1" customHeight="1" thickBot="1">
      <c r="J2501" s="31">
        <f>'اسماء العملاء'!A1071</f>
        <v>0</v>
      </c>
      <c r="K2501" s="187"/>
      <c r="L2501" s="219"/>
      <c r="M2501" s="219"/>
      <c r="N2501" s="127">
        <v>1070</v>
      </c>
    </row>
    <row r="2502" spans="10:14" ht="23.1" customHeight="1" thickBot="1">
      <c r="J2502" s="31">
        <f>'اسماء العملاء'!A1072</f>
        <v>0</v>
      </c>
      <c r="K2502" s="187"/>
      <c r="L2502" s="219"/>
      <c r="M2502" s="219"/>
      <c r="N2502" s="127">
        <v>1071</v>
      </c>
    </row>
    <row r="2503" spans="10:14" ht="23.1" customHeight="1" thickBot="1">
      <c r="J2503" s="31">
        <f>'اسماء العملاء'!A1073</f>
        <v>0</v>
      </c>
      <c r="K2503" s="187"/>
      <c r="L2503" s="219"/>
      <c r="M2503" s="219"/>
      <c r="N2503" s="127">
        <v>1072</v>
      </c>
    </row>
    <row r="2504" spans="10:14" ht="23.1" customHeight="1" thickBot="1">
      <c r="J2504" s="31">
        <f>'اسماء العملاء'!A1074</f>
        <v>0</v>
      </c>
      <c r="K2504" s="187"/>
      <c r="L2504" s="219"/>
      <c r="M2504" s="219"/>
      <c r="N2504" s="127">
        <v>1073</v>
      </c>
    </row>
    <row r="2505" spans="10:14" ht="23.1" customHeight="1" thickBot="1">
      <c r="J2505" s="31">
        <f>'اسماء العملاء'!A1075</f>
        <v>0</v>
      </c>
      <c r="K2505" s="187"/>
      <c r="L2505" s="219"/>
      <c r="M2505" s="219"/>
      <c r="N2505" s="127">
        <v>1074</v>
      </c>
    </row>
    <row r="2506" spans="10:14" ht="23.1" customHeight="1" thickBot="1">
      <c r="J2506" s="31">
        <f>'اسماء العملاء'!A1076</f>
        <v>0</v>
      </c>
      <c r="K2506" s="187"/>
      <c r="L2506" s="219"/>
      <c r="M2506" s="219"/>
      <c r="N2506" s="127">
        <v>1075</v>
      </c>
    </row>
    <row r="2507" spans="10:14" ht="23.1" customHeight="1" thickBot="1">
      <c r="J2507" s="31">
        <f>'اسماء العملاء'!A1077</f>
        <v>0</v>
      </c>
      <c r="K2507" s="187"/>
      <c r="L2507" s="219"/>
      <c r="M2507" s="219"/>
      <c r="N2507" s="127">
        <v>1076</v>
      </c>
    </row>
    <row r="2508" spans="10:14" ht="23.1" customHeight="1" thickBot="1">
      <c r="J2508" s="31">
        <f>'اسماء العملاء'!A1078</f>
        <v>0</v>
      </c>
      <c r="K2508" s="187"/>
      <c r="L2508" s="219"/>
      <c r="M2508" s="219"/>
      <c r="N2508" s="127">
        <v>1077</v>
      </c>
    </row>
    <row r="2509" spans="10:14" ht="23.1" customHeight="1" thickBot="1">
      <c r="J2509" s="31">
        <f>'اسماء العملاء'!A1079</f>
        <v>0</v>
      </c>
      <c r="K2509" s="187"/>
      <c r="L2509" s="219"/>
      <c r="M2509" s="219"/>
      <c r="N2509" s="127">
        <v>1078</v>
      </c>
    </row>
    <row r="2510" spans="10:14" ht="23.1" customHeight="1" thickBot="1">
      <c r="J2510" s="31">
        <f>'اسماء العملاء'!A1080</f>
        <v>0</v>
      </c>
      <c r="K2510" s="187"/>
      <c r="L2510" s="219"/>
      <c r="M2510" s="219"/>
      <c r="N2510" s="127">
        <v>1079</v>
      </c>
    </row>
    <row r="2511" spans="10:14" ht="23.1" customHeight="1" thickBot="1">
      <c r="J2511" s="31">
        <f>'اسماء العملاء'!A1081</f>
        <v>0</v>
      </c>
      <c r="K2511" s="187"/>
      <c r="L2511" s="219"/>
      <c r="M2511" s="219"/>
      <c r="N2511" s="127">
        <v>1080</v>
      </c>
    </row>
    <row r="2512" spans="10:14" ht="23.1" customHeight="1" thickBot="1">
      <c r="J2512" s="31">
        <f>'اسماء العملاء'!A1082</f>
        <v>0</v>
      </c>
      <c r="K2512" s="187"/>
      <c r="L2512" s="219"/>
      <c r="M2512" s="219"/>
      <c r="N2512" s="127">
        <v>1081</v>
      </c>
    </row>
    <row r="2513" spans="10:14" ht="23.1" customHeight="1" thickBot="1">
      <c r="J2513" s="31">
        <f>'اسماء العملاء'!A1083</f>
        <v>0</v>
      </c>
      <c r="K2513" s="187"/>
      <c r="L2513" s="219"/>
      <c r="M2513" s="219"/>
      <c r="N2513" s="127">
        <v>1082</v>
      </c>
    </row>
    <row r="2514" spans="10:14" ht="23.1" customHeight="1" thickBot="1">
      <c r="J2514" s="31">
        <f>'اسماء العملاء'!A1084</f>
        <v>0</v>
      </c>
      <c r="K2514" s="187"/>
      <c r="L2514" s="219"/>
      <c r="M2514" s="219"/>
      <c r="N2514" s="127">
        <v>1083</v>
      </c>
    </row>
    <row r="2515" spans="10:14" ht="23.1" customHeight="1" thickBot="1">
      <c r="J2515" s="31">
        <f>'اسماء العملاء'!A1085</f>
        <v>0</v>
      </c>
      <c r="K2515" s="187"/>
      <c r="L2515" s="219"/>
      <c r="M2515" s="219"/>
      <c r="N2515" s="127">
        <v>1084</v>
      </c>
    </row>
    <row r="2516" spans="10:14" ht="23.1" customHeight="1" thickBot="1">
      <c r="J2516" s="31">
        <f>'اسماء العملاء'!A1086</f>
        <v>0</v>
      </c>
      <c r="K2516" s="187"/>
      <c r="L2516" s="219"/>
      <c r="M2516" s="219"/>
      <c r="N2516" s="127">
        <v>1085</v>
      </c>
    </row>
    <row r="2517" spans="10:14" ht="23.1" customHeight="1" thickBot="1">
      <c r="J2517" s="31">
        <f>'اسماء العملاء'!A1087</f>
        <v>0</v>
      </c>
      <c r="K2517" s="187"/>
      <c r="L2517" s="219"/>
      <c r="M2517" s="219"/>
      <c r="N2517" s="127">
        <v>1086</v>
      </c>
    </row>
    <row r="2518" spans="10:14" ht="23.1" customHeight="1" thickBot="1">
      <c r="J2518" s="31">
        <f>'اسماء العملاء'!A1088</f>
        <v>0</v>
      </c>
      <c r="K2518" s="187"/>
      <c r="L2518" s="219"/>
      <c r="M2518" s="219"/>
      <c r="N2518" s="127">
        <v>1087</v>
      </c>
    </row>
    <row r="2519" spans="10:14" ht="23.1" customHeight="1" thickBot="1">
      <c r="J2519" s="31">
        <f>'اسماء العملاء'!A1089</f>
        <v>0</v>
      </c>
      <c r="K2519" s="187"/>
      <c r="L2519" s="219"/>
      <c r="M2519" s="219"/>
      <c r="N2519" s="127">
        <v>1088</v>
      </c>
    </row>
    <row r="2520" spans="10:14" ht="23.1" customHeight="1" thickBot="1">
      <c r="J2520" s="31">
        <f>'اسماء العملاء'!A1090</f>
        <v>0</v>
      </c>
      <c r="K2520" s="187"/>
      <c r="L2520" s="219"/>
      <c r="M2520" s="219"/>
      <c r="N2520" s="127">
        <v>1089</v>
      </c>
    </row>
    <row r="2521" spans="10:14" ht="23.1" customHeight="1" thickBot="1">
      <c r="J2521" s="31">
        <f>'اسماء العملاء'!A1091</f>
        <v>0</v>
      </c>
      <c r="K2521" s="187"/>
      <c r="L2521" s="219"/>
      <c r="M2521" s="219"/>
      <c r="N2521" s="127">
        <v>1090</v>
      </c>
    </row>
    <row r="2522" spans="10:14" ht="23.1" customHeight="1" thickBot="1">
      <c r="J2522" s="31">
        <f>'اسماء العملاء'!A1092</f>
        <v>0</v>
      </c>
      <c r="K2522" s="187"/>
      <c r="L2522" s="219"/>
      <c r="M2522" s="219"/>
      <c r="N2522" s="127">
        <v>1091</v>
      </c>
    </row>
    <row r="2523" spans="10:14" ht="23.1" customHeight="1" thickBot="1">
      <c r="J2523" s="31">
        <f>'اسماء العملاء'!A1093</f>
        <v>0</v>
      </c>
      <c r="K2523" s="187"/>
      <c r="L2523" s="219"/>
      <c r="M2523" s="219"/>
      <c r="N2523" s="127">
        <v>1092</v>
      </c>
    </row>
    <row r="2524" spans="10:14" ht="23.1" customHeight="1" thickBot="1">
      <c r="J2524" s="31">
        <f>'اسماء العملاء'!A1094</f>
        <v>0</v>
      </c>
      <c r="K2524" s="187"/>
      <c r="L2524" s="219"/>
      <c r="M2524" s="219"/>
      <c r="N2524" s="127">
        <v>1093</v>
      </c>
    </row>
    <row r="2525" spans="10:14" ht="23.1" customHeight="1" thickBot="1">
      <c r="J2525" s="31">
        <f>'اسماء العملاء'!A1095</f>
        <v>0</v>
      </c>
      <c r="K2525" s="187"/>
      <c r="L2525" s="219"/>
      <c r="M2525" s="219"/>
      <c r="N2525" s="127">
        <v>1094</v>
      </c>
    </row>
    <row r="2526" spans="10:14" ht="23.1" customHeight="1" thickBot="1">
      <c r="J2526" s="31">
        <f>'اسماء العملاء'!A1096</f>
        <v>0</v>
      </c>
      <c r="K2526" s="187"/>
      <c r="L2526" s="219"/>
      <c r="M2526" s="219"/>
      <c r="N2526" s="127">
        <v>1095</v>
      </c>
    </row>
    <row r="2527" spans="10:14" ht="23.1" customHeight="1" thickBot="1">
      <c r="J2527" s="31">
        <f>'اسماء العملاء'!A1097</f>
        <v>0</v>
      </c>
      <c r="K2527" s="187"/>
      <c r="L2527" s="219"/>
      <c r="M2527" s="219"/>
      <c r="N2527" s="127">
        <v>1096</v>
      </c>
    </row>
    <row r="2528" spans="10:14" ht="23.1" customHeight="1" thickBot="1">
      <c r="J2528" s="31">
        <f>'اسماء العملاء'!A1098</f>
        <v>0</v>
      </c>
      <c r="K2528" s="187"/>
      <c r="L2528" s="219"/>
      <c r="M2528" s="219"/>
      <c r="N2528" s="127">
        <v>1097</v>
      </c>
    </row>
    <row r="2529" spans="10:14" ht="23.1" customHeight="1" thickBot="1">
      <c r="J2529" s="31">
        <f>'اسماء العملاء'!A1099</f>
        <v>0</v>
      </c>
      <c r="K2529" s="187"/>
      <c r="L2529" s="219"/>
      <c r="M2529" s="219"/>
      <c r="N2529" s="127">
        <v>1098</v>
      </c>
    </row>
    <row r="2530" spans="10:14" ht="23.1" customHeight="1" thickBot="1">
      <c r="J2530" s="31">
        <f>'اسماء العملاء'!A1100</f>
        <v>0</v>
      </c>
      <c r="K2530" s="187"/>
      <c r="L2530" s="219"/>
      <c r="M2530" s="219"/>
      <c r="N2530" s="127">
        <v>1099</v>
      </c>
    </row>
    <row r="2531" spans="10:14" ht="23.1" customHeight="1" thickBot="1">
      <c r="J2531" s="31">
        <f>'اسماء العملاء'!A1101</f>
        <v>0</v>
      </c>
      <c r="K2531" s="187"/>
      <c r="L2531" s="219"/>
      <c r="M2531" s="219"/>
      <c r="N2531" s="127">
        <v>1100</v>
      </c>
    </row>
    <row r="2532" spans="10:14" ht="23.1" customHeight="1" thickBot="1">
      <c r="J2532" s="31">
        <f>'اسماء العملاء'!A1102</f>
        <v>0</v>
      </c>
      <c r="K2532" s="187"/>
      <c r="L2532" s="219"/>
      <c r="M2532" s="219"/>
      <c r="N2532" s="127">
        <v>1101</v>
      </c>
    </row>
    <row r="2533" spans="10:14" ht="23.1" customHeight="1" thickBot="1">
      <c r="J2533" s="31">
        <f>'اسماء العملاء'!A1103</f>
        <v>0</v>
      </c>
      <c r="K2533" s="193"/>
      <c r="L2533" s="219"/>
      <c r="M2533" s="219"/>
      <c r="N2533" s="127">
        <v>1102</v>
      </c>
    </row>
    <row r="2534" spans="10:14" ht="23.1" customHeight="1" thickBot="1">
      <c r="J2534" s="31">
        <f>'اسماء العملاء'!A1104</f>
        <v>0</v>
      </c>
      <c r="K2534" s="190"/>
      <c r="L2534" s="219"/>
      <c r="M2534" s="220"/>
      <c r="N2534" s="127">
        <v>1103</v>
      </c>
    </row>
    <row r="2535" spans="10:14" ht="23.1" customHeight="1" thickBot="1">
      <c r="J2535" s="31">
        <f>'اسماء العملاء'!A1105</f>
        <v>0</v>
      </c>
      <c r="K2535" s="187"/>
      <c r="L2535" s="219"/>
      <c r="M2535" s="219"/>
      <c r="N2535" s="127">
        <v>1104</v>
      </c>
    </row>
    <row r="2536" spans="10:14" ht="23.1" customHeight="1" thickBot="1">
      <c r="J2536" s="31">
        <f>'اسماء العملاء'!A1106</f>
        <v>0</v>
      </c>
      <c r="K2536" s="187"/>
      <c r="L2536" s="219"/>
      <c r="M2536" s="219"/>
      <c r="N2536" s="127">
        <v>1105</v>
      </c>
    </row>
    <row r="2537" spans="10:14" ht="23.1" customHeight="1" thickBot="1">
      <c r="J2537" s="31">
        <f>'اسماء العملاء'!A1107</f>
        <v>0</v>
      </c>
      <c r="K2537" s="187"/>
      <c r="L2537" s="219"/>
      <c r="M2537" s="219"/>
      <c r="N2537" s="127">
        <v>1106</v>
      </c>
    </row>
    <row r="2538" spans="10:14" ht="23.1" customHeight="1" thickBot="1">
      <c r="J2538" s="31">
        <f>'اسماء العملاء'!A1108</f>
        <v>0</v>
      </c>
      <c r="K2538" s="187"/>
      <c r="L2538" s="219"/>
      <c r="M2538" s="219"/>
      <c r="N2538" s="127">
        <v>1107</v>
      </c>
    </row>
    <row r="2539" spans="10:14" ht="23.1" customHeight="1" thickBot="1">
      <c r="J2539" s="31">
        <f>'اسماء العملاء'!A1109</f>
        <v>0</v>
      </c>
      <c r="K2539" s="187"/>
      <c r="L2539" s="219"/>
      <c r="M2539" s="219"/>
      <c r="N2539" s="127">
        <v>1108</v>
      </c>
    </row>
    <row r="2540" spans="10:14" ht="23.1" customHeight="1" thickBot="1">
      <c r="J2540" s="31">
        <f>'اسماء العملاء'!A1110</f>
        <v>0</v>
      </c>
      <c r="K2540" s="187"/>
      <c r="L2540" s="219"/>
      <c r="M2540" s="219"/>
      <c r="N2540" s="127">
        <v>1109</v>
      </c>
    </row>
    <row r="2541" spans="10:14" ht="23.1" customHeight="1" thickBot="1">
      <c r="J2541" s="31">
        <f>'اسماء العملاء'!A1111</f>
        <v>0</v>
      </c>
      <c r="K2541" s="187"/>
      <c r="L2541" s="219"/>
      <c r="M2541" s="219"/>
      <c r="N2541" s="127">
        <v>1110</v>
      </c>
    </row>
    <row r="2542" spans="10:14" ht="23.1" customHeight="1" thickBot="1">
      <c r="J2542" s="31">
        <f>'اسماء العملاء'!A1112</f>
        <v>0</v>
      </c>
      <c r="K2542" s="187"/>
      <c r="L2542" s="219"/>
      <c r="M2542" s="219"/>
      <c r="N2542" s="127">
        <v>1111</v>
      </c>
    </row>
    <row r="2543" spans="10:14" ht="23.1" customHeight="1" thickBot="1">
      <c r="J2543" s="31">
        <f>'اسماء العملاء'!A1113</f>
        <v>0</v>
      </c>
      <c r="K2543" s="187"/>
      <c r="L2543" s="219"/>
      <c r="M2543" s="219"/>
      <c r="N2543" s="127">
        <v>1112</v>
      </c>
    </row>
    <row r="2544" spans="10:14" ht="23.1" customHeight="1" thickBot="1">
      <c r="J2544" s="31">
        <f>'اسماء العملاء'!A1114</f>
        <v>0</v>
      </c>
      <c r="K2544" s="187"/>
      <c r="L2544" s="219"/>
      <c r="M2544" s="219"/>
      <c r="N2544" s="127">
        <v>1113</v>
      </c>
    </row>
    <row r="2545" spans="10:14" ht="23.1" customHeight="1" thickBot="1">
      <c r="J2545" s="31">
        <f>'اسماء العملاء'!A1115</f>
        <v>0</v>
      </c>
      <c r="K2545" s="187"/>
      <c r="L2545" s="219"/>
      <c r="M2545" s="219"/>
      <c r="N2545" s="127">
        <v>1114</v>
      </c>
    </row>
    <row r="2546" spans="10:14" ht="23.1" customHeight="1" thickBot="1">
      <c r="J2546" s="31">
        <f>'اسماء العملاء'!A1116</f>
        <v>0</v>
      </c>
      <c r="K2546" s="187"/>
      <c r="L2546" s="219"/>
      <c r="M2546" s="219"/>
      <c r="N2546" s="127">
        <v>1115</v>
      </c>
    </row>
    <row r="2547" spans="10:14" ht="23.1" customHeight="1" thickBot="1">
      <c r="J2547" s="31">
        <f>'اسماء العملاء'!A1117</f>
        <v>0</v>
      </c>
      <c r="K2547" s="187"/>
      <c r="L2547" s="219"/>
      <c r="M2547" s="219"/>
      <c r="N2547" s="127">
        <v>1116</v>
      </c>
    </row>
    <row r="2548" spans="10:14" ht="23.1" customHeight="1" thickBot="1">
      <c r="J2548" s="31">
        <f>'اسماء العملاء'!A1118</f>
        <v>0</v>
      </c>
      <c r="K2548" s="187"/>
      <c r="L2548" s="219"/>
      <c r="M2548" s="219"/>
      <c r="N2548" s="127">
        <v>1117</v>
      </c>
    </row>
    <row r="2549" spans="10:14" ht="23.1" customHeight="1" thickBot="1">
      <c r="J2549" s="31">
        <f>'اسماء العملاء'!A1119</f>
        <v>0</v>
      </c>
      <c r="K2549" s="187"/>
      <c r="L2549" s="219"/>
      <c r="M2549" s="219"/>
      <c r="N2549" s="127">
        <v>1118</v>
      </c>
    </row>
    <row r="2550" spans="10:14" ht="23.1" customHeight="1" thickBot="1">
      <c r="J2550" s="31">
        <f>'اسماء العملاء'!A1120</f>
        <v>0</v>
      </c>
      <c r="K2550" s="187"/>
      <c r="L2550" s="219"/>
      <c r="M2550" s="219"/>
      <c r="N2550" s="127">
        <v>1119</v>
      </c>
    </row>
    <row r="2551" spans="10:14" ht="23.1" customHeight="1" thickBot="1">
      <c r="J2551" s="31">
        <f>'اسماء العملاء'!A1121</f>
        <v>0</v>
      </c>
      <c r="K2551" s="187"/>
      <c r="L2551" s="219"/>
      <c r="M2551" s="219"/>
      <c r="N2551" s="127">
        <v>1120</v>
      </c>
    </row>
    <row r="2552" spans="10:14" ht="23.1" customHeight="1" thickBot="1">
      <c r="J2552" s="31">
        <f>'اسماء العملاء'!A1122</f>
        <v>0</v>
      </c>
      <c r="K2552" s="187"/>
      <c r="L2552" s="219"/>
      <c r="M2552" s="219"/>
      <c r="N2552" s="127">
        <v>1121</v>
      </c>
    </row>
    <row r="2553" spans="10:14" ht="23.1" customHeight="1" thickBot="1">
      <c r="J2553" s="31">
        <f>'اسماء العملاء'!A1123</f>
        <v>0</v>
      </c>
      <c r="K2553" s="187"/>
      <c r="L2553" s="219"/>
      <c r="M2553" s="219"/>
      <c r="N2553" s="127">
        <v>1122</v>
      </c>
    </row>
    <row r="2554" spans="10:14" ht="23.1" customHeight="1" thickBot="1">
      <c r="J2554" s="31">
        <f>'اسماء العملاء'!A1124</f>
        <v>0</v>
      </c>
      <c r="K2554" s="187"/>
      <c r="L2554" s="219"/>
      <c r="M2554" s="219"/>
      <c r="N2554" s="127">
        <v>1123</v>
      </c>
    </row>
    <row r="2555" spans="10:14" ht="23.1" customHeight="1" thickBot="1">
      <c r="J2555" s="31">
        <f>'اسماء العملاء'!A1125</f>
        <v>0</v>
      </c>
      <c r="K2555" s="187"/>
      <c r="L2555" s="219"/>
      <c r="M2555" s="219"/>
      <c r="N2555" s="127">
        <v>1124</v>
      </c>
    </row>
    <row r="2556" spans="10:14" ht="23.1" customHeight="1" thickBot="1">
      <c r="J2556" s="31">
        <f>'اسماء العملاء'!A1126</f>
        <v>0</v>
      </c>
      <c r="K2556" s="187"/>
      <c r="L2556" s="219"/>
      <c r="M2556" s="219"/>
      <c r="N2556" s="127">
        <v>1125</v>
      </c>
    </row>
    <row r="2557" spans="10:14" ht="23.1" customHeight="1" thickBot="1">
      <c r="J2557" s="31">
        <f>'اسماء العملاء'!A1127</f>
        <v>0</v>
      </c>
      <c r="K2557" s="187"/>
      <c r="L2557" s="219"/>
      <c r="M2557" s="219"/>
      <c r="N2557" s="127">
        <v>1126</v>
      </c>
    </row>
    <row r="2558" spans="10:14" ht="23.1" customHeight="1" thickBot="1">
      <c r="J2558" s="31">
        <f>'اسماء العملاء'!A1128</f>
        <v>0</v>
      </c>
      <c r="K2558" s="187"/>
      <c r="L2558" s="219"/>
      <c r="M2558" s="219"/>
      <c r="N2558" s="127">
        <v>1127</v>
      </c>
    </row>
    <row r="2559" spans="10:14" ht="23.1" customHeight="1" thickBot="1">
      <c r="J2559" s="31">
        <f>'اسماء العملاء'!A1129</f>
        <v>0</v>
      </c>
      <c r="K2559" s="187"/>
      <c r="L2559" s="219"/>
      <c r="M2559" s="219"/>
      <c r="N2559" s="127">
        <v>1128</v>
      </c>
    </row>
    <row r="2560" spans="10:14" ht="23.1" customHeight="1" thickBot="1">
      <c r="J2560" s="31">
        <f>'اسماء العملاء'!A1130</f>
        <v>0</v>
      </c>
      <c r="K2560" s="187"/>
      <c r="L2560" s="219"/>
      <c r="M2560" s="219"/>
      <c r="N2560" s="127">
        <v>1129</v>
      </c>
    </row>
    <row r="2561" spans="10:14" ht="23.1" customHeight="1" thickBot="1">
      <c r="J2561" s="31">
        <f>'اسماء العملاء'!A1131</f>
        <v>0</v>
      </c>
      <c r="K2561" s="187"/>
      <c r="L2561" s="219"/>
      <c r="M2561" s="219"/>
      <c r="N2561" s="127">
        <v>1130</v>
      </c>
    </row>
    <row r="2562" spans="10:14" ht="23.1" customHeight="1" thickBot="1">
      <c r="J2562" s="31">
        <f>'اسماء العملاء'!A1132</f>
        <v>0</v>
      </c>
      <c r="K2562" s="187"/>
      <c r="L2562" s="219"/>
      <c r="M2562" s="219"/>
      <c r="N2562" s="127">
        <v>1131</v>
      </c>
    </row>
    <row r="2563" spans="10:14" ht="23.1" customHeight="1" thickBot="1">
      <c r="J2563" s="31">
        <f>'اسماء العملاء'!A1133</f>
        <v>0</v>
      </c>
      <c r="K2563" s="187"/>
      <c r="L2563" s="219"/>
      <c r="M2563" s="219"/>
      <c r="N2563" s="127">
        <v>1132</v>
      </c>
    </row>
    <row r="2564" spans="10:14" ht="23.1" customHeight="1" thickBot="1">
      <c r="J2564" s="31">
        <f>'اسماء العملاء'!A1134</f>
        <v>0</v>
      </c>
      <c r="K2564" s="187"/>
      <c r="L2564" s="219"/>
      <c r="M2564" s="219"/>
      <c r="N2564" s="127">
        <v>1133</v>
      </c>
    </row>
    <row r="2565" spans="10:14" ht="23.1" customHeight="1" thickBot="1">
      <c r="J2565" s="31">
        <f>'اسماء العملاء'!A1135</f>
        <v>0</v>
      </c>
      <c r="K2565" s="187"/>
      <c r="L2565" s="219"/>
      <c r="M2565" s="219"/>
      <c r="N2565" s="127">
        <v>1134</v>
      </c>
    </row>
    <row r="2566" spans="10:14" ht="23.1" customHeight="1" thickBot="1">
      <c r="J2566" s="31">
        <f>'اسماء العملاء'!A1136</f>
        <v>0</v>
      </c>
      <c r="K2566" s="187"/>
      <c r="L2566" s="219"/>
      <c r="M2566" s="219"/>
      <c r="N2566" s="127">
        <v>1135</v>
      </c>
    </row>
    <row r="2567" spans="10:14" ht="23.1" customHeight="1" thickBot="1">
      <c r="J2567" s="31">
        <f>'اسماء العملاء'!A1137</f>
        <v>0</v>
      </c>
      <c r="K2567" s="187"/>
      <c r="L2567" s="219"/>
      <c r="M2567" s="219"/>
      <c r="N2567" s="127">
        <v>1136</v>
      </c>
    </row>
    <row r="2568" spans="10:14" ht="23.1" customHeight="1" thickBot="1">
      <c r="J2568" s="31">
        <f>'اسماء العملاء'!A1138</f>
        <v>0</v>
      </c>
      <c r="K2568" s="187"/>
      <c r="L2568" s="219"/>
      <c r="M2568" s="219"/>
      <c r="N2568" s="127">
        <v>1137</v>
      </c>
    </row>
    <row r="2569" spans="10:14" ht="23.1" customHeight="1" thickBot="1">
      <c r="J2569" s="31">
        <f>'اسماء العملاء'!A1139</f>
        <v>0</v>
      </c>
      <c r="K2569" s="187"/>
      <c r="L2569" s="219"/>
      <c r="M2569" s="219"/>
      <c r="N2569" s="127">
        <v>1138</v>
      </c>
    </row>
    <row r="2570" spans="10:14" ht="23.1" customHeight="1" thickBot="1">
      <c r="J2570" s="31">
        <f>'اسماء العملاء'!A1140</f>
        <v>0</v>
      </c>
      <c r="K2570" s="187"/>
      <c r="L2570" s="219"/>
      <c r="M2570" s="219"/>
      <c r="N2570" s="127">
        <v>1139</v>
      </c>
    </row>
    <row r="2571" spans="10:14" ht="23.1" customHeight="1" thickBot="1">
      <c r="J2571" s="31">
        <f>'اسماء العملاء'!A1141</f>
        <v>0</v>
      </c>
      <c r="K2571" s="187"/>
      <c r="L2571" s="219"/>
      <c r="M2571" s="219"/>
      <c r="N2571" s="127">
        <v>1140</v>
      </c>
    </row>
    <row r="2572" spans="10:14" ht="23.1" customHeight="1" thickBot="1">
      <c r="J2572" s="31">
        <f>'اسماء العملاء'!A1142</f>
        <v>0</v>
      </c>
      <c r="K2572" s="187"/>
      <c r="L2572" s="219"/>
      <c r="M2572" s="219"/>
      <c r="N2572" s="127">
        <v>1141</v>
      </c>
    </row>
    <row r="2573" spans="10:14" ht="23.1" customHeight="1" thickBot="1">
      <c r="J2573" s="31">
        <f>'اسماء العملاء'!A1143</f>
        <v>0</v>
      </c>
      <c r="K2573" s="187"/>
      <c r="L2573" s="219"/>
      <c r="M2573" s="219"/>
      <c r="N2573" s="127">
        <v>1142</v>
      </c>
    </row>
    <row r="2574" spans="10:14" ht="23.1" customHeight="1" thickBot="1">
      <c r="J2574" s="31">
        <f>'اسماء العملاء'!A1144</f>
        <v>0</v>
      </c>
      <c r="K2574" s="187"/>
      <c r="L2574" s="219"/>
      <c r="M2574" s="219"/>
      <c r="N2574" s="127">
        <v>1143</v>
      </c>
    </row>
    <row r="2575" spans="10:14" ht="23.1" customHeight="1" thickBot="1">
      <c r="J2575" s="31">
        <f>'اسماء العملاء'!A1145</f>
        <v>0</v>
      </c>
      <c r="K2575" s="187"/>
      <c r="L2575" s="219"/>
      <c r="M2575" s="219"/>
      <c r="N2575" s="127">
        <v>1144</v>
      </c>
    </row>
    <row r="2576" spans="10:14" ht="23.1" customHeight="1" thickBot="1">
      <c r="J2576" s="31">
        <f>'اسماء العملاء'!A1146</f>
        <v>0</v>
      </c>
      <c r="K2576" s="187"/>
      <c r="L2576" s="219"/>
      <c r="M2576" s="219"/>
      <c r="N2576" s="127">
        <v>1145</v>
      </c>
    </row>
    <row r="2577" spans="10:14" ht="23.1" customHeight="1" thickBot="1">
      <c r="J2577" s="31">
        <f>'اسماء العملاء'!A1147</f>
        <v>0</v>
      </c>
      <c r="K2577" s="187"/>
      <c r="L2577" s="219"/>
      <c r="M2577" s="219"/>
      <c r="N2577" s="127">
        <v>1146</v>
      </c>
    </row>
    <row r="2578" spans="10:14" ht="23.1" customHeight="1" thickBot="1">
      <c r="J2578" s="31">
        <f>'اسماء العملاء'!A1148</f>
        <v>0</v>
      </c>
      <c r="K2578" s="187"/>
      <c r="L2578" s="219"/>
      <c r="M2578" s="219"/>
      <c r="N2578" s="127">
        <v>1147</v>
      </c>
    </row>
    <row r="2579" spans="10:14" ht="23.1" customHeight="1" thickBot="1">
      <c r="J2579" s="31">
        <f>'اسماء العملاء'!A1149</f>
        <v>0</v>
      </c>
      <c r="K2579" s="187"/>
      <c r="L2579" s="219"/>
      <c r="M2579" s="219"/>
      <c r="N2579" s="127">
        <v>1148</v>
      </c>
    </row>
    <row r="2580" spans="10:14" ht="23.1" customHeight="1" thickBot="1">
      <c r="J2580" s="31">
        <f>'اسماء العملاء'!A1150</f>
        <v>0</v>
      </c>
      <c r="K2580" s="187"/>
      <c r="L2580" s="219"/>
      <c r="M2580" s="219"/>
      <c r="N2580" s="127">
        <v>1149</v>
      </c>
    </row>
    <row r="2581" spans="10:14" ht="23.1" customHeight="1" thickBot="1">
      <c r="J2581" s="31">
        <f>'اسماء العملاء'!A1151</f>
        <v>0</v>
      </c>
      <c r="K2581" s="187"/>
      <c r="L2581" s="219"/>
      <c r="M2581" s="219"/>
      <c r="N2581" s="127">
        <v>1150</v>
      </c>
    </row>
    <row r="2582" spans="10:14" ht="23.1" customHeight="1" thickBot="1">
      <c r="J2582" s="31">
        <f>'اسماء العملاء'!A1152</f>
        <v>0</v>
      </c>
      <c r="K2582" s="187"/>
      <c r="L2582" s="219"/>
      <c r="M2582" s="219"/>
      <c r="N2582" s="127">
        <v>1151</v>
      </c>
    </row>
    <row r="2583" spans="10:14" ht="23.1" customHeight="1" thickBot="1">
      <c r="J2583" s="31">
        <f>'اسماء العملاء'!A1153</f>
        <v>0</v>
      </c>
      <c r="K2583" s="187"/>
      <c r="L2583" s="219"/>
      <c r="M2583" s="219"/>
      <c r="N2583" s="127">
        <v>1152</v>
      </c>
    </row>
    <row r="2584" spans="10:14" ht="23.1" customHeight="1" thickBot="1">
      <c r="J2584" s="31">
        <f>'اسماء العملاء'!A1154</f>
        <v>0</v>
      </c>
      <c r="K2584" s="187"/>
      <c r="L2584" s="219"/>
      <c r="M2584" s="219"/>
      <c r="N2584" s="127">
        <v>1153</v>
      </c>
    </row>
    <row r="2585" spans="10:14" ht="23.1" customHeight="1" thickBot="1">
      <c r="J2585" s="31">
        <f>'اسماء العملاء'!A1155</f>
        <v>0</v>
      </c>
      <c r="K2585" s="187"/>
      <c r="L2585" s="219"/>
      <c r="M2585" s="219"/>
      <c r="N2585" s="127">
        <v>1154</v>
      </c>
    </row>
    <row r="2586" spans="10:14" ht="23.1" customHeight="1" thickBot="1">
      <c r="J2586" s="31">
        <f>'اسماء العملاء'!A1156</f>
        <v>0</v>
      </c>
      <c r="K2586" s="187"/>
      <c r="L2586" s="219"/>
      <c r="M2586" s="219"/>
      <c r="N2586" s="127">
        <v>1155</v>
      </c>
    </row>
    <row r="2587" spans="10:14" ht="23.1" customHeight="1" thickBot="1">
      <c r="J2587" s="31">
        <f>'اسماء العملاء'!A1157</f>
        <v>0</v>
      </c>
      <c r="K2587" s="187"/>
      <c r="L2587" s="219"/>
      <c r="M2587" s="219"/>
      <c r="N2587" s="127">
        <v>1156</v>
      </c>
    </row>
    <row r="2588" spans="10:14" ht="23.1" customHeight="1" thickBot="1">
      <c r="J2588" s="31">
        <f>'اسماء العملاء'!A1158</f>
        <v>0</v>
      </c>
      <c r="K2588" s="187"/>
      <c r="L2588" s="219"/>
      <c r="M2588" s="219"/>
      <c r="N2588" s="127">
        <v>1157</v>
      </c>
    </row>
    <row r="2589" spans="10:14" ht="23.1" customHeight="1" thickBot="1">
      <c r="J2589" s="31">
        <f>'اسماء العملاء'!A1159</f>
        <v>0</v>
      </c>
      <c r="K2589" s="187"/>
      <c r="L2589" s="219"/>
      <c r="M2589" s="219"/>
      <c r="N2589" s="127">
        <v>1158</v>
      </c>
    </row>
    <row r="2590" spans="10:14" ht="23.1" customHeight="1" thickBot="1">
      <c r="J2590" s="31">
        <f>'اسماء العملاء'!A1160</f>
        <v>0</v>
      </c>
      <c r="K2590" s="187"/>
      <c r="L2590" s="219"/>
      <c r="M2590" s="219"/>
      <c r="N2590" s="127">
        <v>1159</v>
      </c>
    </row>
    <row r="2591" spans="10:14" ht="23.1" customHeight="1" thickBot="1">
      <c r="J2591" s="31">
        <f>'اسماء العملاء'!A1161</f>
        <v>0</v>
      </c>
      <c r="K2591" s="187"/>
      <c r="L2591" s="219"/>
      <c r="M2591" s="219"/>
      <c r="N2591" s="127">
        <v>1160</v>
      </c>
    </row>
    <row r="2592" spans="10:14" ht="23.1" customHeight="1" thickBot="1">
      <c r="J2592" s="31">
        <f>'اسماء العملاء'!A1162</f>
        <v>0</v>
      </c>
      <c r="K2592" s="187"/>
      <c r="L2592" s="219"/>
      <c r="M2592" s="219"/>
      <c r="N2592" s="127">
        <v>1161</v>
      </c>
    </row>
    <row r="2593" spans="10:14" ht="23.1" customHeight="1" thickBot="1">
      <c r="J2593" s="31">
        <f>'اسماء العملاء'!A1163</f>
        <v>0</v>
      </c>
      <c r="K2593" s="187"/>
      <c r="L2593" s="219"/>
      <c r="M2593" s="219"/>
      <c r="N2593" s="127">
        <v>1162</v>
      </c>
    </row>
    <row r="2594" spans="10:14" ht="23.1" customHeight="1" thickBot="1">
      <c r="J2594" s="31">
        <f>'اسماء العملاء'!A1164</f>
        <v>0</v>
      </c>
      <c r="K2594" s="187"/>
      <c r="L2594" s="219"/>
      <c r="M2594" s="219"/>
      <c r="N2594" s="127">
        <v>1163</v>
      </c>
    </row>
    <row r="2595" spans="10:14" ht="23.1" customHeight="1" thickBot="1">
      <c r="J2595" s="31">
        <f>'اسماء العملاء'!A1165</f>
        <v>0</v>
      </c>
      <c r="K2595" s="187"/>
      <c r="L2595" s="219"/>
      <c r="M2595" s="219"/>
      <c r="N2595" s="127">
        <v>1164</v>
      </c>
    </row>
    <row r="2596" spans="10:14" ht="23.1" customHeight="1" thickBot="1">
      <c r="J2596" s="31">
        <f>'اسماء العملاء'!A1166</f>
        <v>0</v>
      </c>
      <c r="K2596" s="187"/>
      <c r="L2596" s="219"/>
      <c r="M2596" s="219"/>
      <c r="N2596" s="127">
        <v>1165</v>
      </c>
    </row>
    <row r="2597" spans="10:14" ht="23.1" customHeight="1" thickBot="1">
      <c r="J2597" s="31">
        <f>'اسماء العملاء'!A1167</f>
        <v>0</v>
      </c>
      <c r="K2597" s="187"/>
      <c r="L2597" s="219"/>
      <c r="M2597" s="219"/>
      <c r="N2597" s="127">
        <v>1166</v>
      </c>
    </row>
    <row r="2598" spans="10:14" ht="23.1" customHeight="1" thickBot="1">
      <c r="J2598" s="31">
        <f>'اسماء العملاء'!A1168</f>
        <v>0</v>
      </c>
      <c r="K2598" s="187"/>
      <c r="L2598" s="219"/>
      <c r="M2598" s="219"/>
      <c r="N2598" s="127">
        <v>1167</v>
      </c>
    </row>
    <row r="2599" spans="10:14" ht="23.1" customHeight="1" thickBot="1">
      <c r="J2599" s="31">
        <f>'اسماء العملاء'!A1169</f>
        <v>0</v>
      </c>
      <c r="K2599" s="187"/>
      <c r="L2599" s="219"/>
      <c r="M2599" s="219"/>
      <c r="N2599" s="127">
        <v>1168</v>
      </c>
    </row>
    <row r="2600" spans="10:14" ht="23.1" customHeight="1" thickBot="1">
      <c r="J2600" s="31">
        <f>'اسماء العملاء'!A1170</f>
        <v>0</v>
      </c>
      <c r="K2600" s="187"/>
      <c r="L2600" s="219"/>
      <c r="M2600" s="219"/>
      <c r="N2600" s="127">
        <v>1169</v>
      </c>
    </row>
    <row r="2601" spans="10:14" ht="23.1" customHeight="1" thickBot="1">
      <c r="J2601" s="31">
        <f>'اسماء العملاء'!A1171</f>
        <v>0</v>
      </c>
      <c r="K2601" s="187"/>
      <c r="L2601" s="219"/>
      <c r="M2601" s="219"/>
      <c r="N2601" s="127">
        <v>1170</v>
      </c>
    </row>
    <row r="2602" spans="10:14" ht="23.1" customHeight="1" thickBot="1">
      <c r="J2602" s="31">
        <f>'اسماء العملاء'!A1172</f>
        <v>0</v>
      </c>
      <c r="K2602" s="187"/>
      <c r="L2602" s="219"/>
      <c r="M2602" s="219"/>
      <c r="N2602" s="127">
        <v>1171</v>
      </c>
    </row>
    <row r="2603" spans="10:14" ht="23.1" customHeight="1" thickBot="1">
      <c r="J2603" s="31">
        <f>'اسماء العملاء'!A1173</f>
        <v>0</v>
      </c>
      <c r="K2603" s="187"/>
      <c r="L2603" s="219"/>
      <c r="M2603" s="219"/>
      <c r="N2603" s="127">
        <v>1172</v>
      </c>
    </row>
    <row r="2604" spans="10:14" ht="23.1" customHeight="1" thickBot="1">
      <c r="J2604" s="31">
        <f>'اسماء العملاء'!A1174</f>
        <v>0</v>
      </c>
      <c r="K2604" s="187"/>
      <c r="L2604" s="219"/>
      <c r="M2604" s="219"/>
      <c r="N2604" s="127">
        <v>1173</v>
      </c>
    </row>
    <row r="2605" spans="10:14" ht="23.1" customHeight="1" thickBot="1">
      <c r="J2605" s="31">
        <f>'اسماء العملاء'!A1175</f>
        <v>0</v>
      </c>
      <c r="K2605" s="187"/>
      <c r="L2605" s="219"/>
      <c r="M2605" s="219"/>
      <c r="N2605" s="127">
        <v>1174</v>
      </c>
    </row>
    <row r="2606" spans="10:14" ht="23.1" customHeight="1" thickBot="1">
      <c r="J2606" s="31">
        <f>'اسماء العملاء'!A1176</f>
        <v>0</v>
      </c>
      <c r="K2606" s="187"/>
      <c r="L2606" s="219"/>
      <c r="M2606" s="219"/>
      <c r="N2606" s="127">
        <v>1175</v>
      </c>
    </row>
    <row r="2607" spans="10:14" ht="23.1" customHeight="1" thickBot="1">
      <c r="J2607" s="31">
        <f>'اسماء العملاء'!A1177</f>
        <v>0</v>
      </c>
      <c r="K2607" s="187"/>
      <c r="L2607" s="219"/>
      <c r="M2607" s="219"/>
      <c r="N2607" s="127">
        <v>1176</v>
      </c>
    </row>
    <row r="2608" spans="10:14" ht="23.1" customHeight="1" thickBot="1">
      <c r="J2608" s="31">
        <f>'اسماء العملاء'!A1178</f>
        <v>0</v>
      </c>
      <c r="K2608" s="187"/>
      <c r="L2608" s="219"/>
      <c r="M2608" s="219"/>
      <c r="N2608" s="127">
        <v>1177</v>
      </c>
    </row>
    <row r="2609" spans="10:14" ht="23.1" customHeight="1" thickBot="1">
      <c r="J2609" s="31">
        <f>'اسماء العملاء'!A1179</f>
        <v>0</v>
      </c>
      <c r="K2609" s="187"/>
      <c r="L2609" s="219"/>
      <c r="M2609" s="219"/>
      <c r="N2609" s="127">
        <v>1178</v>
      </c>
    </row>
    <row r="2610" spans="10:14" ht="23.1" customHeight="1" thickBot="1">
      <c r="J2610" s="31">
        <f>'اسماء العملاء'!A1180</f>
        <v>0</v>
      </c>
      <c r="K2610" s="187"/>
      <c r="L2610" s="219"/>
      <c r="M2610" s="219"/>
      <c r="N2610" s="127">
        <v>1179</v>
      </c>
    </row>
    <row r="2611" spans="10:14" ht="23.1" customHeight="1" thickBot="1">
      <c r="J2611" s="31">
        <f>'اسماء العملاء'!A1181</f>
        <v>0</v>
      </c>
      <c r="K2611" s="187"/>
      <c r="L2611" s="219"/>
      <c r="M2611" s="219"/>
      <c r="N2611" s="127">
        <v>1180</v>
      </c>
    </row>
    <row r="2612" spans="10:14" ht="23.1" customHeight="1" thickBot="1">
      <c r="J2612" s="31">
        <f>'اسماء العملاء'!A1182</f>
        <v>0</v>
      </c>
      <c r="K2612" s="187"/>
      <c r="L2612" s="219"/>
      <c r="M2612" s="219"/>
      <c r="N2612" s="127">
        <v>1181</v>
      </c>
    </row>
    <row r="2613" spans="10:14" ht="23.1" customHeight="1" thickBot="1">
      <c r="J2613" s="31">
        <f>'اسماء العملاء'!A1183</f>
        <v>0</v>
      </c>
      <c r="K2613" s="187"/>
      <c r="L2613" s="219"/>
      <c r="M2613" s="219"/>
      <c r="N2613" s="127">
        <v>1182</v>
      </c>
    </row>
    <row r="2614" spans="10:14" ht="23.1" customHeight="1" thickBot="1">
      <c r="J2614" s="31">
        <f>'اسماء العملاء'!A1184</f>
        <v>0</v>
      </c>
      <c r="K2614" s="187"/>
      <c r="L2614" s="219"/>
      <c r="M2614" s="219"/>
      <c r="N2614" s="127">
        <v>1183</v>
      </c>
    </row>
    <row r="2615" spans="10:14" ht="23.1" customHeight="1" thickBot="1">
      <c r="J2615" s="31">
        <f>'اسماء العملاء'!A1185</f>
        <v>0</v>
      </c>
      <c r="K2615" s="187"/>
      <c r="L2615" s="219"/>
      <c r="M2615" s="219"/>
      <c r="N2615" s="127">
        <v>1184</v>
      </c>
    </row>
    <row r="2616" spans="10:14" ht="23.1" customHeight="1" thickBot="1">
      <c r="J2616" s="31">
        <f>'اسماء العملاء'!A1186</f>
        <v>0</v>
      </c>
      <c r="K2616" s="193"/>
      <c r="L2616" s="219"/>
      <c r="M2616" s="219"/>
      <c r="N2616" s="127">
        <v>1185</v>
      </c>
    </row>
    <row r="2617" spans="10:14" ht="23.1" customHeight="1" thickBot="1">
      <c r="J2617" s="31">
        <f>'اسماء العملاء'!A1187</f>
        <v>0</v>
      </c>
      <c r="K2617" s="190"/>
      <c r="L2617" s="219"/>
      <c r="M2617" s="220"/>
      <c r="N2617" s="127">
        <v>1186</v>
      </c>
    </row>
    <row r="2618" spans="10:14" ht="23.1" customHeight="1" thickBot="1">
      <c r="J2618" s="31">
        <f>'اسماء العملاء'!A1188</f>
        <v>0</v>
      </c>
      <c r="K2618" s="187"/>
      <c r="L2618" s="219"/>
      <c r="M2618" s="219"/>
      <c r="N2618" s="127">
        <v>1187</v>
      </c>
    </row>
    <row r="2619" spans="10:14" ht="23.1" customHeight="1" thickBot="1">
      <c r="J2619" s="31">
        <f>'اسماء العملاء'!A1189</f>
        <v>0</v>
      </c>
      <c r="K2619" s="187"/>
      <c r="L2619" s="219"/>
      <c r="M2619" s="219"/>
      <c r="N2619" s="127">
        <v>1188</v>
      </c>
    </row>
    <row r="2620" spans="10:14" ht="23.1" customHeight="1" thickBot="1">
      <c r="J2620" s="31">
        <f>'اسماء العملاء'!A1190</f>
        <v>0</v>
      </c>
      <c r="K2620" s="187"/>
      <c r="L2620" s="219"/>
      <c r="M2620" s="219"/>
      <c r="N2620" s="127">
        <v>1189</v>
      </c>
    </row>
    <row r="2621" spans="10:14" ht="23.1" customHeight="1" thickBot="1">
      <c r="J2621" s="31">
        <f>'اسماء العملاء'!A1191</f>
        <v>0</v>
      </c>
      <c r="K2621" s="187"/>
      <c r="L2621" s="219"/>
      <c r="M2621" s="219"/>
      <c r="N2621" s="127">
        <v>1190</v>
      </c>
    </row>
    <row r="2622" spans="10:14" ht="23.1" customHeight="1" thickBot="1">
      <c r="J2622" s="31">
        <f>'اسماء العملاء'!A1192</f>
        <v>0</v>
      </c>
      <c r="K2622" s="187"/>
      <c r="L2622" s="219"/>
      <c r="M2622" s="219"/>
      <c r="N2622" s="127">
        <v>1191</v>
      </c>
    </row>
    <row r="2623" spans="10:14" ht="23.1" customHeight="1" thickBot="1">
      <c r="J2623" s="31">
        <f>'اسماء العملاء'!A1193</f>
        <v>0</v>
      </c>
      <c r="K2623" s="187"/>
      <c r="L2623" s="219"/>
      <c r="M2623" s="219"/>
      <c r="N2623" s="127">
        <v>1192</v>
      </c>
    </row>
    <row r="2624" spans="10:14" ht="23.1" customHeight="1" thickBot="1">
      <c r="J2624" s="31">
        <f>'اسماء العملاء'!A1194</f>
        <v>0</v>
      </c>
      <c r="K2624" s="187"/>
      <c r="L2624" s="219"/>
      <c r="M2624" s="219"/>
      <c r="N2624" s="127">
        <v>1193</v>
      </c>
    </row>
    <row r="2625" spans="10:14" ht="23.1" customHeight="1" thickBot="1">
      <c r="J2625" s="31">
        <f>'اسماء العملاء'!A1195</f>
        <v>0</v>
      </c>
      <c r="K2625" s="187"/>
      <c r="L2625" s="219"/>
      <c r="M2625" s="219"/>
      <c r="N2625" s="127">
        <v>1194</v>
      </c>
    </row>
    <row r="2626" spans="10:14" ht="23.1" customHeight="1" thickBot="1">
      <c r="J2626" s="31">
        <f>'اسماء العملاء'!A1196</f>
        <v>0</v>
      </c>
      <c r="K2626" s="187"/>
      <c r="L2626" s="219"/>
      <c r="M2626" s="219"/>
      <c r="N2626" s="127">
        <v>1195</v>
      </c>
    </row>
    <row r="2627" spans="10:14" ht="23.1" customHeight="1" thickBot="1">
      <c r="J2627" s="31">
        <f>'اسماء العملاء'!A1197</f>
        <v>0</v>
      </c>
      <c r="K2627" s="187"/>
      <c r="L2627" s="219"/>
      <c r="M2627" s="219"/>
      <c r="N2627" s="127">
        <v>1196</v>
      </c>
    </row>
    <row r="2628" spans="10:14" ht="23.1" customHeight="1" thickBot="1">
      <c r="J2628" s="31">
        <f>'اسماء العملاء'!A1198</f>
        <v>0</v>
      </c>
      <c r="K2628" s="187"/>
      <c r="L2628" s="219"/>
      <c r="M2628" s="219"/>
      <c r="N2628" s="127">
        <v>1197</v>
      </c>
    </row>
    <row r="2629" spans="10:14" ht="23.1" customHeight="1" thickBot="1">
      <c r="J2629" s="31">
        <f>'اسماء العملاء'!A1199</f>
        <v>0</v>
      </c>
      <c r="K2629" s="187"/>
      <c r="L2629" s="219"/>
      <c r="M2629" s="219"/>
      <c r="N2629" s="127">
        <v>1198</v>
      </c>
    </row>
    <row r="2630" spans="10:14" ht="23.1" customHeight="1" thickBot="1">
      <c r="J2630" s="31">
        <f>'اسماء العملاء'!A1200</f>
        <v>0</v>
      </c>
      <c r="K2630" s="187"/>
      <c r="L2630" s="219"/>
      <c r="M2630" s="219"/>
      <c r="N2630" s="127">
        <v>1199</v>
      </c>
    </row>
    <row r="2631" spans="10:14" ht="23.1" customHeight="1" thickBot="1">
      <c r="J2631" s="31">
        <f>'اسماء العملاء'!A1201</f>
        <v>0</v>
      </c>
      <c r="K2631" s="187"/>
      <c r="L2631" s="219"/>
      <c r="M2631" s="219"/>
      <c r="N2631" s="127">
        <v>1200</v>
      </c>
    </row>
    <row r="2632" spans="10:14" ht="23.1" customHeight="1" thickBot="1">
      <c r="J2632" s="31">
        <f>'اسماء العملاء'!A1202</f>
        <v>0</v>
      </c>
      <c r="K2632" s="187"/>
      <c r="L2632" s="219"/>
      <c r="M2632" s="219"/>
      <c r="N2632" s="127">
        <v>1201</v>
      </c>
    </row>
    <row r="2633" spans="10:14" ht="23.1" customHeight="1" thickBot="1">
      <c r="J2633" s="31">
        <f>'اسماء العملاء'!A1203</f>
        <v>0</v>
      </c>
      <c r="K2633" s="187"/>
      <c r="L2633" s="219"/>
      <c r="M2633" s="219"/>
      <c r="N2633" s="127">
        <v>1202</v>
      </c>
    </row>
    <row r="2634" spans="10:14" ht="23.1" customHeight="1" thickBot="1">
      <c r="J2634" s="31">
        <f>'اسماء العملاء'!A1204</f>
        <v>0</v>
      </c>
      <c r="K2634" s="187"/>
      <c r="L2634" s="219"/>
      <c r="M2634" s="219"/>
      <c r="N2634" s="127">
        <v>1203</v>
      </c>
    </row>
    <row r="2635" spans="10:14" ht="23.1" customHeight="1" thickBot="1">
      <c r="J2635" s="31">
        <f>'اسماء العملاء'!A1205</f>
        <v>0</v>
      </c>
      <c r="K2635" s="187"/>
      <c r="L2635" s="219"/>
      <c r="M2635" s="219"/>
      <c r="N2635" s="127">
        <v>1204</v>
      </c>
    </row>
    <row r="2636" spans="10:14" ht="23.1" customHeight="1" thickBot="1">
      <c r="J2636" s="31">
        <f>'اسماء العملاء'!A1206</f>
        <v>0</v>
      </c>
      <c r="K2636" s="187"/>
      <c r="L2636" s="219"/>
      <c r="M2636" s="219"/>
      <c r="N2636" s="127">
        <v>1205</v>
      </c>
    </row>
    <row r="2637" spans="10:14" ht="23.1" customHeight="1" thickBot="1">
      <c r="J2637" s="31">
        <f>'اسماء العملاء'!A1207</f>
        <v>0</v>
      </c>
      <c r="K2637" s="187"/>
      <c r="L2637" s="219"/>
      <c r="M2637" s="219"/>
      <c r="N2637" s="127">
        <v>1206</v>
      </c>
    </row>
    <row r="2638" spans="10:14" ht="23.1" customHeight="1" thickBot="1">
      <c r="J2638" s="31">
        <f>'اسماء العملاء'!A1208</f>
        <v>0</v>
      </c>
      <c r="K2638" s="187"/>
      <c r="L2638" s="219"/>
      <c r="M2638" s="219"/>
      <c r="N2638" s="127">
        <v>1207</v>
      </c>
    </row>
    <row r="2639" spans="10:14" ht="23.1" customHeight="1" thickBot="1">
      <c r="J2639" s="31">
        <f>'اسماء العملاء'!A1209</f>
        <v>0</v>
      </c>
      <c r="K2639" s="187"/>
      <c r="L2639" s="219"/>
      <c r="M2639" s="219"/>
      <c r="N2639" s="127">
        <v>1208</v>
      </c>
    </row>
    <row r="2640" spans="10:14" ht="23.1" customHeight="1" thickBot="1">
      <c r="J2640" s="31">
        <f>'اسماء العملاء'!A1210</f>
        <v>0</v>
      </c>
      <c r="K2640" s="187"/>
      <c r="L2640" s="219"/>
      <c r="M2640" s="219"/>
      <c r="N2640" s="127">
        <v>1209</v>
      </c>
    </row>
    <row r="2641" spans="10:14" ht="23.1" customHeight="1" thickBot="1">
      <c r="J2641" s="31">
        <f>'اسماء العملاء'!A1211</f>
        <v>0</v>
      </c>
      <c r="K2641" s="187"/>
      <c r="L2641" s="219"/>
      <c r="M2641" s="219"/>
      <c r="N2641" s="127">
        <v>1210</v>
      </c>
    </row>
    <row r="2642" spans="10:14" ht="23.1" customHeight="1" thickBot="1">
      <c r="J2642" s="31">
        <f>'اسماء العملاء'!A1212</f>
        <v>0</v>
      </c>
      <c r="K2642" s="187"/>
      <c r="L2642" s="219"/>
      <c r="M2642" s="219"/>
      <c r="N2642" s="127">
        <v>1211</v>
      </c>
    </row>
    <row r="2643" spans="10:14" ht="23.1" customHeight="1" thickBot="1">
      <c r="J2643" s="31">
        <f>'اسماء العملاء'!A1213</f>
        <v>0</v>
      </c>
      <c r="K2643" s="187"/>
      <c r="L2643" s="219"/>
      <c r="M2643" s="219"/>
      <c r="N2643" s="127">
        <v>1212</v>
      </c>
    </row>
    <row r="2644" spans="10:14" ht="23.1" customHeight="1" thickBot="1">
      <c r="J2644" s="31">
        <f>'اسماء العملاء'!A1214</f>
        <v>0</v>
      </c>
      <c r="K2644" s="187"/>
      <c r="L2644" s="219"/>
      <c r="M2644" s="219"/>
      <c r="N2644" s="127">
        <v>1213</v>
      </c>
    </row>
    <row r="2645" spans="10:14" ht="23.1" customHeight="1" thickBot="1">
      <c r="J2645" s="31">
        <f>'اسماء العملاء'!A1215</f>
        <v>0</v>
      </c>
      <c r="K2645" s="187"/>
      <c r="L2645" s="219"/>
      <c r="M2645" s="219"/>
      <c r="N2645" s="127">
        <v>1214</v>
      </c>
    </row>
    <row r="2646" spans="10:14" ht="23.1" customHeight="1" thickBot="1">
      <c r="J2646" s="31">
        <f>'اسماء العملاء'!A1216</f>
        <v>0</v>
      </c>
      <c r="K2646" s="187"/>
      <c r="L2646" s="219"/>
      <c r="M2646" s="219"/>
      <c r="N2646" s="127">
        <v>1215</v>
      </c>
    </row>
    <row r="2647" spans="10:14" ht="23.1" customHeight="1" thickBot="1">
      <c r="J2647" s="31">
        <f>'اسماء العملاء'!A1217</f>
        <v>0</v>
      </c>
      <c r="K2647" s="187"/>
      <c r="L2647" s="219"/>
      <c r="M2647" s="219"/>
      <c r="N2647" s="127">
        <v>1216</v>
      </c>
    </row>
    <row r="2648" spans="10:14" ht="23.1" customHeight="1" thickBot="1">
      <c r="J2648" s="31">
        <f>'اسماء العملاء'!A1218</f>
        <v>0</v>
      </c>
      <c r="K2648" s="187"/>
      <c r="L2648" s="219"/>
      <c r="M2648" s="219"/>
      <c r="N2648" s="127">
        <v>1217</v>
      </c>
    </row>
    <row r="2649" spans="10:14" ht="23.1" customHeight="1" thickBot="1">
      <c r="J2649" s="31">
        <f>'اسماء العملاء'!A1219</f>
        <v>0</v>
      </c>
      <c r="K2649" s="187"/>
      <c r="L2649" s="219"/>
      <c r="M2649" s="219"/>
      <c r="N2649" s="127">
        <v>1218</v>
      </c>
    </row>
    <row r="2650" spans="10:14" ht="23.1" customHeight="1" thickBot="1">
      <c r="J2650" s="31">
        <f>'اسماء العملاء'!A1220</f>
        <v>0</v>
      </c>
      <c r="K2650" s="187"/>
      <c r="L2650" s="219"/>
      <c r="M2650" s="219"/>
      <c r="N2650" s="127">
        <v>1219</v>
      </c>
    </row>
    <row r="2651" spans="10:14" ht="23.1" customHeight="1" thickBot="1">
      <c r="J2651" s="31">
        <f>'اسماء العملاء'!A1221</f>
        <v>0</v>
      </c>
      <c r="K2651" s="187"/>
      <c r="L2651" s="219"/>
      <c r="M2651" s="219"/>
      <c r="N2651" s="127">
        <v>1220</v>
      </c>
    </row>
    <row r="2652" spans="10:14" ht="23.1" customHeight="1" thickBot="1">
      <c r="J2652" s="31">
        <f>'اسماء العملاء'!A1222</f>
        <v>0</v>
      </c>
      <c r="K2652" s="187"/>
      <c r="L2652" s="219"/>
      <c r="M2652" s="219"/>
      <c r="N2652" s="127">
        <v>1221</v>
      </c>
    </row>
    <row r="2653" spans="10:14" ht="23.1" customHeight="1" thickBot="1">
      <c r="J2653" s="31">
        <f>'اسماء العملاء'!A1223</f>
        <v>0</v>
      </c>
      <c r="K2653" s="187"/>
      <c r="L2653" s="219"/>
      <c r="M2653" s="219"/>
      <c r="N2653" s="127">
        <v>1222</v>
      </c>
    </row>
    <row r="2654" spans="10:14" ht="23.1" customHeight="1" thickBot="1">
      <c r="J2654" s="31">
        <f>'اسماء العملاء'!A1224</f>
        <v>0</v>
      </c>
      <c r="K2654" s="187"/>
      <c r="L2654" s="219"/>
      <c r="M2654" s="219"/>
      <c r="N2654" s="127">
        <v>1223</v>
      </c>
    </row>
    <row r="2655" spans="10:14" ht="23.1" customHeight="1" thickBot="1">
      <c r="J2655" s="31">
        <f>'اسماء العملاء'!A1225</f>
        <v>0</v>
      </c>
      <c r="K2655" s="187"/>
      <c r="L2655" s="219"/>
      <c r="M2655" s="219"/>
      <c r="N2655" s="127">
        <v>1224</v>
      </c>
    </row>
    <row r="2656" spans="10:14" ht="23.1" customHeight="1" thickBot="1">
      <c r="J2656" s="31">
        <f>'اسماء العملاء'!A1226</f>
        <v>0</v>
      </c>
      <c r="K2656" s="187"/>
      <c r="L2656" s="219"/>
      <c r="M2656" s="219"/>
      <c r="N2656" s="127">
        <v>1225</v>
      </c>
    </row>
    <row r="2657" spans="10:14" ht="23.1" customHeight="1" thickBot="1">
      <c r="J2657" s="31">
        <f>'اسماء العملاء'!A1227</f>
        <v>0</v>
      </c>
      <c r="K2657" s="187"/>
      <c r="L2657" s="219"/>
      <c r="M2657" s="219"/>
      <c r="N2657" s="127">
        <v>1226</v>
      </c>
    </row>
    <row r="2658" spans="10:14" ht="23.1" customHeight="1" thickBot="1">
      <c r="J2658" s="31">
        <f>'اسماء العملاء'!A1228</f>
        <v>0</v>
      </c>
      <c r="K2658" s="187"/>
      <c r="L2658" s="219"/>
      <c r="M2658" s="219"/>
      <c r="N2658" s="127">
        <v>1227</v>
      </c>
    </row>
    <row r="2659" spans="10:14" ht="23.1" customHeight="1" thickBot="1">
      <c r="J2659" s="31">
        <f>'اسماء العملاء'!A1229</f>
        <v>0</v>
      </c>
      <c r="K2659" s="187"/>
      <c r="L2659" s="219"/>
      <c r="M2659" s="219"/>
      <c r="N2659" s="127">
        <v>1228</v>
      </c>
    </row>
    <row r="2660" spans="10:14" ht="23.1" customHeight="1" thickBot="1">
      <c r="J2660" s="31">
        <f>'اسماء العملاء'!A1230</f>
        <v>0</v>
      </c>
      <c r="K2660" s="187"/>
      <c r="L2660" s="219"/>
      <c r="M2660" s="219"/>
      <c r="N2660" s="127">
        <v>1229</v>
      </c>
    </row>
    <row r="2661" spans="10:14" ht="23.1" customHeight="1" thickBot="1">
      <c r="J2661" s="31">
        <f>'اسماء العملاء'!A1231</f>
        <v>0</v>
      </c>
      <c r="K2661" s="187"/>
      <c r="L2661" s="219"/>
      <c r="M2661" s="219"/>
      <c r="N2661" s="127">
        <v>1230</v>
      </c>
    </row>
    <row r="2662" spans="10:14" ht="23.1" customHeight="1" thickBot="1">
      <c r="J2662" s="31">
        <f>'اسماء العملاء'!A1232</f>
        <v>0</v>
      </c>
      <c r="K2662" s="187"/>
      <c r="L2662" s="219"/>
      <c r="M2662" s="219"/>
      <c r="N2662" s="127">
        <v>1231</v>
      </c>
    </row>
    <row r="2663" spans="10:14" ht="23.1" customHeight="1" thickBot="1">
      <c r="J2663" s="31">
        <f>'اسماء العملاء'!A1233</f>
        <v>0</v>
      </c>
      <c r="K2663" s="187"/>
      <c r="L2663" s="219"/>
      <c r="M2663" s="219"/>
      <c r="N2663" s="127">
        <v>1232</v>
      </c>
    </row>
    <row r="2664" spans="10:14" ht="23.1" customHeight="1" thickBot="1">
      <c r="J2664" s="31">
        <f>'اسماء العملاء'!A1234</f>
        <v>0</v>
      </c>
      <c r="K2664" s="187"/>
      <c r="L2664" s="219"/>
      <c r="M2664" s="219"/>
      <c r="N2664" s="127">
        <v>1233</v>
      </c>
    </row>
    <row r="2665" spans="10:14" ht="23.1" customHeight="1" thickBot="1">
      <c r="J2665" s="31">
        <f>'اسماء العملاء'!A1235</f>
        <v>0</v>
      </c>
      <c r="K2665" s="187"/>
      <c r="L2665" s="219"/>
      <c r="M2665" s="219"/>
      <c r="N2665" s="127">
        <v>1234</v>
      </c>
    </row>
    <row r="2666" spans="10:14" ht="23.1" customHeight="1" thickBot="1">
      <c r="J2666" s="31">
        <f>'اسماء العملاء'!A1236</f>
        <v>0</v>
      </c>
      <c r="K2666" s="187"/>
      <c r="L2666" s="219"/>
      <c r="M2666" s="219"/>
      <c r="N2666" s="127">
        <v>1235</v>
      </c>
    </row>
    <row r="2667" spans="10:14" ht="23.1" customHeight="1" thickBot="1">
      <c r="J2667" s="31">
        <f>'اسماء العملاء'!A1237</f>
        <v>0</v>
      </c>
      <c r="K2667" s="187"/>
      <c r="L2667" s="219"/>
      <c r="M2667" s="219"/>
      <c r="N2667" s="127">
        <v>1236</v>
      </c>
    </row>
    <row r="2668" spans="10:14" ht="23.1" customHeight="1" thickBot="1">
      <c r="J2668" s="31">
        <f>'اسماء العملاء'!A1238</f>
        <v>0</v>
      </c>
      <c r="K2668" s="187"/>
      <c r="L2668" s="219"/>
      <c r="M2668" s="219"/>
      <c r="N2668" s="127">
        <v>1237</v>
      </c>
    </row>
    <row r="2669" spans="10:14" ht="23.1" customHeight="1" thickBot="1">
      <c r="J2669" s="31">
        <f>'اسماء العملاء'!A1239</f>
        <v>0</v>
      </c>
      <c r="K2669" s="187"/>
      <c r="L2669" s="219"/>
      <c r="M2669" s="219"/>
      <c r="N2669" s="127">
        <v>1238</v>
      </c>
    </row>
    <row r="2670" spans="10:14" ht="23.1" customHeight="1" thickBot="1">
      <c r="J2670" s="31">
        <f>'اسماء العملاء'!A1240</f>
        <v>0</v>
      </c>
      <c r="K2670" s="187"/>
      <c r="L2670" s="219"/>
      <c r="M2670" s="219"/>
      <c r="N2670" s="127">
        <v>1239</v>
      </c>
    </row>
    <row r="2671" spans="10:14" ht="23.1" customHeight="1" thickBot="1">
      <c r="J2671" s="31">
        <f>'اسماء العملاء'!A1241</f>
        <v>0</v>
      </c>
      <c r="K2671" s="187"/>
      <c r="L2671" s="219"/>
      <c r="M2671" s="219"/>
      <c r="N2671" s="127">
        <v>1240</v>
      </c>
    </row>
    <row r="2672" spans="10:14" ht="23.1" customHeight="1" thickBot="1">
      <c r="J2672" s="31">
        <f>'اسماء العملاء'!A1242</f>
        <v>0</v>
      </c>
      <c r="K2672" s="187"/>
      <c r="L2672" s="219"/>
      <c r="M2672" s="219"/>
      <c r="N2672" s="127">
        <v>1241</v>
      </c>
    </row>
    <row r="2673" spans="10:14" ht="23.1" customHeight="1" thickBot="1">
      <c r="J2673" s="31">
        <f>'اسماء العملاء'!A1243</f>
        <v>0</v>
      </c>
      <c r="K2673" s="187"/>
      <c r="L2673" s="219"/>
      <c r="M2673" s="219"/>
      <c r="N2673" s="127">
        <v>1242</v>
      </c>
    </row>
    <row r="2674" spans="10:14" ht="23.1" customHeight="1" thickBot="1">
      <c r="J2674" s="31">
        <f>'اسماء العملاء'!A1244</f>
        <v>0</v>
      </c>
      <c r="K2674" s="187"/>
      <c r="L2674" s="219"/>
      <c r="M2674" s="219"/>
      <c r="N2674" s="127">
        <v>1243</v>
      </c>
    </row>
    <row r="2675" spans="10:14" ht="23.1" customHeight="1" thickBot="1">
      <c r="J2675" s="31">
        <f>'اسماء العملاء'!A1245</f>
        <v>0</v>
      </c>
      <c r="K2675" s="187"/>
      <c r="L2675" s="219"/>
      <c r="M2675" s="219"/>
      <c r="N2675" s="127">
        <v>1244</v>
      </c>
    </row>
    <row r="2676" spans="10:14" ht="23.1" customHeight="1" thickBot="1">
      <c r="J2676" s="31">
        <f>'اسماء العملاء'!A1246</f>
        <v>0</v>
      </c>
      <c r="K2676" s="187"/>
      <c r="L2676" s="219"/>
      <c r="M2676" s="219"/>
      <c r="N2676" s="127">
        <v>1245</v>
      </c>
    </row>
    <row r="2677" spans="10:14" ht="23.1" customHeight="1" thickBot="1">
      <c r="J2677" s="31">
        <f>'اسماء العملاء'!A1247</f>
        <v>0</v>
      </c>
      <c r="K2677" s="187"/>
      <c r="L2677" s="219"/>
      <c r="M2677" s="219"/>
      <c r="N2677" s="127">
        <v>1246</v>
      </c>
    </row>
    <row r="2678" spans="10:14" ht="23.1" customHeight="1" thickBot="1">
      <c r="J2678" s="31">
        <f>'اسماء العملاء'!A1248</f>
        <v>0</v>
      </c>
      <c r="K2678" s="187"/>
      <c r="L2678" s="219"/>
      <c r="M2678" s="219"/>
      <c r="N2678" s="127">
        <v>1247</v>
      </c>
    </row>
    <row r="2679" spans="10:14" ht="23.1" customHeight="1" thickBot="1">
      <c r="J2679" s="31">
        <f>'اسماء العملاء'!A1249</f>
        <v>0</v>
      </c>
      <c r="K2679" s="187"/>
      <c r="L2679" s="219"/>
      <c r="M2679" s="219"/>
      <c r="N2679" s="127">
        <v>1248</v>
      </c>
    </row>
    <row r="2680" spans="10:14" ht="23.1" customHeight="1" thickBot="1">
      <c r="J2680" s="31">
        <f>'اسماء العملاء'!A1250</f>
        <v>0</v>
      </c>
      <c r="K2680" s="187"/>
      <c r="L2680" s="219"/>
      <c r="M2680" s="219"/>
      <c r="N2680" s="127">
        <v>1249</v>
      </c>
    </row>
    <row r="2681" spans="10:14" ht="23.1" customHeight="1" thickBot="1">
      <c r="J2681" s="31">
        <f>'اسماء العملاء'!A1251</f>
        <v>0</v>
      </c>
      <c r="K2681" s="187"/>
      <c r="L2681" s="219"/>
      <c r="M2681" s="219"/>
      <c r="N2681" s="127">
        <v>1250</v>
      </c>
    </row>
    <row r="2682" spans="10:14" ht="23.1" customHeight="1" thickBot="1">
      <c r="J2682" s="31">
        <f>'اسماء العملاء'!A1252</f>
        <v>0</v>
      </c>
      <c r="K2682" s="187"/>
      <c r="L2682" s="219"/>
      <c r="M2682" s="219"/>
      <c r="N2682" s="127">
        <v>1251</v>
      </c>
    </row>
    <row r="2683" spans="10:14" ht="23.1" customHeight="1" thickBot="1">
      <c r="J2683" s="31">
        <f>'اسماء العملاء'!A1253</f>
        <v>0</v>
      </c>
      <c r="K2683" s="187"/>
      <c r="L2683" s="219"/>
      <c r="M2683" s="219"/>
      <c r="N2683" s="127">
        <v>1252</v>
      </c>
    </row>
    <row r="2684" spans="10:14" ht="23.1" customHeight="1" thickBot="1">
      <c r="J2684" s="31">
        <f>'اسماء العملاء'!A1254</f>
        <v>0</v>
      </c>
      <c r="K2684" s="187"/>
      <c r="L2684" s="219"/>
      <c r="M2684" s="219"/>
      <c r="N2684" s="127">
        <v>1253</v>
      </c>
    </row>
    <row r="2685" spans="10:14" ht="23.1" customHeight="1" thickBot="1">
      <c r="J2685" s="31">
        <f>'اسماء العملاء'!A1255</f>
        <v>0</v>
      </c>
      <c r="K2685" s="187"/>
      <c r="L2685" s="219"/>
      <c r="M2685" s="219"/>
      <c r="N2685" s="127">
        <v>1254</v>
      </c>
    </row>
    <row r="2686" spans="10:14" ht="23.1" customHeight="1" thickBot="1">
      <c r="J2686" s="31">
        <f>'اسماء العملاء'!A1256</f>
        <v>0</v>
      </c>
      <c r="K2686" s="187"/>
      <c r="L2686" s="219"/>
      <c r="M2686" s="219"/>
      <c r="N2686" s="127">
        <v>1255</v>
      </c>
    </row>
    <row r="2687" spans="10:14" ht="23.1" customHeight="1" thickBot="1">
      <c r="J2687" s="31">
        <f>'اسماء العملاء'!A1257</f>
        <v>0</v>
      </c>
      <c r="K2687" s="187"/>
      <c r="L2687" s="219"/>
      <c r="M2687" s="219"/>
      <c r="N2687" s="127">
        <v>1256</v>
      </c>
    </row>
    <row r="2688" spans="10:14" ht="23.1" customHeight="1" thickBot="1">
      <c r="J2688" s="31">
        <f>'اسماء العملاء'!A1258</f>
        <v>0</v>
      </c>
      <c r="K2688" s="187"/>
      <c r="L2688" s="219"/>
      <c r="M2688" s="219"/>
      <c r="N2688" s="127">
        <v>1257</v>
      </c>
    </row>
    <row r="2689" spans="10:14" ht="23.1" customHeight="1" thickBot="1">
      <c r="J2689" s="31">
        <f>'اسماء العملاء'!A1259</f>
        <v>0</v>
      </c>
      <c r="K2689" s="187"/>
      <c r="L2689" s="219"/>
      <c r="M2689" s="219"/>
      <c r="N2689" s="127">
        <v>1258</v>
      </c>
    </row>
    <row r="2690" spans="10:14" ht="23.1" customHeight="1" thickBot="1">
      <c r="J2690" s="31">
        <f>'اسماء العملاء'!A1260</f>
        <v>0</v>
      </c>
      <c r="K2690" s="187"/>
      <c r="L2690" s="219"/>
      <c r="M2690" s="219"/>
      <c r="N2690" s="127">
        <v>1259</v>
      </c>
    </row>
    <row r="2691" spans="10:14" ht="23.1" customHeight="1" thickBot="1">
      <c r="J2691" s="31">
        <f>'اسماء العملاء'!A1261</f>
        <v>0</v>
      </c>
      <c r="K2691" s="187"/>
      <c r="L2691" s="219"/>
      <c r="M2691" s="219"/>
      <c r="N2691" s="127">
        <v>1260</v>
      </c>
    </row>
    <row r="2692" spans="10:14" ht="23.1" customHeight="1" thickBot="1">
      <c r="J2692" s="31">
        <f>'اسماء العملاء'!A1262</f>
        <v>0</v>
      </c>
      <c r="K2692" s="187"/>
      <c r="L2692" s="219"/>
      <c r="M2692" s="219"/>
      <c r="N2692" s="127">
        <v>1261</v>
      </c>
    </row>
    <row r="2693" spans="10:14" ht="23.1" customHeight="1" thickBot="1">
      <c r="J2693" s="31">
        <f>'اسماء العملاء'!A1263</f>
        <v>0</v>
      </c>
      <c r="K2693" s="187"/>
      <c r="L2693" s="219"/>
      <c r="M2693" s="219"/>
      <c r="N2693" s="127">
        <v>1262</v>
      </c>
    </row>
    <row r="2694" spans="10:14" ht="23.1" customHeight="1" thickBot="1">
      <c r="J2694" s="31">
        <f>'اسماء العملاء'!A1264</f>
        <v>0</v>
      </c>
      <c r="K2694" s="187"/>
      <c r="L2694" s="219"/>
      <c r="M2694" s="219"/>
      <c r="N2694" s="127">
        <v>1263</v>
      </c>
    </row>
    <row r="2695" spans="10:14" ht="23.1" customHeight="1" thickBot="1">
      <c r="J2695" s="31">
        <f>'اسماء العملاء'!A1265</f>
        <v>0</v>
      </c>
      <c r="K2695" s="187"/>
      <c r="L2695" s="219"/>
      <c r="M2695" s="219"/>
      <c r="N2695" s="127">
        <v>1264</v>
      </c>
    </row>
    <row r="2696" spans="10:14" ht="23.1" customHeight="1" thickBot="1">
      <c r="J2696" s="31">
        <f>'اسماء العملاء'!A1266</f>
        <v>0</v>
      </c>
      <c r="K2696" s="187"/>
      <c r="L2696" s="219"/>
      <c r="M2696" s="219"/>
      <c r="N2696" s="127">
        <v>1265</v>
      </c>
    </row>
    <row r="2697" spans="10:14" ht="23.1" customHeight="1" thickBot="1">
      <c r="J2697" s="31">
        <f>'اسماء العملاء'!A1267</f>
        <v>0</v>
      </c>
      <c r="K2697" s="187"/>
      <c r="L2697" s="219"/>
      <c r="M2697" s="219"/>
      <c r="N2697" s="127">
        <v>1266</v>
      </c>
    </row>
    <row r="2698" spans="10:14" ht="23.1" customHeight="1" thickBot="1">
      <c r="J2698" s="31">
        <f>'اسماء العملاء'!A1268</f>
        <v>0</v>
      </c>
      <c r="K2698" s="187"/>
      <c r="L2698" s="219"/>
      <c r="M2698" s="219"/>
      <c r="N2698" s="127">
        <v>1267</v>
      </c>
    </row>
    <row r="2699" spans="10:14" ht="23.1" customHeight="1" thickBot="1">
      <c r="J2699" s="31">
        <f>'اسماء العملاء'!A1269</f>
        <v>0</v>
      </c>
      <c r="K2699" s="193"/>
      <c r="L2699" s="219"/>
      <c r="M2699" s="219"/>
      <c r="N2699" s="127">
        <v>1268</v>
      </c>
    </row>
    <row r="2700" spans="10:14" ht="23.1" customHeight="1" thickBot="1">
      <c r="J2700" s="31">
        <f>'اسماء العملاء'!A1270</f>
        <v>0</v>
      </c>
      <c r="K2700" s="190" t="s">
        <v>198</v>
      </c>
      <c r="L2700" s="219" t="s">
        <v>199</v>
      </c>
      <c r="M2700" s="220"/>
      <c r="N2700" s="127">
        <v>1269</v>
      </c>
    </row>
  </sheetData>
  <sheetProtection password="F35A" sheet="1" objects="1" scenarios="1"/>
  <dataConsolidate topLabels="1">
    <dataRefs count="2">
      <dataRef ref="B1:B1048576" sheet="الرصيد الثابت"/>
      <dataRef ref="B2:B52" sheet="الرصيد الثابت"/>
    </dataRefs>
  </dataConsolidate>
  <mergeCells count="2">
    <mergeCell ref="D1:N1"/>
    <mergeCell ref="A1:C1"/>
  </mergeCells>
  <dataValidations count="3">
    <dataValidation type="date" allowBlank="1" showInputMessage="1" showErrorMessage="1" sqref="A3:A296">
      <formula1>A3</formula1>
      <formula2>A14</formula2>
    </dataValidation>
    <dataValidation type="list" allowBlank="1" showInputMessage="1" showErrorMessage="1" sqref="B3:B296">
      <formula1>$B$1432:$B$1680</formula1>
    </dataValidation>
    <dataValidation type="list" allowBlank="1" showInputMessage="1" showErrorMessage="1" sqref="J3:J296">
      <formula1>$J$1432:$J$2700</formula1>
    </dataValidation>
  </dataValidations>
  <hyperlinks>
    <hyperlink ref="A1" location="'الصفحة الرئيسية'!A1" display="الرئيسية"/>
  </hyperlinks>
  <pageMargins left="0.7" right="0.7" top="0.75" bottom="0.75" header="0.3" footer="0.3"/>
  <pageSetup paperSize="9" orientation="portrait" horizontalDpi="0" verticalDpi="0" r:id="rId1"/>
  <ignoredErrors>
    <ignoredError sqref="A3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BE1667"/>
  <sheetViews>
    <sheetView showGridLines="0" rightToLeft="1" zoomScale="89" zoomScaleNormal="89" workbookViewId="0">
      <pane xSplit="18" topLeftCell="S1" activePane="topRight" state="frozen"/>
      <selection pane="topRight" activeCell="A15" sqref="A15"/>
    </sheetView>
  </sheetViews>
  <sheetFormatPr defaultColWidth="9.140625" defaultRowHeight="21" customHeight="1"/>
  <cols>
    <col min="1" max="1" width="10.5703125" style="272" bestFit="1" customWidth="1"/>
    <col min="2" max="2" width="22.28515625" style="49" bestFit="1" customWidth="1"/>
    <col min="3" max="3" width="9.28515625" style="49" bestFit="1" customWidth="1"/>
    <col min="4" max="4" width="26.42578125" style="49" bestFit="1" customWidth="1"/>
    <col min="5" max="5" width="18.85546875" style="49" hidden="1" customWidth="1"/>
    <col min="6" max="6" width="15.140625" style="49" bestFit="1" customWidth="1"/>
    <col min="7" max="7" width="14.85546875" style="48" bestFit="1" customWidth="1"/>
    <col min="8" max="8" width="5.85546875" style="70" bestFit="1" customWidth="1"/>
    <col min="9" max="9" width="13.5703125" style="49" bestFit="1" customWidth="1"/>
    <col min="10" max="10" width="7.42578125" style="70" bestFit="1" customWidth="1"/>
    <col min="11" max="11" width="4.85546875" style="64" bestFit="1" customWidth="1"/>
    <col min="12" max="12" width="4.5703125" style="64" bestFit="1" customWidth="1"/>
    <col min="13" max="13" width="4.42578125" style="70" bestFit="1" customWidth="1"/>
    <col min="14" max="14" width="5.7109375" style="64" bestFit="1" customWidth="1"/>
    <col min="15" max="15" width="10.7109375" style="217" customWidth="1"/>
    <col min="16" max="16" width="8.42578125" style="170" bestFit="1" customWidth="1"/>
    <col min="17" max="17" width="10.28515625" style="170" bestFit="1" customWidth="1"/>
    <col min="18" max="18" width="15.28515625" style="173" bestFit="1" customWidth="1"/>
    <col min="19" max="19" width="18.42578125" style="48" bestFit="1" customWidth="1"/>
    <col min="20" max="20" width="15.85546875" style="172" bestFit="1" customWidth="1"/>
    <col min="21" max="44" width="12.7109375" style="70" bestFit="1" customWidth="1"/>
    <col min="45" max="53" width="12.7109375" style="49" bestFit="1" customWidth="1"/>
    <col min="54" max="54" width="15.85546875" style="49" bestFit="1" customWidth="1"/>
    <col min="55" max="55" width="17.140625" style="49" bestFit="1" customWidth="1"/>
    <col min="56" max="56" width="18.140625" style="49" bestFit="1" customWidth="1"/>
    <col min="57" max="57" width="12.85546875" style="48" bestFit="1" customWidth="1"/>
    <col min="58" max="16384" width="9.140625" style="40"/>
  </cols>
  <sheetData>
    <row r="1" spans="1:57" ht="21" customHeight="1" thickBot="1">
      <c r="A1" s="267" t="s">
        <v>36</v>
      </c>
      <c r="B1" s="38" t="s">
        <v>30</v>
      </c>
      <c r="C1" s="38" t="s">
        <v>125</v>
      </c>
      <c r="D1" s="38" t="s">
        <v>41</v>
      </c>
      <c r="E1" s="38"/>
      <c r="F1" s="38" t="s">
        <v>46</v>
      </c>
      <c r="G1" s="38" t="s">
        <v>47</v>
      </c>
      <c r="H1" s="57" t="s">
        <v>61</v>
      </c>
      <c r="I1" s="38" t="s">
        <v>60</v>
      </c>
      <c r="J1" s="57" t="s">
        <v>62</v>
      </c>
      <c r="K1" s="57" t="s">
        <v>48</v>
      </c>
      <c r="L1" s="57" t="s">
        <v>49</v>
      </c>
      <c r="M1" s="57" t="s">
        <v>50</v>
      </c>
      <c r="N1" s="57" t="s">
        <v>51</v>
      </c>
      <c r="O1" s="309" t="s">
        <v>143</v>
      </c>
      <c r="P1" s="311" t="s">
        <v>147</v>
      </c>
      <c r="Q1" s="311" t="s">
        <v>146</v>
      </c>
      <c r="R1" s="313" t="s">
        <v>185</v>
      </c>
      <c r="S1" s="303" t="s">
        <v>186</v>
      </c>
      <c r="T1" s="307" t="s">
        <v>184</v>
      </c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  <c r="BC1" s="162"/>
      <c r="BD1" s="162"/>
      <c r="BE1" s="39" t="s">
        <v>52</v>
      </c>
    </row>
    <row r="2" spans="1:57" ht="21" customHeight="1" thickBot="1">
      <c r="A2" s="268"/>
      <c r="B2" s="72"/>
      <c r="C2" s="72"/>
      <c r="D2" s="72"/>
      <c r="E2" s="72"/>
      <c r="F2" s="72"/>
      <c r="G2" s="72"/>
      <c r="H2" s="72"/>
      <c r="I2" s="73"/>
      <c r="J2" s="73"/>
      <c r="K2" s="72"/>
      <c r="L2" s="305"/>
      <c r="M2" s="305"/>
      <c r="N2" s="306"/>
      <c r="O2" s="310"/>
      <c r="P2" s="312"/>
      <c r="Q2" s="312"/>
      <c r="R2" s="314"/>
      <c r="S2" s="304"/>
      <c r="T2" s="308"/>
      <c r="U2" s="171" t="s">
        <v>148</v>
      </c>
      <c r="V2" s="171" t="s">
        <v>149</v>
      </c>
      <c r="W2" s="171" t="s">
        <v>150</v>
      </c>
      <c r="X2" s="171" t="s">
        <v>151</v>
      </c>
      <c r="Y2" s="171" t="s">
        <v>152</v>
      </c>
      <c r="Z2" s="171" t="s">
        <v>153</v>
      </c>
      <c r="AA2" s="171" t="s">
        <v>154</v>
      </c>
      <c r="AB2" s="171" t="s">
        <v>155</v>
      </c>
      <c r="AC2" s="171" t="s">
        <v>156</v>
      </c>
      <c r="AD2" s="171" t="s">
        <v>157</v>
      </c>
      <c r="AE2" s="171" t="s">
        <v>158</v>
      </c>
      <c r="AF2" s="171" t="s">
        <v>159</v>
      </c>
      <c r="AG2" s="171" t="s">
        <v>160</v>
      </c>
      <c r="AH2" s="171" t="s">
        <v>161</v>
      </c>
      <c r="AI2" s="171" t="s">
        <v>162</v>
      </c>
      <c r="AJ2" s="171" t="s">
        <v>163</v>
      </c>
      <c r="AK2" s="171" t="s">
        <v>164</v>
      </c>
      <c r="AL2" s="171" t="s">
        <v>165</v>
      </c>
      <c r="AM2" s="171" t="s">
        <v>166</v>
      </c>
      <c r="AN2" s="171" t="s">
        <v>167</v>
      </c>
      <c r="AO2" s="171" t="s">
        <v>168</v>
      </c>
      <c r="AP2" s="171" t="s">
        <v>169</v>
      </c>
      <c r="AQ2" s="171" t="s">
        <v>170</v>
      </c>
      <c r="AR2" s="171" t="s">
        <v>171</v>
      </c>
      <c r="AS2" s="171" t="s">
        <v>172</v>
      </c>
      <c r="AT2" s="171" t="s">
        <v>173</v>
      </c>
      <c r="AU2" s="171" t="s">
        <v>174</v>
      </c>
      <c r="AV2" s="171" t="s">
        <v>175</v>
      </c>
      <c r="AW2" s="171" t="s">
        <v>176</v>
      </c>
      <c r="AX2" s="171" t="s">
        <v>177</v>
      </c>
      <c r="AY2" s="171" t="s">
        <v>178</v>
      </c>
      <c r="AZ2" s="171" t="s">
        <v>179</v>
      </c>
      <c r="BA2" s="171" t="s">
        <v>180</v>
      </c>
      <c r="BB2" s="171" t="s">
        <v>181</v>
      </c>
      <c r="BC2" s="171" t="s">
        <v>182</v>
      </c>
      <c r="BD2" s="171" t="s">
        <v>183</v>
      </c>
      <c r="BE2" s="41"/>
    </row>
    <row r="3" spans="1:57" ht="21" customHeight="1">
      <c r="A3" s="269">
        <f ca="1">IF(B3="","",TODAY())</f>
        <v>43369</v>
      </c>
      <c r="B3" s="43" t="s">
        <v>200</v>
      </c>
      <c r="C3" s="52">
        <f>+VLOOKUP(B3,'اسماء العملاء'!$A$2:$E$1270,5,FALSE)</f>
        <v>1</v>
      </c>
      <c r="D3" s="52" t="str">
        <f>+VLOOKUP(B3,'اسماء العملاء'!$A$2:$C$1270,2,FALSE)</f>
        <v>ش ابو سعيد محل الموبيلات</v>
      </c>
      <c r="E3" s="52"/>
      <c r="F3" s="52" t="str">
        <f>+VLOOKUP(B3,'اسماء العملاء'!$A$2:$C$1270,3,FALSE)</f>
        <v>01227897839</v>
      </c>
      <c r="G3" s="42"/>
      <c r="H3" s="78" t="e">
        <f>+VLOOKUP(G3,'انواع الفلاتر'!$B$2:$C$52,2,FALSE)</f>
        <v>#N/A</v>
      </c>
      <c r="I3" s="54"/>
      <c r="J3" s="75" t="e">
        <f>SUM(I3*H3)</f>
        <v>#N/A</v>
      </c>
      <c r="K3" s="58"/>
      <c r="L3" s="58"/>
      <c r="M3" s="159"/>
      <c r="N3" s="59">
        <f>SUM(L3-M3)</f>
        <v>0</v>
      </c>
      <c r="O3" s="264"/>
      <c r="P3" s="169" t="e">
        <f>INT(N3/O3)</f>
        <v>#DIV/0!</v>
      </c>
      <c r="Q3" s="169" t="e">
        <f>N3-O3*P3</f>
        <v>#DIV/0!</v>
      </c>
      <c r="R3" s="180">
        <v>0</v>
      </c>
      <c r="S3" s="174" t="e">
        <f>COUNTIF(U3:BD3,"&gt;"&amp;T3)*O3-(COUNTIF(U3:BD3,"&gt;"&amp;T3)-P3)*(O3-Q3)-COUNTBLANK(U3:BD3)*O3</f>
        <v>#DIV/0!</v>
      </c>
      <c r="T3" s="184"/>
      <c r="U3" s="182" t="e">
        <f>IF(COUNT($T3:T3)&gt;ROUNDUP($Q3/$O3,0)+$P3,0,EDATE(EDATE($T3,1)+$R3,COLUMN()-22))</f>
        <v>#DIV/0!</v>
      </c>
      <c r="V3" s="182" t="e">
        <f>IF(COUNT($T3:U3)&gt;ROUNDUP($Q3/$O3,0)+$P3,0,EDATE(EDATE($T3,1)+$R3,COLUMN()-22))</f>
        <v>#DIV/0!</v>
      </c>
      <c r="W3" s="182" t="e">
        <f>IF(COUNT($T3:V3)&gt;ROUNDUP($Q3/$O3,0)+$P3,0,EDATE(EDATE($T3,1)+$R3,COLUMN()-22))</f>
        <v>#DIV/0!</v>
      </c>
      <c r="X3" s="182" t="e">
        <f>IF(COUNT($T3:W3)&gt;ROUNDUP($Q3/$O3,0)+$P3,0,EDATE(EDATE($T3,1)+$R3,COLUMN()-22))</f>
        <v>#DIV/0!</v>
      </c>
      <c r="Y3" s="182" t="e">
        <f>IF(COUNT($T3:X3)&gt;ROUNDUP($Q3/$O3,0)+$P3,0,EDATE(EDATE($T3,1)+$R3,COLUMN()-22))</f>
        <v>#DIV/0!</v>
      </c>
      <c r="Z3" s="182" t="e">
        <f>IF(COUNT($T3:Y3)&gt;ROUNDUP($Q3/$O3,0)+$P3,0,EDATE(EDATE($T3,1)+$R3,COLUMN()-22))</f>
        <v>#DIV/0!</v>
      </c>
      <c r="AA3" s="182" t="e">
        <f>IF(COUNT($T3:Z3)&gt;ROUNDUP($Q3/$O3,0)+$P3,0,EDATE(EDATE($T3,1)+$R3,COLUMN()-22))</f>
        <v>#DIV/0!</v>
      </c>
      <c r="AB3" s="182" t="e">
        <f>IF(COUNT($T3:AA3)&gt;ROUNDUP($Q3/$O3,0)+$P3,0,EDATE(EDATE($T3,1)+$R3,COLUMN()-22))</f>
        <v>#DIV/0!</v>
      </c>
      <c r="AC3" s="182" t="e">
        <f>IF(COUNT($T3:AB3)&gt;ROUNDUP($Q3/$O3,0)+$P3,0,EDATE(EDATE($T3,1)+$R3,COLUMN()-22))</f>
        <v>#DIV/0!</v>
      </c>
      <c r="AD3" s="182" t="e">
        <f>IF(COUNT($T3:AC3)&gt;ROUNDUP($Q3/$O3,0)+$P3,0,EDATE(EDATE($T3,1)+$R3,COLUMN()-22))</f>
        <v>#DIV/0!</v>
      </c>
      <c r="AE3" s="182" t="e">
        <f>IF(COUNT($T3:AD3)&gt;ROUNDUP($Q3/$O3,0)+$P3,0,EDATE(EDATE($T3,1)+$R3,COLUMN()-22))</f>
        <v>#DIV/0!</v>
      </c>
      <c r="AF3" s="182" t="e">
        <f>IF(COUNT($T3:AE3)&gt;ROUNDUP($Q3/$O3,0)+$P3,0,EDATE(EDATE($T3,1)+$R3,COLUMN()-22))</f>
        <v>#DIV/0!</v>
      </c>
      <c r="AG3" s="182" t="e">
        <f>IF(COUNT($T3:AF3)&gt;ROUNDUP($Q3/$O3,0)+$P3,0,EDATE(EDATE($T3,1)+$R3,COLUMN()-22))</f>
        <v>#DIV/0!</v>
      </c>
      <c r="AH3" s="182" t="e">
        <f>IF(COUNT($T3:AG3)&gt;ROUNDUP($Q3/$O3,0)+$P3,0,EDATE(EDATE($T3,1)+$R3,COLUMN()-22))</f>
        <v>#DIV/0!</v>
      </c>
      <c r="AI3" s="182" t="e">
        <f>IF(COUNT($T3:AH3)&gt;ROUNDUP($Q3/$O3,0)+$P3,0,EDATE(EDATE($T3,1)+$R3,COLUMN()-22))</f>
        <v>#DIV/0!</v>
      </c>
      <c r="AJ3" s="182" t="e">
        <f>IF(COUNT($T3:AI3)&gt;ROUNDUP($Q3/$O3,0)+$P3,0,EDATE(EDATE($T3,1)+$R3,COLUMN()-22))</f>
        <v>#DIV/0!</v>
      </c>
      <c r="AK3" s="182" t="e">
        <f>IF(COUNT($T3:AJ3)&gt;ROUNDUP($Q3/$O3,0)+$P3,0,EDATE(EDATE($T3,1)+$R3,COLUMN()-22))</f>
        <v>#DIV/0!</v>
      </c>
      <c r="AL3" s="182" t="e">
        <f>IF(COUNT($T3:AK3)&gt;ROUNDUP($Q3/$O3,0)+$P3,0,EDATE(EDATE($T3,1)+$R3,COLUMN()-22))</f>
        <v>#DIV/0!</v>
      </c>
      <c r="AM3" s="182" t="e">
        <f>IF(COUNT($T3:AL3)&gt;ROUNDUP($Q3/$O3,0)+$P3,0,EDATE(EDATE($T3,1)+$R3,COLUMN()-22))</f>
        <v>#DIV/0!</v>
      </c>
      <c r="AN3" s="182" t="e">
        <f>IF(COUNT($T3:AM3)&gt;ROUNDUP($Q3/$O3,0)+$P3,0,EDATE(EDATE($T3,1)+$R3,COLUMN()-22))</f>
        <v>#DIV/0!</v>
      </c>
      <c r="AO3" s="182" t="e">
        <f>IF(COUNT($T3:AN3)&gt;ROUNDUP($Q3/$O3,0)+$P3,0,EDATE(EDATE($T3,1)+$R3,COLUMN()-22))</f>
        <v>#DIV/0!</v>
      </c>
      <c r="AP3" s="182" t="e">
        <f>IF(COUNT($T3:AO3)&gt;ROUNDUP($Q3/$O3,0)+$P3,0,EDATE(EDATE($T3,1)+$R3,COLUMN()-22))</f>
        <v>#DIV/0!</v>
      </c>
      <c r="AQ3" s="182" t="e">
        <f>IF(COUNT($T3:AP3)&gt;ROUNDUP($Q3/$O3,0)+$P3,0,EDATE(EDATE($T3,1)+$R3,COLUMN()-22))</f>
        <v>#DIV/0!</v>
      </c>
      <c r="AR3" s="182" t="e">
        <f>IF(COUNT($T3:AQ3)&gt;ROUNDUP($Q3/$O3,0)+$P3,0,EDATE(EDATE($T3,1)+$R3,COLUMN()-22))</f>
        <v>#DIV/0!</v>
      </c>
      <c r="AS3" s="182" t="e">
        <f>IF(COUNT($T3:AR3)&gt;ROUNDUP($Q3/$O3,0)+$P3,0,EDATE(EDATE($T3,1)+$R3,COLUMN()-22))</f>
        <v>#DIV/0!</v>
      </c>
      <c r="AT3" s="182" t="e">
        <f>IF(COUNT($T3:AS3)&gt;ROUNDUP($Q3/$O3,0)+$P3,0,EDATE(EDATE($T3,1)+$R3,COLUMN()-22))</f>
        <v>#DIV/0!</v>
      </c>
      <c r="AU3" s="182" t="e">
        <f>IF(COUNT($T3:AT3)&gt;ROUNDUP($Q3/$O3,0)+$P3,0,EDATE(EDATE($T3,1)+$R3,COLUMN()-22))</f>
        <v>#DIV/0!</v>
      </c>
      <c r="AV3" s="182" t="e">
        <f>IF(COUNT($T3:AU3)&gt;ROUNDUP($Q3/$O3,0)+$P3,0,EDATE(EDATE($T3,1)+$R3,COLUMN()-22))</f>
        <v>#DIV/0!</v>
      </c>
      <c r="AW3" s="182" t="e">
        <f>IF(COUNT($T3:AV3)&gt;ROUNDUP($Q3/$O3,0)+$P3,0,EDATE(EDATE($T3,1)+$R3,COLUMN()-22))</f>
        <v>#DIV/0!</v>
      </c>
      <c r="AX3" s="182" t="e">
        <f>IF(COUNT($T3:AW3)&gt;ROUNDUP($Q3/$O3,0)+$P3,0,EDATE(EDATE($T3,1)+$R3,COLUMN()-22))</f>
        <v>#DIV/0!</v>
      </c>
      <c r="AY3" s="182" t="e">
        <f>IF(COUNT($T3:AX3)&gt;ROUNDUP($Q3/$O3,0)+$P3,0,EDATE(EDATE($T3,1)+$R3,COLUMN()-22))</f>
        <v>#DIV/0!</v>
      </c>
      <c r="AZ3" s="182" t="e">
        <f>IF(COUNT($T3:AY3)&gt;ROUNDUP($Q3/$O3,0)+$P3,0,EDATE(EDATE($T3,1)+$R3,COLUMN()-22))</f>
        <v>#DIV/0!</v>
      </c>
      <c r="BA3" s="182" t="e">
        <f>IF(COUNT($T3:AZ3)&gt;ROUNDUP($Q3/$O3,0)+$P3,0,EDATE(EDATE($T3,1)+$R3,COLUMN()-22))</f>
        <v>#DIV/0!</v>
      </c>
      <c r="BB3" s="182" t="e">
        <f>IF(COUNT($T3:BA3)&gt;ROUNDUP($Q3/$O3,0)+$P3,0,EDATE(EDATE($T3,1)+$R3,COLUMN()-22))</f>
        <v>#DIV/0!</v>
      </c>
      <c r="BC3" s="182" t="e">
        <f>IF(COUNT($T3:BB3)&gt;ROUNDUP($Q3/$O3,0)+$P3,0,EDATE(EDATE($T3,1)+$R3,COLUMN()-22))</f>
        <v>#DIV/0!</v>
      </c>
      <c r="BD3" s="182" t="e">
        <f>IF(COUNT($T3:BC3)&gt;ROUNDUP($Q3/$O3,0)+$P3,0,EDATE(EDATE($T3,1)+$R3,COLUMN()-22))</f>
        <v>#DIV/0!</v>
      </c>
      <c r="BE3" s="44"/>
    </row>
    <row r="4" spans="1:57" ht="21" customHeight="1">
      <c r="A4" s="270">
        <f t="shared" ref="A4:A67" ca="1" si="0">IF(B4="","",TODAY())</f>
        <v>43369</v>
      </c>
      <c r="B4" s="213" t="s">
        <v>203</v>
      </c>
      <c r="C4" s="215">
        <f>+VLOOKUP(B4,'اسماء العملاء'!$A$2:$E$1270,5,FALSE)</f>
        <v>2</v>
      </c>
      <c r="D4" s="215" t="str">
        <f>+VLOOKUP(B4,'اسماء العملاء'!$A$2:$C$1270,2,FALSE)</f>
        <v>ش ابو سعيد محل الاحديه</v>
      </c>
      <c r="E4" s="215"/>
      <c r="F4" s="215" t="str">
        <f>+VLOOKUP(B4,'اسماء العملاء'!$A$2:$C$1270,3,FALSE)</f>
        <v>01004546757</v>
      </c>
      <c r="G4" s="44"/>
      <c r="H4" s="78" t="e">
        <f>+VLOOKUP(G4,'انواع الفلاتر'!$B$2:$C$52,2,FALSE)</f>
        <v>#N/A</v>
      </c>
      <c r="I4" s="55"/>
      <c r="J4" s="76" t="e">
        <f t="shared" ref="J4:J67" si="1">SUM(I4*H4)</f>
        <v>#N/A</v>
      </c>
      <c r="K4" s="60"/>
      <c r="L4" s="60"/>
      <c r="M4" s="160"/>
      <c r="N4" s="61">
        <f t="shared" ref="N4:N67" si="2">SUM(L4-M4)</f>
        <v>0</v>
      </c>
      <c r="O4" s="265"/>
      <c r="P4" s="169" t="e">
        <f>INT(N4/O4)</f>
        <v>#DIV/0!</v>
      </c>
      <c r="Q4" s="169" t="e">
        <f>N4-O4*P4</f>
        <v>#DIV/0!</v>
      </c>
      <c r="R4" s="179">
        <v>0</v>
      </c>
      <c r="S4" s="175" t="e">
        <f t="shared" ref="S4:S67" si="3">COUNTIF(U4:BD4,"&gt;"&amp;T4)*O4-(COUNTIF(U4:BD4,"&gt;"&amp;T4)-P4)*(O4-Q4)-COUNTBLANK(U4:BD4)*O4</f>
        <v>#DIV/0!</v>
      </c>
      <c r="T4" s="185"/>
      <c r="U4" s="183" t="e">
        <f>IF(COUNT($T4:T4)&gt;ROUNDUP($Q4/$O4,0)+$P4,0,EDATE(EDATE($T4,1)+$R4,COLUMN()-22))</f>
        <v>#DIV/0!</v>
      </c>
      <c r="V4" s="183" t="e">
        <f>IF(COUNT($T4:U4)&gt;ROUNDUP($Q4/$O4,0)+$P4,0,EDATE(EDATE($T4,1)+$R4,COLUMN()-22))</f>
        <v>#DIV/0!</v>
      </c>
      <c r="W4" s="183" t="e">
        <f>IF(COUNT($T4:V4)&gt;ROUNDUP($Q4/$O4,0)+$P4,0,EDATE(EDATE($T4,1)+$R4,COLUMN()-22))</f>
        <v>#DIV/0!</v>
      </c>
      <c r="X4" s="183" t="e">
        <f>IF(COUNT($T4:W4)&gt;ROUNDUP($Q4/$O4,0)+$P4,0,EDATE(EDATE($T4,1)+$R4,COLUMN()-22))</f>
        <v>#DIV/0!</v>
      </c>
      <c r="Y4" s="183" t="e">
        <f>IF(COUNT($T4:X4)&gt;ROUNDUP($Q4/$O4,0)+$P4,0,EDATE(EDATE($T4,1)+$R4,COLUMN()-22))</f>
        <v>#DIV/0!</v>
      </c>
      <c r="Z4" s="183" t="e">
        <f>IF(COUNT($T4:Y4)&gt;ROUNDUP($Q4/$O4,0)+$P4,0,EDATE(EDATE($T4,1)+$R4,COLUMN()-22))</f>
        <v>#DIV/0!</v>
      </c>
      <c r="AA4" s="183" t="e">
        <f>IF(COUNT($T4:Z4)&gt;ROUNDUP($Q4/$O4,0)+$P4,0,EDATE(EDATE($T4,1)+$R4,COLUMN()-22))</f>
        <v>#DIV/0!</v>
      </c>
      <c r="AB4" s="183" t="e">
        <f>IF(COUNT($T4:AA4)&gt;ROUNDUP($Q4/$O4,0)+$P4,0,EDATE(EDATE($T4,1)+$R4,COLUMN()-22))</f>
        <v>#DIV/0!</v>
      </c>
      <c r="AC4" s="183" t="e">
        <f>IF(COUNT($T4:AB4)&gt;ROUNDUP($Q4/$O4,0)+$P4,0,EDATE(EDATE($T4,1)+$R4,COLUMN()-22))</f>
        <v>#DIV/0!</v>
      </c>
      <c r="AD4" s="183" t="e">
        <f>IF(COUNT($T4:AC4)&gt;ROUNDUP($Q4/$O4,0)+$P4,0,EDATE(EDATE($T4,1)+$R4,COLUMN()-22))</f>
        <v>#DIV/0!</v>
      </c>
      <c r="AE4" s="183" t="e">
        <f>IF(COUNT($T4:AD4)&gt;ROUNDUP($Q4/$O4,0)+$P4,0,EDATE(EDATE($T4,1)+$R4,COLUMN()-22))</f>
        <v>#DIV/0!</v>
      </c>
      <c r="AF4" s="183" t="e">
        <f>IF(COUNT($T4:AE4)&gt;ROUNDUP($Q4/$O4,0)+$P4,0,EDATE(EDATE($T4,1)+$R4,COLUMN()-22))</f>
        <v>#DIV/0!</v>
      </c>
      <c r="AG4" s="183" t="e">
        <f>IF(COUNT($T4:AF4)&gt;ROUNDUP($Q4/$O4,0)+$P4,0,EDATE(EDATE($T4,1)+$R4,COLUMN()-22))</f>
        <v>#DIV/0!</v>
      </c>
      <c r="AH4" s="183" t="e">
        <f>IF(COUNT($T4:AG4)&gt;ROUNDUP($Q4/$O4,0)+$P4,0,EDATE(EDATE($T4,1)+$R4,COLUMN()-22))</f>
        <v>#DIV/0!</v>
      </c>
      <c r="AI4" s="183" t="e">
        <f>IF(COUNT($T4:AH4)&gt;ROUNDUP($Q4/$O4,0)+$P4,0,EDATE(EDATE($T4,1)+$R4,COLUMN()-22))</f>
        <v>#DIV/0!</v>
      </c>
      <c r="AJ4" s="183" t="e">
        <f>IF(COUNT($T4:AI4)&gt;ROUNDUP($Q4/$O4,0)+$P4,0,EDATE(EDATE($T4,1)+$R4,COLUMN()-22))</f>
        <v>#DIV/0!</v>
      </c>
      <c r="AK4" s="183" t="e">
        <f>IF(COUNT($T4:AJ4)&gt;ROUNDUP($Q4/$O4,0)+$P4,0,EDATE(EDATE($T4,1)+$R4,COLUMN()-22))</f>
        <v>#DIV/0!</v>
      </c>
      <c r="AL4" s="183" t="e">
        <f>IF(COUNT($T4:AK4)&gt;ROUNDUP($Q4/$O4,0)+$P4,0,EDATE(EDATE($T4,1)+$R4,COLUMN()-22))</f>
        <v>#DIV/0!</v>
      </c>
      <c r="AM4" s="183" t="e">
        <f>IF(COUNT($T4:AL4)&gt;ROUNDUP($Q4/$O4,0)+$P4,0,EDATE(EDATE($T4,1)+$R4,COLUMN()-22))</f>
        <v>#DIV/0!</v>
      </c>
      <c r="AN4" s="183" t="e">
        <f>IF(COUNT($T4:AM4)&gt;ROUNDUP($Q4/$O4,0)+$P4,0,EDATE(EDATE($T4,1)+$R4,COLUMN()-22))</f>
        <v>#DIV/0!</v>
      </c>
      <c r="AO4" s="183" t="e">
        <f>IF(COUNT($T4:AN4)&gt;ROUNDUP($Q4/$O4,0)+$P4,0,EDATE(EDATE($T4,1)+$R4,COLUMN()-22))</f>
        <v>#DIV/0!</v>
      </c>
      <c r="AP4" s="183" t="e">
        <f>IF(COUNT($T4:AO4)&gt;ROUNDUP($Q4/$O4,0)+$P4,0,EDATE(EDATE($T4,1)+$R4,COLUMN()-22))</f>
        <v>#DIV/0!</v>
      </c>
      <c r="AQ4" s="183" t="e">
        <f>IF(COUNT($T4:AP4)&gt;ROUNDUP($Q4/$O4,0)+$P4,0,EDATE(EDATE($T4,1)+$R4,COLUMN()-22))</f>
        <v>#DIV/0!</v>
      </c>
      <c r="AR4" s="183" t="e">
        <f>IF(COUNT($T4:AQ4)&gt;ROUNDUP($Q4/$O4,0)+$P4,0,EDATE(EDATE($T4,1)+$R4,COLUMN()-22))</f>
        <v>#DIV/0!</v>
      </c>
      <c r="AS4" s="183" t="e">
        <f>IF(COUNT($T4:AR4)&gt;ROUNDUP($Q4/$O4,0)+$P4,0,EDATE(EDATE($T4,1)+$R4,COLUMN()-22))</f>
        <v>#DIV/0!</v>
      </c>
      <c r="AT4" s="183" t="e">
        <f>IF(COUNT($T4:AS4)&gt;ROUNDUP($Q4/$O4,0)+$P4,0,EDATE(EDATE($T4,1)+$R4,COLUMN()-22))</f>
        <v>#DIV/0!</v>
      </c>
      <c r="AU4" s="183" t="e">
        <f>IF(COUNT($T4:AT4)&gt;ROUNDUP($Q4/$O4,0)+$P4,0,EDATE(EDATE($T4,1)+$R4,COLUMN()-22))</f>
        <v>#DIV/0!</v>
      </c>
      <c r="AV4" s="183" t="e">
        <f>IF(COUNT($T4:AU4)&gt;ROUNDUP($Q4/$O4,0)+$P4,0,EDATE(EDATE($T4,1)+$R4,COLUMN()-22))</f>
        <v>#DIV/0!</v>
      </c>
      <c r="AW4" s="183" t="e">
        <f>IF(COUNT($T4:AV4)&gt;ROUNDUP($Q4/$O4,0)+$P4,0,EDATE(EDATE($T4,1)+$R4,COLUMN()-22))</f>
        <v>#DIV/0!</v>
      </c>
      <c r="AX4" s="183" t="e">
        <f>IF(COUNT($T4:AW4)&gt;ROUNDUP($Q4/$O4,0)+$P4,0,EDATE(EDATE($T4,1)+$R4,COLUMN()-22))</f>
        <v>#DIV/0!</v>
      </c>
      <c r="AY4" s="183" t="e">
        <f>IF(COUNT($T4:AX4)&gt;ROUNDUP($Q4/$O4,0)+$P4,0,EDATE(EDATE($T4,1)+$R4,COLUMN()-22))</f>
        <v>#DIV/0!</v>
      </c>
      <c r="AZ4" s="183" t="e">
        <f>IF(COUNT($T4:AY4)&gt;ROUNDUP($Q4/$O4,0)+$P4,0,EDATE(EDATE($T4,1)+$R4,COLUMN()-22))</f>
        <v>#DIV/0!</v>
      </c>
      <c r="BA4" s="183" t="e">
        <f>IF(COUNT($T4:AZ4)&gt;ROUNDUP($Q4/$O4,0)+$P4,0,EDATE(EDATE($T4,1)+$R4,COLUMN()-22))</f>
        <v>#DIV/0!</v>
      </c>
      <c r="BB4" s="183" t="e">
        <f>IF(COUNT($T4:BA4)&gt;ROUNDUP($Q4/$O4,0)+$P4,0,EDATE(EDATE($T4,1)+$R4,COLUMN()-22))</f>
        <v>#DIV/0!</v>
      </c>
      <c r="BC4" s="183" t="e">
        <f>IF(COUNT($T4:BB4)&gt;ROUNDUP($Q4/$O4,0)+$P4,0,EDATE(EDATE($T4,1)+$R4,COLUMN()-22))</f>
        <v>#DIV/0!</v>
      </c>
      <c r="BD4" s="183" t="e">
        <f>IF(COUNT($T4:BC4)&gt;ROUNDUP($Q4/$O4,0)+$P4,0,EDATE(EDATE($T4,1)+$R4,COLUMN()-22))</f>
        <v>#DIV/0!</v>
      </c>
      <c r="BE4" s="44"/>
    </row>
    <row r="5" spans="1:57" ht="21" customHeight="1">
      <c r="A5" s="270">
        <f t="shared" ca="1" si="0"/>
        <v>43369</v>
      </c>
      <c r="B5" s="213" t="s">
        <v>206</v>
      </c>
      <c r="C5" s="215">
        <f>+VLOOKUP(B5,'اسماء العملاء'!$A$2:$E$1270,5,FALSE)</f>
        <v>3</v>
      </c>
      <c r="D5" s="215" t="str">
        <f>+VLOOKUP(B5,'اسماء العملاء'!$A$2:$C$1270,2,FALSE)</f>
        <v>ش ابو سعيد عند حماده مجيره</v>
      </c>
      <c r="E5" s="215"/>
      <c r="F5" s="215" t="str">
        <f>+VLOOKUP(B5,'اسماء العملاء'!$A$2:$C$1270,3,FALSE)</f>
        <v>01281309935</v>
      </c>
      <c r="G5" s="44"/>
      <c r="H5" s="78" t="e">
        <f>+VLOOKUP(G5,'انواع الفلاتر'!$B$2:$C$52,2,FALSE)</f>
        <v>#N/A</v>
      </c>
      <c r="I5" s="55"/>
      <c r="J5" s="76" t="e">
        <f t="shared" si="1"/>
        <v>#N/A</v>
      </c>
      <c r="K5" s="60"/>
      <c r="L5" s="60"/>
      <c r="M5" s="160"/>
      <c r="N5" s="61">
        <f t="shared" si="2"/>
        <v>0</v>
      </c>
      <c r="O5" s="265"/>
      <c r="P5" s="169" t="e">
        <f>INT(N5/O5)</f>
        <v>#DIV/0!</v>
      </c>
      <c r="Q5" s="169" t="e">
        <f>N5-O5*P5</f>
        <v>#DIV/0!</v>
      </c>
      <c r="R5" s="179">
        <v>0</v>
      </c>
      <c r="S5" s="175" t="e">
        <f t="shared" si="3"/>
        <v>#DIV/0!</v>
      </c>
      <c r="T5" s="185"/>
      <c r="U5" s="183" t="e">
        <f>IF(COUNT($T5:T5)&gt;ROUNDUP($Q5/$O5,0)+$P5,0,EDATE(EDATE($T5,1)+$R5,COLUMN()-22))</f>
        <v>#DIV/0!</v>
      </c>
      <c r="V5" s="183" t="e">
        <f>IF(COUNT($T5:U5)&gt;ROUNDUP($Q5/$O5,0)+$P5,0,EDATE(EDATE($T5,1)+$R5,COLUMN()-22))</f>
        <v>#DIV/0!</v>
      </c>
      <c r="W5" s="183" t="e">
        <f>IF(COUNT($T5:V5)&gt;ROUNDUP($Q5/$O5,0)+$P5,0,EDATE(EDATE($T5,1)+$R5,COLUMN()-22))</f>
        <v>#DIV/0!</v>
      </c>
      <c r="X5" s="183" t="e">
        <f>IF(COUNT($T5:W5)&gt;ROUNDUP($Q5/$O5,0)+$P5,0,EDATE(EDATE($T5,1)+$R5,COLUMN()-22))</f>
        <v>#DIV/0!</v>
      </c>
      <c r="Y5" s="183" t="e">
        <f>IF(COUNT($T5:X5)&gt;ROUNDUP($Q5/$O5,0)+$P5,0,EDATE(EDATE($T5,1)+$R5,COLUMN()-22))</f>
        <v>#DIV/0!</v>
      </c>
      <c r="Z5" s="183" t="e">
        <f>IF(COUNT($T5:Y5)&gt;ROUNDUP($Q5/$O5,0)+$P5,0,EDATE(EDATE($T5,1)+$R5,COLUMN()-22))</f>
        <v>#DIV/0!</v>
      </c>
      <c r="AA5" s="183" t="e">
        <f>IF(COUNT($T5:Z5)&gt;ROUNDUP($Q5/$O5,0)+$P5,0,EDATE(EDATE($T5,1)+$R5,COLUMN()-22))</f>
        <v>#DIV/0!</v>
      </c>
      <c r="AB5" s="183" t="e">
        <f>IF(COUNT($T5:AA5)&gt;ROUNDUP($Q5/$O5,0)+$P5,0,EDATE(EDATE($T5,1)+$R5,COLUMN()-22))</f>
        <v>#DIV/0!</v>
      </c>
      <c r="AC5" s="183" t="e">
        <f>IF(COUNT($T5:AB5)&gt;ROUNDUP($Q5/$O5,0)+$P5,0,EDATE(EDATE($T5,1)+$R5,COLUMN()-22))</f>
        <v>#DIV/0!</v>
      </c>
      <c r="AD5" s="183" t="e">
        <f>IF(COUNT($T5:AC5)&gt;ROUNDUP($Q5/$O5,0)+$P5,0,EDATE(EDATE($T5,1)+$R5,COLUMN()-22))</f>
        <v>#DIV/0!</v>
      </c>
      <c r="AE5" s="183" t="e">
        <f>IF(COUNT($T5:AD5)&gt;ROUNDUP($Q5/$O5,0)+$P5,0,EDATE(EDATE($T5,1)+$R5,COLUMN()-22))</f>
        <v>#DIV/0!</v>
      </c>
      <c r="AF5" s="183" t="e">
        <f>IF(COUNT($T5:AE5)&gt;ROUNDUP($Q5/$O5,0)+$P5,0,EDATE(EDATE($T5,1)+$R5,COLUMN()-22))</f>
        <v>#DIV/0!</v>
      </c>
      <c r="AG5" s="183" t="e">
        <f>IF(COUNT($T5:AF5)&gt;ROUNDUP($Q5/$O5,0)+$P5,0,EDATE(EDATE($T5,1)+$R5,COLUMN()-22))</f>
        <v>#DIV/0!</v>
      </c>
      <c r="AH5" s="183" t="e">
        <f>IF(COUNT($T5:AG5)&gt;ROUNDUP($Q5/$O5,0)+$P5,0,EDATE(EDATE($T5,1)+$R5,COLUMN()-22))</f>
        <v>#DIV/0!</v>
      </c>
      <c r="AI5" s="183" t="e">
        <f>IF(COUNT($T5:AH5)&gt;ROUNDUP($Q5/$O5,0)+$P5,0,EDATE(EDATE($T5,1)+$R5,COLUMN()-22))</f>
        <v>#DIV/0!</v>
      </c>
      <c r="AJ5" s="183" t="e">
        <f>IF(COUNT($T5:AI5)&gt;ROUNDUP($Q5/$O5,0)+$P5,0,EDATE(EDATE($T5,1)+$R5,COLUMN()-22))</f>
        <v>#DIV/0!</v>
      </c>
      <c r="AK5" s="183" t="e">
        <f>IF(COUNT($T5:AJ5)&gt;ROUNDUP($Q5/$O5,0)+$P5,0,EDATE(EDATE($T5,1)+$R5,COLUMN()-22))</f>
        <v>#DIV/0!</v>
      </c>
      <c r="AL5" s="183" t="e">
        <f>IF(COUNT($T5:AK5)&gt;ROUNDUP($Q5/$O5,0)+$P5,0,EDATE(EDATE($T5,1)+$R5,COLUMN()-22))</f>
        <v>#DIV/0!</v>
      </c>
      <c r="AM5" s="183" t="e">
        <f>IF(COUNT($T5:AL5)&gt;ROUNDUP($Q5/$O5,0)+$P5,0,EDATE(EDATE($T5,1)+$R5,COLUMN()-22))</f>
        <v>#DIV/0!</v>
      </c>
      <c r="AN5" s="183" t="e">
        <f>IF(COUNT($T5:AM5)&gt;ROUNDUP($Q5/$O5,0)+$P5,0,EDATE(EDATE($T5,1)+$R5,COLUMN()-22))</f>
        <v>#DIV/0!</v>
      </c>
      <c r="AO5" s="183" t="e">
        <f>IF(COUNT($T5:AN5)&gt;ROUNDUP($Q5/$O5,0)+$P5,0,EDATE(EDATE($T5,1)+$R5,COLUMN()-22))</f>
        <v>#DIV/0!</v>
      </c>
      <c r="AP5" s="183" t="e">
        <f>IF(COUNT($T5:AO5)&gt;ROUNDUP($Q5/$O5,0)+$P5,0,EDATE(EDATE($T5,1)+$R5,COLUMN()-22))</f>
        <v>#DIV/0!</v>
      </c>
      <c r="AQ5" s="183" t="e">
        <f>IF(COUNT($T5:AP5)&gt;ROUNDUP($Q5/$O5,0)+$P5,0,EDATE(EDATE($T5,1)+$R5,COLUMN()-22))</f>
        <v>#DIV/0!</v>
      </c>
      <c r="AR5" s="183" t="e">
        <f>IF(COUNT($T5:AQ5)&gt;ROUNDUP($Q5/$O5,0)+$P5,0,EDATE(EDATE($T5,1)+$R5,COLUMN()-22))</f>
        <v>#DIV/0!</v>
      </c>
      <c r="AS5" s="183" t="e">
        <f>IF(COUNT($T5:AR5)&gt;ROUNDUP($Q5/$O5,0)+$P5,0,EDATE(EDATE($T5,1)+$R5,COLUMN()-22))</f>
        <v>#DIV/0!</v>
      </c>
      <c r="AT5" s="183" t="e">
        <f>IF(COUNT($T5:AS5)&gt;ROUNDUP($Q5/$O5,0)+$P5,0,EDATE(EDATE($T5,1)+$R5,COLUMN()-22))</f>
        <v>#DIV/0!</v>
      </c>
      <c r="AU5" s="183" t="e">
        <f>IF(COUNT($T5:AT5)&gt;ROUNDUP($Q5/$O5,0)+$P5,0,EDATE(EDATE($T5,1)+$R5,COLUMN()-22))</f>
        <v>#DIV/0!</v>
      </c>
      <c r="AV5" s="183" t="e">
        <f>IF(COUNT($T5:AU5)&gt;ROUNDUP($Q5/$O5,0)+$P5,0,EDATE(EDATE($T5,1)+$R5,COLUMN()-22))</f>
        <v>#DIV/0!</v>
      </c>
      <c r="AW5" s="183" t="e">
        <f>IF(COUNT($T5:AV5)&gt;ROUNDUP($Q5/$O5,0)+$P5,0,EDATE(EDATE($T5,1)+$R5,COLUMN()-22))</f>
        <v>#DIV/0!</v>
      </c>
      <c r="AX5" s="183" t="e">
        <f>IF(COUNT($T5:AW5)&gt;ROUNDUP($Q5/$O5,0)+$P5,0,EDATE(EDATE($T5,1)+$R5,COLUMN()-22))</f>
        <v>#DIV/0!</v>
      </c>
      <c r="AY5" s="183" t="e">
        <f>IF(COUNT($T5:AX5)&gt;ROUNDUP($Q5/$O5,0)+$P5,0,EDATE(EDATE($T5,1)+$R5,COLUMN()-22))</f>
        <v>#DIV/0!</v>
      </c>
      <c r="AZ5" s="183" t="e">
        <f>IF(COUNT($T5:AY5)&gt;ROUNDUP($Q5/$O5,0)+$P5,0,EDATE(EDATE($T5,1)+$R5,COLUMN()-22))</f>
        <v>#DIV/0!</v>
      </c>
      <c r="BA5" s="183" t="e">
        <f>IF(COUNT($T5:AZ5)&gt;ROUNDUP($Q5/$O5,0)+$P5,0,EDATE(EDATE($T5,1)+$R5,COLUMN()-22))</f>
        <v>#DIV/0!</v>
      </c>
      <c r="BB5" s="183" t="e">
        <f>IF(COUNT($T5:BA5)&gt;ROUNDUP($Q5/$O5,0)+$P5,0,EDATE(EDATE($T5,1)+$R5,COLUMN()-22))</f>
        <v>#DIV/0!</v>
      </c>
      <c r="BC5" s="183" t="e">
        <f>IF(COUNT($T5:BB5)&gt;ROUNDUP($Q5/$O5,0)+$P5,0,EDATE(EDATE($T5,1)+$R5,COLUMN()-22))</f>
        <v>#DIV/0!</v>
      </c>
      <c r="BD5" s="183" t="e">
        <f>IF(COUNT($T5:BC5)&gt;ROUNDUP($Q5/$O5,0)+$P5,0,EDATE(EDATE($T5,1)+$R5,COLUMN()-22))</f>
        <v>#DIV/0!</v>
      </c>
      <c r="BE5" s="44"/>
    </row>
    <row r="6" spans="1:57" ht="21" customHeight="1">
      <c r="A6" s="270">
        <f t="shared" ca="1" si="0"/>
        <v>43369</v>
      </c>
      <c r="B6" s="213" t="s">
        <v>209</v>
      </c>
      <c r="C6" s="215">
        <f>+VLOOKUP(B6,'اسماء العملاء'!$A$2:$E$1270,5,FALSE)</f>
        <v>4</v>
      </c>
      <c r="D6" s="215" t="str">
        <f>+VLOOKUP(B6,'اسماء العملاء'!$A$2:$C$1270,2,FALSE)</f>
        <v>الزراعيين الكوبرى التانى تانى ش شما ل</v>
      </c>
      <c r="E6" s="215"/>
      <c r="F6" s="215" t="str">
        <f>+VLOOKUP(B6,'اسماء العملاء'!$A$2:$C$1270,3,FALSE)</f>
        <v>01227455242</v>
      </c>
      <c r="G6" s="44"/>
      <c r="H6" s="78" t="e">
        <f>+VLOOKUP(G6,'انواع الفلاتر'!$B$2:$C$52,2,FALSE)</f>
        <v>#N/A</v>
      </c>
      <c r="I6" s="55"/>
      <c r="J6" s="76" t="e">
        <f t="shared" si="1"/>
        <v>#N/A</v>
      </c>
      <c r="K6" s="60"/>
      <c r="L6" s="60"/>
      <c r="M6" s="160"/>
      <c r="N6" s="61">
        <f t="shared" si="2"/>
        <v>0</v>
      </c>
      <c r="O6" s="265"/>
      <c r="P6" s="169" t="e">
        <f>INT(N6/O6)</f>
        <v>#DIV/0!</v>
      </c>
      <c r="Q6" s="169" t="e">
        <f>N6-O6*P6</f>
        <v>#DIV/0!</v>
      </c>
      <c r="R6" s="179">
        <v>0</v>
      </c>
      <c r="S6" s="175" t="e">
        <f t="shared" si="3"/>
        <v>#DIV/0!</v>
      </c>
      <c r="T6" s="185"/>
      <c r="U6" s="183" t="e">
        <f>IF(COUNT($T6:T6)&gt;ROUNDUP($Q6/$O6,0)+$P6,0,EDATE(EDATE($T6,1)+$R6,COLUMN()-22))</f>
        <v>#DIV/0!</v>
      </c>
      <c r="V6" s="183" t="e">
        <f>IF(COUNT($T6:U6)&gt;ROUNDUP($Q6/$O6,0)+$P6,0,EDATE(EDATE($T6,1)+$R6,COLUMN()-22))</f>
        <v>#DIV/0!</v>
      </c>
      <c r="W6" s="183" t="e">
        <f>IF(COUNT($T6:V6)&gt;ROUNDUP($Q6/$O6,0)+$P6,0,EDATE(EDATE($T6,1)+$R6,COLUMN()-22))</f>
        <v>#DIV/0!</v>
      </c>
      <c r="X6" s="183" t="e">
        <f>IF(COUNT($T6:W6)&gt;ROUNDUP($Q6/$O6,0)+$P6,0,EDATE(EDATE($T6,1)+$R6,COLUMN()-22))</f>
        <v>#DIV/0!</v>
      </c>
      <c r="Y6" s="183" t="e">
        <f>IF(COUNT($T6:X6)&gt;ROUNDUP($Q6/$O6,0)+$P6,0,EDATE(EDATE($T6,1)+$R6,COLUMN()-22))</f>
        <v>#DIV/0!</v>
      </c>
      <c r="Z6" s="183" t="e">
        <f>IF(COUNT($T6:Y6)&gt;ROUNDUP($Q6/$O6,0)+$P6,0,EDATE(EDATE($T6,1)+$R6,COLUMN()-22))</f>
        <v>#DIV/0!</v>
      </c>
      <c r="AA6" s="183" t="e">
        <f>IF(COUNT($T6:Z6)&gt;ROUNDUP($Q6/$O6,0)+$P6,0,EDATE(EDATE($T6,1)+$R6,COLUMN()-22))</f>
        <v>#DIV/0!</v>
      </c>
      <c r="AB6" s="183" t="e">
        <f>IF(COUNT($T6:AA6)&gt;ROUNDUP($Q6/$O6,0)+$P6,0,EDATE(EDATE($T6,1)+$R6,COLUMN()-22))</f>
        <v>#DIV/0!</v>
      </c>
      <c r="AC6" s="183" t="e">
        <f>IF(COUNT($T6:AB6)&gt;ROUNDUP($Q6/$O6,0)+$P6,0,EDATE(EDATE($T6,1)+$R6,COLUMN()-22))</f>
        <v>#DIV/0!</v>
      </c>
      <c r="AD6" s="183" t="e">
        <f>IF(COUNT($T6:AC6)&gt;ROUNDUP($Q6/$O6,0)+$P6,0,EDATE(EDATE($T6,1)+$R6,COLUMN()-22))</f>
        <v>#DIV/0!</v>
      </c>
      <c r="AE6" s="183" t="e">
        <f>IF(COUNT($T6:AD6)&gt;ROUNDUP($Q6/$O6,0)+$P6,0,EDATE(EDATE($T6,1)+$R6,COLUMN()-22))</f>
        <v>#DIV/0!</v>
      </c>
      <c r="AF6" s="183" t="e">
        <f>IF(COUNT($T6:AE6)&gt;ROUNDUP($Q6/$O6,0)+$P6,0,EDATE(EDATE($T6,1)+$R6,COLUMN()-22))</f>
        <v>#DIV/0!</v>
      </c>
      <c r="AG6" s="183" t="e">
        <f>IF(COUNT($T6:AF6)&gt;ROUNDUP($Q6/$O6,0)+$P6,0,EDATE(EDATE($T6,1)+$R6,COLUMN()-22))</f>
        <v>#DIV/0!</v>
      </c>
      <c r="AH6" s="183" t="e">
        <f>IF(COUNT($T6:AG6)&gt;ROUNDUP($Q6/$O6,0)+$P6,0,EDATE(EDATE($T6,1)+$R6,COLUMN()-22))</f>
        <v>#DIV/0!</v>
      </c>
      <c r="AI6" s="183" t="e">
        <f>IF(COUNT($T6:AH6)&gt;ROUNDUP($Q6/$O6,0)+$P6,0,EDATE(EDATE($T6,1)+$R6,COLUMN()-22))</f>
        <v>#DIV/0!</v>
      </c>
      <c r="AJ6" s="183" t="e">
        <f>IF(COUNT($T6:AI6)&gt;ROUNDUP($Q6/$O6,0)+$P6,0,EDATE(EDATE($T6,1)+$R6,COLUMN()-22))</f>
        <v>#DIV/0!</v>
      </c>
      <c r="AK6" s="183" t="e">
        <f>IF(COUNT($T6:AJ6)&gt;ROUNDUP($Q6/$O6,0)+$P6,0,EDATE(EDATE($T6,1)+$R6,COLUMN()-22))</f>
        <v>#DIV/0!</v>
      </c>
      <c r="AL6" s="183" t="e">
        <f>IF(COUNT($T6:AK6)&gt;ROUNDUP($Q6/$O6,0)+$P6,0,EDATE(EDATE($T6,1)+$R6,COLUMN()-22))</f>
        <v>#DIV/0!</v>
      </c>
      <c r="AM6" s="183" t="e">
        <f>IF(COUNT($T6:AL6)&gt;ROUNDUP($Q6/$O6,0)+$P6,0,EDATE(EDATE($T6,1)+$R6,COLUMN()-22))</f>
        <v>#DIV/0!</v>
      </c>
      <c r="AN6" s="183" t="e">
        <f>IF(COUNT($T6:AM6)&gt;ROUNDUP($Q6/$O6,0)+$P6,0,EDATE(EDATE($T6,1)+$R6,COLUMN()-22))</f>
        <v>#DIV/0!</v>
      </c>
      <c r="AO6" s="183" t="e">
        <f>IF(COUNT($T6:AN6)&gt;ROUNDUP($Q6/$O6,0)+$P6,0,EDATE(EDATE($T6,1)+$R6,COLUMN()-22))</f>
        <v>#DIV/0!</v>
      </c>
      <c r="AP6" s="183" t="e">
        <f>IF(COUNT($T6:AO6)&gt;ROUNDUP($Q6/$O6,0)+$P6,0,EDATE(EDATE($T6,1)+$R6,COLUMN()-22))</f>
        <v>#DIV/0!</v>
      </c>
      <c r="AQ6" s="183" t="e">
        <f>IF(COUNT($T6:AP6)&gt;ROUNDUP($Q6/$O6,0)+$P6,0,EDATE(EDATE($T6,1)+$R6,COLUMN()-22))</f>
        <v>#DIV/0!</v>
      </c>
      <c r="AR6" s="183" t="e">
        <f>IF(COUNT($T6:AQ6)&gt;ROUNDUP($Q6/$O6,0)+$P6,0,EDATE(EDATE($T6,1)+$R6,COLUMN()-22))</f>
        <v>#DIV/0!</v>
      </c>
      <c r="AS6" s="183" t="e">
        <f>IF(COUNT($T6:AR6)&gt;ROUNDUP($Q6/$O6,0)+$P6,0,EDATE(EDATE($T6,1)+$R6,COLUMN()-22))</f>
        <v>#DIV/0!</v>
      </c>
      <c r="AT6" s="183" t="e">
        <f>IF(COUNT($T6:AS6)&gt;ROUNDUP($Q6/$O6,0)+$P6,0,EDATE(EDATE($T6,1)+$R6,COLUMN()-22))</f>
        <v>#DIV/0!</v>
      </c>
      <c r="AU6" s="183" t="e">
        <f>IF(COUNT($T6:AT6)&gt;ROUNDUP($Q6/$O6,0)+$P6,0,EDATE(EDATE($T6,1)+$R6,COLUMN()-22))</f>
        <v>#DIV/0!</v>
      </c>
      <c r="AV6" s="183" t="e">
        <f>IF(COUNT($T6:AU6)&gt;ROUNDUP($Q6/$O6,0)+$P6,0,EDATE(EDATE($T6,1)+$R6,COLUMN()-22))</f>
        <v>#DIV/0!</v>
      </c>
      <c r="AW6" s="183" t="e">
        <f>IF(COUNT($T6:AV6)&gt;ROUNDUP($Q6/$O6,0)+$P6,0,EDATE(EDATE($T6,1)+$R6,COLUMN()-22))</f>
        <v>#DIV/0!</v>
      </c>
      <c r="AX6" s="183" t="e">
        <f>IF(COUNT($T6:AW6)&gt;ROUNDUP($Q6/$O6,0)+$P6,0,EDATE(EDATE($T6,1)+$R6,COLUMN()-22))</f>
        <v>#DIV/0!</v>
      </c>
      <c r="AY6" s="183" t="e">
        <f>IF(COUNT($T6:AX6)&gt;ROUNDUP($Q6/$O6,0)+$P6,0,EDATE(EDATE($T6,1)+$R6,COLUMN()-22))</f>
        <v>#DIV/0!</v>
      </c>
      <c r="AZ6" s="183" t="e">
        <f>IF(COUNT($T6:AY6)&gt;ROUNDUP($Q6/$O6,0)+$P6,0,EDATE(EDATE($T6,1)+$R6,COLUMN()-22))</f>
        <v>#DIV/0!</v>
      </c>
      <c r="BA6" s="183" t="e">
        <f>IF(COUNT($T6:AZ6)&gt;ROUNDUP($Q6/$O6,0)+$P6,0,EDATE(EDATE($T6,1)+$R6,COLUMN()-22))</f>
        <v>#DIV/0!</v>
      </c>
      <c r="BB6" s="183" t="e">
        <f>IF(COUNT($T6:BA6)&gt;ROUNDUP($Q6/$O6,0)+$P6,0,EDATE(EDATE($T6,1)+$R6,COLUMN()-22))</f>
        <v>#DIV/0!</v>
      </c>
      <c r="BC6" s="183" t="e">
        <f>IF(COUNT($T6:BB6)&gt;ROUNDUP($Q6/$O6,0)+$P6,0,EDATE(EDATE($T6,1)+$R6,COLUMN()-22))</f>
        <v>#DIV/0!</v>
      </c>
      <c r="BD6" s="183" t="e">
        <f>IF(COUNT($T6:BC6)&gt;ROUNDUP($Q6/$O6,0)+$P6,0,EDATE(EDATE($T6,1)+$R6,COLUMN()-22))</f>
        <v>#DIV/0!</v>
      </c>
      <c r="BE6" s="44"/>
    </row>
    <row r="7" spans="1:57" ht="21" customHeight="1">
      <c r="A7" s="270">
        <f t="shared" ca="1" si="0"/>
        <v>43369</v>
      </c>
      <c r="B7" s="213" t="s">
        <v>212</v>
      </c>
      <c r="C7" s="215">
        <f>+VLOOKUP(B7,'اسماء العملاء'!$A$2:$E$1270,5,FALSE)</f>
        <v>5</v>
      </c>
      <c r="D7" s="215" t="str">
        <f>+VLOOKUP(B7,'اسماء العملاء'!$A$2:$C$1270,2,FALSE)</f>
        <v>ش ابو سعيد</v>
      </c>
      <c r="E7" s="215"/>
      <c r="F7" s="215" t="str">
        <f>+VLOOKUP(B7,'اسماء العملاء'!$A$2:$C$1270,3,FALSE)</f>
        <v>01226185474</v>
      </c>
      <c r="G7" s="44"/>
      <c r="H7" s="78" t="e">
        <f>+VLOOKUP(G7,'انواع الفلاتر'!$B$2:$C$52,2,FALSE)</f>
        <v>#N/A</v>
      </c>
      <c r="I7" s="55"/>
      <c r="J7" s="76" t="e">
        <f t="shared" si="1"/>
        <v>#N/A</v>
      </c>
      <c r="K7" s="60"/>
      <c r="L7" s="60"/>
      <c r="M7" s="160"/>
      <c r="N7" s="61">
        <f t="shared" si="2"/>
        <v>0</v>
      </c>
      <c r="O7" s="265"/>
      <c r="P7" s="169" t="e">
        <f>INT(N7/O7)</f>
        <v>#DIV/0!</v>
      </c>
      <c r="Q7" s="169" t="e">
        <f>N7-O7*P7</f>
        <v>#DIV/0!</v>
      </c>
      <c r="R7" s="179">
        <v>0</v>
      </c>
      <c r="S7" s="175" t="e">
        <f t="shared" si="3"/>
        <v>#DIV/0!</v>
      </c>
      <c r="T7" s="185"/>
      <c r="U7" s="183" t="e">
        <f>IF(COUNT($T7:T7)&gt;ROUNDUP($Q7/$O7,0)+$P7,0,EDATE(EDATE($T7,1)+$R7,COLUMN()-22))</f>
        <v>#DIV/0!</v>
      </c>
      <c r="V7" s="183" t="e">
        <f>IF(COUNT($T7:U7)&gt;ROUNDUP($Q7/$O7,0)+$P7,0,EDATE(EDATE($T7,1)+$R7,COLUMN()-22))</f>
        <v>#DIV/0!</v>
      </c>
      <c r="W7" s="183" t="e">
        <f>IF(COUNT($T7:V7)&gt;ROUNDUP($Q7/$O7,0)+$P7,0,EDATE(EDATE($T7,1)+$R7,COLUMN()-22))</f>
        <v>#DIV/0!</v>
      </c>
      <c r="X7" s="183" t="e">
        <f>IF(COUNT($T7:W7)&gt;ROUNDUP($Q7/$O7,0)+$P7,0,EDATE(EDATE($T7,1)+$R7,COLUMN()-22))</f>
        <v>#DIV/0!</v>
      </c>
      <c r="Y7" s="183" t="e">
        <f>IF(COUNT($T7:X7)&gt;ROUNDUP($Q7/$O7,0)+$P7,0,EDATE(EDATE($T7,1)+$R7,COLUMN()-22))</f>
        <v>#DIV/0!</v>
      </c>
      <c r="Z7" s="183" t="e">
        <f>IF(COUNT($T7:Y7)&gt;ROUNDUP($Q7/$O7,0)+$P7,0,EDATE(EDATE($T7,1)+$R7,COLUMN()-22))</f>
        <v>#DIV/0!</v>
      </c>
      <c r="AA7" s="183" t="e">
        <f>IF(COUNT($T7:Z7)&gt;ROUNDUP($Q7/$O7,0)+$P7,0,EDATE(EDATE($T7,1)+$R7,COLUMN()-22))</f>
        <v>#DIV/0!</v>
      </c>
      <c r="AB7" s="183" t="e">
        <f>IF(COUNT($T7:AA7)&gt;ROUNDUP($Q7/$O7,0)+$P7,0,EDATE(EDATE($T7,1)+$R7,COLUMN()-22))</f>
        <v>#DIV/0!</v>
      </c>
      <c r="AC7" s="183" t="e">
        <f>IF(COUNT($T7:AB7)&gt;ROUNDUP($Q7/$O7,0)+$P7,0,EDATE(EDATE($T7,1)+$R7,COLUMN()-22))</f>
        <v>#DIV/0!</v>
      </c>
      <c r="AD7" s="183" t="e">
        <f>IF(COUNT($T7:AC7)&gt;ROUNDUP($Q7/$O7,0)+$P7,0,EDATE(EDATE($T7,1)+$R7,COLUMN()-22))</f>
        <v>#DIV/0!</v>
      </c>
      <c r="AE7" s="183" t="e">
        <f>IF(COUNT($T7:AD7)&gt;ROUNDUP($Q7/$O7,0)+$P7,0,EDATE(EDATE($T7,1)+$R7,COLUMN()-22))</f>
        <v>#DIV/0!</v>
      </c>
      <c r="AF7" s="183" t="e">
        <f>IF(COUNT($T7:AE7)&gt;ROUNDUP($Q7/$O7,0)+$P7,0,EDATE(EDATE($T7,1)+$R7,COLUMN()-22))</f>
        <v>#DIV/0!</v>
      </c>
      <c r="AG7" s="183" t="e">
        <f>IF(COUNT($T7:AF7)&gt;ROUNDUP($Q7/$O7,0)+$P7,0,EDATE(EDATE($T7,1)+$R7,COLUMN()-22))</f>
        <v>#DIV/0!</v>
      </c>
      <c r="AH7" s="183" t="e">
        <f>IF(COUNT($T7:AG7)&gt;ROUNDUP($Q7/$O7,0)+$P7,0,EDATE(EDATE($T7,1)+$R7,COLUMN()-22))</f>
        <v>#DIV/0!</v>
      </c>
      <c r="AI7" s="183" t="e">
        <f>IF(COUNT($T7:AH7)&gt;ROUNDUP($Q7/$O7,0)+$P7,0,EDATE(EDATE($T7,1)+$R7,COLUMN()-22))</f>
        <v>#DIV/0!</v>
      </c>
      <c r="AJ7" s="183" t="e">
        <f>IF(COUNT($T7:AI7)&gt;ROUNDUP($Q7/$O7,0)+$P7,0,EDATE(EDATE($T7,1)+$R7,COLUMN()-22))</f>
        <v>#DIV/0!</v>
      </c>
      <c r="AK7" s="183" t="e">
        <f>IF(COUNT($T7:AJ7)&gt;ROUNDUP($Q7/$O7,0)+$P7,0,EDATE(EDATE($T7,1)+$R7,COLUMN()-22))</f>
        <v>#DIV/0!</v>
      </c>
      <c r="AL7" s="183" t="e">
        <f>IF(COUNT($T7:AK7)&gt;ROUNDUP($Q7/$O7,0)+$P7,0,EDATE(EDATE($T7,1)+$R7,COLUMN()-22))</f>
        <v>#DIV/0!</v>
      </c>
      <c r="AM7" s="183" t="e">
        <f>IF(COUNT($T7:AL7)&gt;ROUNDUP($Q7/$O7,0)+$P7,0,EDATE(EDATE($T7,1)+$R7,COLUMN()-22))</f>
        <v>#DIV/0!</v>
      </c>
      <c r="AN7" s="183" t="e">
        <f>IF(COUNT($T7:AM7)&gt;ROUNDUP($Q7/$O7,0)+$P7,0,EDATE(EDATE($T7,1)+$R7,COLUMN()-22))</f>
        <v>#DIV/0!</v>
      </c>
      <c r="AO7" s="183" t="e">
        <f>IF(COUNT($T7:AN7)&gt;ROUNDUP($Q7/$O7,0)+$P7,0,EDATE(EDATE($T7,1)+$R7,COLUMN()-22))</f>
        <v>#DIV/0!</v>
      </c>
      <c r="AP7" s="183" t="e">
        <f>IF(COUNT($T7:AO7)&gt;ROUNDUP($Q7/$O7,0)+$P7,0,EDATE(EDATE($T7,1)+$R7,COLUMN()-22))</f>
        <v>#DIV/0!</v>
      </c>
      <c r="AQ7" s="183" t="e">
        <f>IF(COUNT($T7:AP7)&gt;ROUNDUP($Q7/$O7,0)+$P7,0,EDATE(EDATE($T7,1)+$R7,COLUMN()-22))</f>
        <v>#DIV/0!</v>
      </c>
      <c r="AR7" s="183" t="e">
        <f>IF(COUNT($T7:AQ7)&gt;ROUNDUP($Q7/$O7,0)+$P7,0,EDATE(EDATE($T7,1)+$R7,COLUMN()-22))</f>
        <v>#DIV/0!</v>
      </c>
      <c r="AS7" s="183" t="e">
        <f>IF(COUNT($T7:AR7)&gt;ROUNDUP($Q7/$O7,0)+$P7,0,EDATE(EDATE($T7,1)+$R7,COLUMN()-22))</f>
        <v>#DIV/0!</v>
      </c>
      <c r="AT7" s="183" t="e">
        <f>IF(COUNT($T7:AS7)&gt;ROUNDUP($Q7/$O7,0)+$P7,0,EDATE(EDATE($T7,1)+$R7,COLUMN()-22))</f>
        <v>#DIV/0!</v>
      </c>
      <c r="AU7" s="183" t="e">
        <f>IF(COUNT($T7:AT7)&gt;ROUNDUP($Q7/$O7,0)+$P7,0,EDATE(EDATE($T7,1)+$R7,COLUMN()-22))</f>
        <v>#DIV/0!</v>
      </c>
      <c r="AV7" s="183" t="e">
        <f>IF(COUNT($T7:AU7)&gt;ROUNDUP($Q7/$O7,0)+$P7,0,EDATE(EDATE($T7,1)+$R7,COLUMN()-22))</f>
        <v>#DIV/0!</v>
      </c>
      <c r="AW7" s="183" t="e">
        <f>IF(COUNT($T7:AV7)&gt;ROUNDUP($Q7/$O7,0)+$P7,0,EDATE(EDATE($T7,1)+$R7,COLUMN()-22))</f>
        <v>#DIV/0!</v>
      </c>
      <c r="AX7" s="183" t="e">
        <f>IF(COUNT($T7:AW7)&gt;ROUNDUP($Q7/$O7,0)+$P7,0,EDATE(EDATE($T7,1)+$R7,COLUMN()-22))</f>
        <v>#DIV/0!</v>
      </c>
      <c r="AY7" s="183" t="e">
        <f>IF(COUNT($T7:AX7)&gt;ROUNDUP($Q7/$O7,0)+$P7,0,EDATE(EDATE($T7,1)+$R7,COLUMN()-22))</f>
        <v>#DIV/0!</v>
      </c>
      <c r="AZ7" s="183" t="e">
        <f>IF(COUNT($T7:AY7)&gt;ROUNDUP($Q7/$O7,0)+$P7,0,EDATE(EDATE($T7,1)+$R7,COLUMN()-22))</f>
        <v>#DIV/0!</v>
      </c>
      <c r="BA7" s="183" t="e">
        <f>IF(COUNT($T7:AZ7)&gt;ROUNDUP($Q7/$O7,0)+$P7,0,EDATE(EDATE($T7,1)+$R7,COLUMN()-22))</f>
        <v>#DIV/0!</v>
      </c>
      <c r="BB7" s="183" t="e">
        <f>IF(COUNT($T7:BA7)&gt;ROUNDUP($Q7/$O7,0)+$P7,0,EDATE(EDATE($T7,1)+$R7,COLUMN()-22))</f>
        <v>#DIV/0!</v>
      </c>
      <c r="BC7" s="183" t="e">
        <f>IF(COUNT($T7:BB7)&gt;ROUNDUP($Q7/$O7,0)+$P7,0,EDATE(EDATE($T7,1)+$R7,COLUMN()-22))</f>
        <v>#DIV/0!</v>
      </c>
      <c r="BD7" s="158"/>
      <c r="BE7" s="44"/>
    </row>
    <row r="8" spans="1:57" ht="21" customHeight="1">
      <c r="A8" s="270">
        <f t="shared" ca="1" si="0"/>
        <v>43369</v>
      </c>
      <c r="B8" s="213" t="s">
        <v>215</v>
      </c>
      <c r="C8" s="215">
        <f>+VLOOKUP(B8,'اسماء العملاء'!$A$2:$E$1270,5,FALSE)</f>
        <v>6</v>
      </c>
      <c r="D8" s="215" t="str">
        <f>+VLOOKUP(B8,'اسماء العملاء'!$A$2:$C$1270,2,FALSE)</f>
        <v>الغنايمه كفر الشيخ</v>
      </c>
      <c r="E8" s="215"/>
      <c r="F8" s="215" t="str">
        <f>+VLOOKUP(B8,'اسماء العملاء'!$A$2:$C$1270,3,FALSE)</f>
        <v>01020607503</v>
      </c>
      <c r="G8" s="44"/>
      <c r="H8" s="78" t="e">
        <f>+VLOOKUP(G8,'انواع الفلاتر'!$B$2:$C$52,2,FALSE)</f>
        <v>#N/A</v>
      </c>
      <c r="I8" s="55"/>
      <c r="J8" s="76" t="e">
        <f t="shared" si="1"/>
        <v>#N/A</v>
      </c>
      <c r="K8" s="60"/>
      <c r="L8" s="60"/>
      <c r="M8" s="160"/>
      <c r="N8" s="61">
        <f t="shared" si="2"/>
        <v>0</v>
      </c>
      <c r="O8" s="265"/>
      <c r="P8" s="169" t="e">
        <f t="shared" ref="P8:P71" si="4">INT(N8/O8)</f>
        <v>#DIV/0!</v>
      </c>
      <c r="Q8" s="169" t="e">
        <f t="shared" ref="Q8:Q71" si="5">N8-O8*P8</f>
        <v>#DIV/0!</v>
      </c>
      <c r="R8" s="179">
        <v>0</v>
      </c>
      <c r="S8" s="175" t="e">
        <f t="shared" si="3"/>
        <v>#DIV/0!</v>
      </c>
      <c r="T8" s="185"/>
      <c r="U8" s="183" t="e">
        <f>IF(COUNT($T8:T8)&gt;ROUNDUP($Q8/$O8,0)+$P8,0,EDATE(EDATE($T8,1)+$R8,COLUMN()-22))</f>
        <v>#DIV/0!</v>
      </c>
      <c r="V8" s="183" t="e">
        <f>IF(COUNT($T8:U8)&gt;ROUNDUP($Q8/$O8,0)+$P8,0,EDATE(EDATE($T8,1)+$R8,COLUMN()-22))</f>
        <v>#DIV/0!</v>
      </c>
      <c r="W8" s="183" t="e">
        <f>IF(COUNT($T8:V8)&gt;ROUNDUP($Q8/$O8,0)+$P8,0,EDATE(EDATE($T8,1)+$R8,COLUMN()-22))</f>
        <v>#DIV/0!</v>
      </c>
      <c r="X8" s="183" t="e">
        <f>IF(COUNT($T8:W8)&gt;ROUNDUP($Q8/$O8,0)+$P8,0,EDATE(EDATE($T8,1)+$R8,COLUMN()-22))</f>
        <v>#DIV/0!</v>
      </c>
      <c r="Y8" s="183" t="e">
        <f>IF(COUNT($T8:X8)&gt;ROUNDUP($Q8/$O8,0)+$P8,0,EDATE(EDATE($T8,1)+$R8,COLUMN()-22))</f>
        <v>#DIV/0!</v>
      </c>
      <c r="Z8" s="183" t="e">
        <f>IF(COUNT($T8:Y8)&gt;ROUNDUP($Q8/$O8,0)+$P8,0,EDATE(EDATE($T8,1)+$R8,COLUMN()-22))</f>
        <v>#DIV/0!</v>
      </c>
      <c r="AA8" s="183" t="e">
        <f>IF(COUNT($T8:Z8)&gt;ROUNDUP($Q8/$O8,0)+$P8,0,EDATE(EDATE($T8,1)+$R8,COLUMN()-22))</f>
        <v>#DIV/0!</v>
      </c>
      <c r="AB8" s="183" t="e">
        <f>IF(COUNT($T8:AA8)&gt;ROUNDUP($Q8/$O8,0)+$P8,0,EDATE(EDATE($T8,1)+$R8,COLUMN()-22))</f>
        <v>#DIV/0!</v>
      </c>
      <c r="AC8" s="183" t="e">
        <f>IF(COUNT($T8:AB8)&gt;ROUNDUP($Q8/$O8,0)+$P8,0,EDATE(EDATE($T8,1)+$R8,COLUMN()-22))</f>
        <v>#DIV/0!</v>
      </c>
      <c r="AD8" s="183" t="e">
        <f>IF(COUNT($T8:AC8)&gt;ROUNDUP($Q8/$O8,0)+$P8,0,EDATE(EDATE($T8,1)+$R8,COLUMN()-22))</f>
        <v>#DIV/0!</v>
      </c>
      <c r="AE8" s="183" t="e">
        <f>IF(COUNT($T8:AD8)&gt;ROUNDUP($Q8/$O8,0)+$P8,0,EDATE(EDATE($T8,1)+$R8,COLUMN()-22))</f>
        <v>#DIV/0!</v>
      </c>
      <c r="AF8" s="183" t="e">
        <f>IF(COUNT($T8:AE8)&gt;ROUNDUP($Q8/$O8,0)+$P8,0,EDATE(EDATE($T8,1)+$R8,COLUMN()-22))</f>
        <v>#DIV/0!</v>
      </c>
      <c r="AG8" s="183" t="e">
        <f>IF(COUNT($T8:AF8)&gt;ROUNDUP($Q8/$O8,0)+$P8,0,EDATE(EDATE($T8,1)+$R8,COLUMN()-22))</f>
        <v>#DIV/0!</v>
      </c>
      <c r="AH8" s="183" t="e">
        <f>IF(COUNT($T8:AG8)&gt;ROUNDUP($Q8/$O8,0)+$P8,0,EDATE(EDATE($T8,1)+$R8,COLUMN()-22))</f>
        <v>#DIV/0!</v>
      </c>
      <c r="AI8" s="183" t="e">
        <f>IF(COUNT($T8:AH8)&gt;ROUNDUP($Q8/$O8,0)+$P8,0,EDATE(EDATE($T8,1)+$R8,COLUMN()-22))</f>
        <v>#DIV/0!</v>
      </c>
      <c r="AJ8" s="183" t="e">
        <f>IF(COUNT($T8:AI8)&gt;ROUNDUP($Q8/$O8,0)+$P8,0,EDATE(EDATE($T8,1)+$R8,COLUMN()-22))</f>
        <v>#DIV/0!</v>
      </c>
      <c r="AK8" s="183" t="e">
        <f>IF(COUNT($T8:AJ8)&gt;ROUNDUP($Q8/$O8,0)+$P8,0,EDATE(EDATE($T8,1)+$R8,COLUMN()-22))</f>
        <v>#DIV/0!</v>
      </c>
      <c r="AL8" s="183" t="e">
        <f>IF(COUNT($T8:AK8)&gt;ROUNDUP($Q8/$O8,0)+$P8,0,EDATE(EDATE($T8,1)+$R8,COLUMN()-22))</f>
        <v>#DIV/0!</v>
      </c>
      <c r="AM8" s="183" t="e">
        <f>IF(COUNT($T8:AL8)&gt;ROUNDUP($Q8/$O8,0)+$P8,0,EDATE(EDATE($T8,1)+$R8,COLUMN()-22))</f>
        <v>#DIV/0!</v>
      </c>
      <c r="AN8" s="183" t="e">
        <f>IF(COUNT($T8:AM8)&gt;ROUNDUP($Q8/$O8,0)+$P8,0,EDATE(EDATE($T8,1)+$R8,COLUMN()-22))</f>
        <v>#DIV/0!</v>
      </c>
      <c r="AO8" s="183" t="e">
        <f>IF(COUNT($T8:AN8)&gt;ROUNDUP($Q8/$O8,0)+$P8,0,EDATE(EDATE($T8,1)+$R8,COLUMN()-22))</f>
        <v>#DIV/0!</v>
      </c>
      <c r="AP8" s="183" t="e">
        <f>IF(COUNT($T8:AO8)&gt;ROUNDUP($Q8/$O8,0)+$P8,0,EDATE(EDATE($T8,1)+$R8,COLUMN()-22))</f>
        <v>#DIV/0!</v>
      </c>
      <c r="AQ8" s="183" t="e">
        <f>IF(COUNT($T8:AP8)&gt;ROUNDUP($Q8/$O8,0)+$P8,0,EDATE(EDATE($T8,1)+$R8,COLUMN()-22))</f>
        <v>#DIV/0!</v>
      </c>
      <c r="AR8" s="183" t="e">
        <f>IF(COUNT($T8:AQ8)&gt;ROUNDUP($Q8/$O8,0)+$P8,0,EDATE(EDATE($T8,1)+$R8,COLUMN()-22))</f>
        <v>#DIV/0!</v>
      </c>
      <c r="AS8" s="183" t="e">
        <f>IF(COUNT($T8:AR8)&gt;ROUNDUP($Q8/$O8,0)+$P8,0,EDATE(EDATE($T8,1)+$R8,COLUMN()-22))</f>
        <v>#DIV/0!</v>
      </c>
      <c r="AT8" s="183" t="e">
        <f>IF(COUNT($T8:AS8)&gt;ROUNDUP($Q8/$O8,0)+$P8,0,EDATE(EDATE($T8,1)+$R8,COLUMN()-22))</f>
        <v>#DIV/0!</v>
      </c>
      <c r="AU8" s="183" t="e">
        <f>IF(COUNT($T8:AT8)&gt;ROUNDUP($Q8/$O8,0)+$P8,0,EDATE(EDATE($T8,1)+$R8,COLUMN()-22))</f>
        <v>#DIV/0!</v>
      </c>
      <c r="AV8" s="183" t="e">
        <f>IF(COUNT($T8:AU8)&gt;ROUNDUP($Q8/$O8,0)+$P8,0,EDATE(EDATE($T8,1)+$R8,COLUMN()-22))</f>
        <v>#DIV/0!</v>
      </c>
      <c r="AW8" s="183" t="e">
        <f>IF(COUNT($T8:AV8)&gt;ROUNDUP($Q8/$O8,0)+$P8,0,EDATE(EDATE($T8,1)+$R8,COLUMN()-22))</f>
        <v>#DIV/0!</v>
      </c>
      <c r="AX8" s="183" t="e">
        <f>IF(COUNT($T8:AW8)&gt;ROUNDUP($Q8/$O8,0)+$P8,0,EDATE(EDATE($T8,1)+$R8,COLUMN()-22))</f>
        <v>#DIV/0!</v>
      </c>
      <c r="AY8" s="183" t="e">
        <f>IF(COUNT($T8:AX8)&gt;ROUNDUP($Q8/$O8,0)+$P8,0,EDATE(EDATE($T8,1)+$R8,COLUMN()-22))</f>
        <v>#DIV/0!</v>
      </c>
      <c r="AZ8" s="183" t="e">
        <f>IF(COUNT($T8:AY8)&gt;ROUNDUP($Q8/$O8,0)+$P8,0,EDATE(EDATE($T8,1)+$R8,COLUMN()-22))</f>
        <v>#DIV/0!</v>
      </c>
      <c r="BA8" s="183" t="e">
        <f>IF(COUNT($T8:AZ8)&gt;ROUNDUP($Q8/$O8,0)+$P8,0,EDATE(EDATE($T8,1)+$R8,COLUMN()-22))</f>
        <v>#DIV/0!</v>
      </c>
      <c r="BB8" s="183" t="e">
        <f>IF(COUNT($T8:BA8)&gt;ROUNDUP($Q8/$O8,0)+$P8,0,EDATE(EDATE($T8,1)+$R8,COLUMN()-22))</f>
        <v>#DIV/0!</v>
      </c>
      <c r="BC8" s="183" t="e">
        <f>IF(COUNT($T8:BB8)&gt;ROUNDUP($Q8/$O8,0)+$P8,0,EDATE(EDATE($T8,1)+$R8,COLUMN()-22))</f>
        <v>#DIV/0!</v>
      </c>
      <c r="BD8" s="158"/>
      <c r="BE8" s="44"/>
    </row>
    <row r="9" spans="1:57" ht="21" customHeight="1">
      <c r="A9" s="270">
        <f t="shared" ca="1" si="0"/>
        <v>43369</v>
      </c>
      <c r="B9" s="213" t="s">
        <v>218</v>
      </c>
      <c r="C9" s="215">
        <f>+VLOOKUP(B9,'اسماء العملاء'!$A$2:$E$1270,5,FALSE)</f>
        <v>7</v>
      </c>
      <c r="D9" s="215" t="str">
        <f>+VLOOKUP(B9,'اسماء العملاء'!$A$2:$C$1270,2,FALSE)</f>
        <v>ش ابو سعيد</v>
      </c>
      <c r="E9" s="215"/>
      <c r="F9" s="215" t="str">
        <f>+VLOOKUP(B9,'اسماء العملاء'!$A$2:$C$1270,3,FALSE)</f>
        <v>01143223127</v>
      </c>
      <c r="G9" s="44"/>
      <c r="H9" s="78" t="e">
        <f>+VLOOKUP(G9,'انواع الفلاتر'!$B$2:$C$52,2,FALSE)</f>
        <v>#N/A</v>
      </c>
      <c r="I9" s="55"/>
      <c r="J9" s="76" t="e">
        <f t="shared" si="1"/>
        <v>#N/A</v>
      </c>
      <c r="K9" s="60"/>
      <c r="L9" s="60"/>
      <c r="M9" s="160"/>
      <c r="N9" s="61">
        <f t="shared" si="2"/>
        <v>0</v>
      </c>
      <c r="O9" s="265"/>
      <c r="P9" s="169" t="e">
        <f t="shared" si="4"/>
        <v>#DIV/0!</v>
      </c>
      <c r="Q9" s="169" t="e">
        <f t="shared" si="5"/>
        <v>#DIV/0!</v>
      </c>
      <c r="R9" s="179">
        <v>0</v>
      </c>
      <c r="S9" s="175" t="e">
        <f t="shared" si="3"/>
        <v>#DIV/0!</v>
      </c>
      <c r="T9" s="185"/>
      <c r="U9" s="183" t="e">
        <f>IF(COUNT($T9:T9)&gt;ROUNDUP($Q9/$O9,0)+$P9,0,EDATE(EDATE($T9,1)+$R9,COLUMN()-22))</f>
        <v>#DIV/0!</v>
      </c>
      <c r="V9" s="183" t="e">
        <f>IF(COUNT($T9:U9)&gt;ROUNDUP($Q9/$O9,0)+$P9,0,EDATE(EDATE($T9,1)+$R9,COLUMN()-22))</f>
        <v>#DIV/0!</v>
      </c>
      <c r="W9" s="183" t="e">
        <f>IF(COUNT($T9:V9)&gt;ROUNDUP($Q9/$O9,0)+$P9,0,EDATE(EDATE($T9,1)+$R9,COLUMN()-22))</f>
        <v>#DIV/0!</v>
      </c>
      <c r="X9" s="183" t="e">
        <f>IF(COUNT($T9:W9)&gt;ROUNDUP($Q9/$O9,0)+$P9,0,EDATE(EDATE($T9,1)+$R9,COLUMN()-22))</f>
        <v>#DIV/0!</v>
      </c>
      <c r="Y9" s="183" t="e">
        <f>IF(COUNT($T9:X9)&gt;ROUNDUP($Q9/$O9,0)+$P9,0,EDATE(EDATE($T9,1)+$R9,COLUMN()-22))</f>
        <v>#DIV/0!</v>
      </c>
      <c r="Z9" s="183" t="e">
        <f>IF(COUNT($T9:Y9)&gt;ROUNDUP($Q9/$O9,0)+$P9,0,EDATE(EDATE($T9,1)+$R9,COLUMN()-22))</f>
        <v>#DIV/0!</v>
      </c>
      <c r="AA9" s="183" t="e">
        <f>IF(COUNT($T9:Z9)&gt;ROUNDUP($Q9/$O9,0)+$P9,0,EDATE(EDATE($T9,1)+$R9,COLUMN()-22))</f>
        <v>#DIV/0!</v>
      </c>
      <c r="AB9" s="183" t="e">
        <f>IF(COUNT($T9:AA9)&gt;ROUNDUP($Q9/$O9,0)+$P9,0,EDATE(EDATE($T9,1)+$R9,COLUMN()-22))</f>
        <v>#DIV/0!</v>
      </c>
      <c r="AC9" s="183" t="e">
        <f>IF(COUNT($T9:AB9)&gt;ROUNDUP($Q9/$O9,0)+$P9,0,EDATE(EDATE($T9,1)+$R9,COLUMN()-22))</f>
        <v>#DIV/0!</v>
      </c>
      <c r="AD9" s="183" t="e">
        <f>IF(COUNT($T9:AC9)&gt;ROUNDUP($Q9/$O9,0)+$P9,0,EDATE(EDATE($T9,1)+$R9,COLUMN()-22))</f>
        <v>#DIV/0!</v>
      </c>
      <c r="AE9" s="183" t="e">
        <f>IF(COUNT($T9:AD9)&gt;ROUNDUP($Q9/$O9,0)+$P9,0,EDATE(EDATE($T9,1)+$R9,COLUMN()-22))</f>
        <v>#DIV/0!</v>
      </c>
      <c r="AF9" s="183" t="e">
        <f>IF(COUNT($T9:AE9)&gt;ROUNDUP($Q9/$O9,0)+$P9,0,EDATE(EDATE($T9,1)+$R9,COLUMN()-22))</f>
        <v>#DIV/0!</v>
      </c>
      <c r="AG9" s="183" t="e">
        <f>IF(COUNT($T9:AF9)&gt;ROUNDUP($Q9/$O9,0)+$P9,0,EDATE(EDATE($T9,1)+$R9,COLUMN()-22))</f>
        <v>#DIV/0!</v>
      </c>
      <c r="AH9" s="183" t="e">
        <f>IF(COUNT($T9:AG9)&gt;ROUNDUP($Q9/$O9,0)+$P9,0,EDATE(EDATE($T9,1)+$R9,COLUMN()-22))</f>
        <v>#DIV/0!</v>
      </c>
      <c r="AI9" s="183" t="e">
        <f>IF(COUNT($T9:AH9)&gt;ROUNDUP($Q9/$O9,0)+$P9,0,EDATE(EDATE($T9,1)+$R9,COLUMN()-22))</f>
        <v>#DIV/0!</v>
      </c>
      <c r="AJ9" s="183" t="e">
        <f>IF(COUNT($T9:AI9)&gt;ROUNDUP($Q9/$O9,0)+$P9,0,EDATE(EDATE($T9,1)+$R9,COLUMN()-22))</f>
        <v>#DIV/0!</v>
      </c>
      <c r="AK9" s="183" t="e">
        <f>IF(COUNT($T9:AJ9)&gt;ROUNDUP($Q9/$O9,0)+$P9,0,EDATE(EDATE($T9,1)+$R9,COLUMN()-22))</f>
        <v>#DIV/0!</v>
      </c>
      <c r="AL9" s="183" t="e">
        <f>IF(COUNT($T9:AK9)&gt;ROUNDUP($Q9/$O9,0)+$P9,0,EDATE(EDATE($T9,1)+$R9,COLUMN()-22))</f>
        <v>#DIV/0!</v>
      </c>
      <c r="AM9" s="183" t="e">
        <f>IF(COUNT($T9:AL9)&gt;ROUNDUP($Q9/$O9,0)+$P9,0,EDATE(EDATE($T9,1)+$R9,COLUMN()-22))</f>
        <v>#DIV/0!</v>
      </c>
      <c r="AN9" s="183" t="e">
        <f>IF(COUNT($T9:AM9)&gt;ROUNDUP($Q9/$O9,0)+$P9,0,EDATE(EDATE($T9,1)+$R9,COLUMN()-22))</f>
        <v>#DIV/0!</v>
      </c>
      <c r="AO9" s="183" t="e">
        <f>IF(COUNT($T9:AN9)&gt;ROUNDUP($Q9/$O9,0)+$P9,0,EDATE(EDATE($T9,1)+$R9,COLUMN()-22))</f>
        <v>#DIV/0!</v>
      </c>
      <c r="AP9" s="183" t="e">
        <f>IF(COUNT($T9:AO9)&gt;ROUNDUP($Q9/$O9,0)+$P9,0,EDATE(EDATE($T9,1)+$R9,COLUMN()-22))</f>
        <v>#DIV/0!</v>
      </c>
      <c r="AQ9" s="183" t="e">
        <f>IF(COUNT($T9:AP9)&gt;ROUNDUP($Q9/$O9,0)+$P9,0,EDATE(EDATE($T9,1)+$R9,COLUMN()-22))</f>
        <v>#DIV/0!</v>
      </c>
      <c r="AR9" s="183" t="e">
        <f>IF(COUNT($T9:AQ9)&gt;ROUNDUP($Q9/$O9,0)+$P9,0,EDATE(EDATE($T9,1)+$R9,COLUMN()-22))</f>
        <v>#DIV/0!</v>
      </c>
      <c r="AS9" s="183" t="e">
        <f>IF(COUNT($T9:AR9)&gt;ROUNDUP($Q9/$O9,0)+$P9,0,EDATE(EDATE($T9,1)+$R9,COLUMN()-22))</f>
        <v>#DIV/0!</v>
      </c>
      <c r="AT9" s="183" t="e">
        <f>IF(COUNT($T9:AS9)&gt;ROUNDUP($Q9/$O9,0)+$P9,0,EDATE(EDATE($T9,1)+$R9,COLUMN()-22))</f>
        <v>#DIV/0!</v>
      </c>
      <c r="AU9" s="183" t="e">
        <f>IF(COUNT($T9:AT9)&gt;ROUNDUP($Q9/$O9,0)+$P9,0,EDATE(EDATE($T9,1)+$R9,COLUMN()-22))</f>
        <v>#DIV/0!</v>
      </c>
      <c r="AV9" s="183" t="e">
        <f>IF(COUNT($T9:AU9)&gt;ROUNDUP($Q9/$O9,0)+$P9,0,EDATE(EDATE($T9,1)+$R9,COLUMN()-22))</f>
        <v>#DIV/0!</v>
      </c>
      <c r="AW9" s="183" t="e">
        <f>IF(COUNT($T9:AV9)&gt;ROUNDUP($Q9/$O9,0)+$P9,0,EDATE(EDATE($T9,1)+$R9,COLUMN()-22))</f>
        <v>#DIV/0!</v>
      </c>
      <c r="AX9" s="183" t="e">
        <f>IF(COUNT($T9:AW9)&gt;ROUNDUP($Q9/$O9,0)+$P9,0,EDATE(EDATE($T9,1)+$R9,COLUMN()-22))</f>
        <v>#DIV/0!</v>
      </c>
      <c r="AY9" s="183" t="e">
        <f>IF(COUNT($T9:AX9)&gt;ROUNDUP($Q9/$O9,0)+$P9,0,EDATE(EDATE($T9,1)+$R9,COLUMN()-22))</f>
        <v>#DIV/0!</v>
      </c>
      <c r="AZ9" s="183" t="e">
        <f>IF(COUNT($T9:AY9)&gt;ROUNDUP($Q9/$O9,0)+$P9,0,EDATE(EDATE($T9,1)+$R9,COLUMN()-22))</f>
        <v>#DIV/0!</v>
      </c>
      <c r="BA9" s="183" t="e">
        <f>IF(COUNT($T9:AZ9)&gt;ROUNDUP($Q9/$O9,0)+$P9,0,EDATE(EDATE($T9,1)+$R9,COLUMN()-22))</f>
        <v>#DIV/0!</v>
      </c>
      <c r="BB9" s="183" t="e">
        <f>IF(COUNT($T9:BA9)&gt;ROUNDUP($Q9/$O9,0)+$P9,0,EDATE(EDATE($T9,1)+$R9,COLUMN()-22))</f>
        <v>#DIV/0!</v>
      </c>
      <c r="BC9" s="183" t="e">
        <f>IF(COUNT($T9:BB9)&gt;ROUNDUP($Q9/$O9,0)+$P9,0,EDATE(EDATE($T9,1)+$R9,COLUMN()-22))</f>
        <v>#DIV/0!</v>
      </c>
      <c r="BD9" s="158"/>
      <c r="BE9" s="44"/>
    </row>
    <row r="10" spans="1:57" ht="21" customHeight="1">
      <c r="A10" s="270">
        <f t="shared" ca="1" si="0"/>
        <v>43369</v>
      </c>
      <c r="B10" s="213" t="s">
        <v>212</v>
      </c>
      <c r="C10" s="215">
        <f>+VLOOKUP(B10,'اسماء العملاء'!$A$2:$E$1270,5,FALSE)</f>
        <v>5</v>
      </c>
      <c r="D10" s="215" t="str">
        <f>+VLOOKUP(B10,'اسماء العملاء'!$A$2:$C$1270,2,FALSE)</f>
        <v>ش ابو سعيد</v>
      </c>
      <c r="E10" s="215"/>
      <c r="F10" s="215" t="str">
        <f>+VLOOKUP(B10,'اسماء العملاء'!$A$2:$C$1270,3,FALSE)</f>
        <v>01226185474</v>
      </c>
      <c r="G10" s="44"/>
      <c r="H10" s="78" t="e">
        <f>+VLOOKUP(G10,'انواع الفلاتر'!$B$2:$C$52,2,FALSE)</f>
        <v>#N/A</v>
      </c>
      <c r="I10" s="55"/>
      <c r="J10" s="76" t="e">
        <f t="shared" si="1"/>
        <v>#N/A</v>
      </c>
      <c r="K10" s="60"/>
      <c r="L10" s="60"/>
      <c r="M10" s="160"/>
      <c r="N10" s="61">
        <f t="shared" si="2"/>
        <v>0</v>
      </c>
      <c r="O10" s="265"/>
      <c r="P10" s="169" t="e">
        <f t="shared" si="4"/>
        <v>#DIV/0!</v>
      </c>
      <c r="Q10" s="169" t="e">
        <f t="shared" si="5"/>
        <v>#DIV/0!</v>
      </c>
      <c r="R10" s="179">
        <v>0</v>
      </c>
      <c r="S10" s="175" t="e">
        <f t="shared" si="3"/>
        <v>#DIV/0!</v>
      </c>
      <c r="T10" s="185"/>
      <c r="U10" s="183" t="e">
        <f>IF(COUNT($T10:T10)&gt;ROUNDUP($Q10/$O10,0)+$P10,0,EDATE(EDATE($T10,1)+$R10,COLUMN()-22))</f>
        <v>#DIV/0!</v>
      </c>
      <c r="V10" s="183" t="e">
        <f>IF(COUNT($T10:U10)&gt;ROUNDUP($Q10/$O10,0)+$P10,0,EDATE(EDATE($T10,1)+$R10,COLUMN()-22))</f>
        <v>#DIV/0!</v>
      </c>
      <c r="W10" s="183" t="e">
        <f>IF(COUNT($T10:V10)&gt;ROUNDUP($Q10/$O10,0)+$P10,0,EDATE(EDATE($T10,1)+$R10,COLUMN()-22))</f>
        <v>#DIV/0!</v>
      </c>
      <c r="X10" s="183" t="e">
        <f>IF(COUNT($T10:W10)&gt;ROUNDUP($Q10/$O10,0)+$P10,0,EDATE(EDATE($T10,1)+$R10,COLUMN()-22))</f>
        <v>#DIV/0!</v>
      </c>
      <c r="Y10" s="183" t="e">
        <f>IF(COUNT($T10:X10)&gt;ROUNDUP($Q10/$O10,0)+$P10,0,EDATE(EDATE($T10,1)+$R10,COLUMN()-22))</f>
        <v>#DIV/0!</v>
      </c>
      <c r="Z10" s="183" t="e">
        <f>IF(COUNT($T10:Y10)&gt;ROUNDUP($Q10/$O10,0)+$P10,0,EDATE(EDATE($T10,1)+$R10,COLUMN()-22))</f>
        <v>#DIV/0!</v>
      </c>
      <c r="AA10" s="183" t="e">
        <f>IF(COUNT($T10:Z10)&gt;ROUNDUP($Q10/$O10,0)+$P10,0,EDATE(EDATE($T10,1)+$R10,COLUMN()-22))</f>
        <v>#DIV/0!</v>
      </c>
      <c r="AB10" s="183" t="e">
        <f>IF(COUNT($T10:AA10)&gt;ROUNDUP($Q10/$O10,0)+$P10,0,EDATE(EDATE($T10,1)+$R10,COLUMN()-22))</f>
        <v>#DIV/0!</v>
      </c>
      <c r="AC10" s="183" t="e">
        <f>IF(COUNT($T10:AB10)&gt;ROUNDUP($Q10/$O10,0)+$P10,0,EDATE(EDATE($T10,1)+$R10,COLUMN()-22))</f>
        <v>#DIV/0!</v>
      </c>
      <c r="AD10" s="183" t="e">
        <f>IF(COUNT($T10:AC10)&gt;ROUNDUP($Q10/$O10,0)+$P10,0,EDATE(EDATE($T10,1)+$R10,COLUMN()-22))</f>
        <v>#DIV/0!</v>
      </c>
      <c r="AE10" s="183" t="e">
        <f>IF(COUNT($T10:AD10)&gt;ROUNDUP($Q10/$O10,0)+$P10,0,EDATE(EDATE($T10,1)+$R10,COLUMN()-22))</f>
        <v>#DIV/0!</v>
      </c>
      <c r="AF10" s="183" t="e">
        <f>IF(COUNT($T10:AE10)&gt;ROUNDUP($Q10/$O10,0)+$P10,0,EDATE(EDATE($T10,1)+$R10,COLUMN()-22))</f>
        <v>#DIV/0!</v>
      </c>
      <c r="AG10" s="183" t="e">
        <f>IF(COUNT($T10:AF10)&gt;ROUNDUP($Q10/$O10,0)+$P10,0,EDATE(EDATE($T10,1)+$R10,COLUMN()-22))</f>
        <v>#DIV/0!</v>
      </c>
      <c r="AH10" s="183" t="e">
        <f>IF(COUNT($T10:AG10)&gt;ROUNDUP($Q10/$O10,0)+$P10,0,EDATE(EDATE($T10,1)+$R10,COLUMN()-22))</f>
        <v>#DIV/0!</v>
      </c>
      <c r="AI10" s="183" t="e">
        <f>IF(COUNT($T10:AH10)&gt;ROUNDUP($Q10/$O10,0)+$P10,0,EDATE(EDATE($T10,1)+$R10,COLUMN()-22))</f>
        <v>#DIV/0!</v>
      </c>
      <c r="AJ10" s="183" t="e">
        <f>IF(COUNT($T10:AI10)&gt;ROUNDUP($Q10/$O10,0)+$P10,0,EDATE(EDATE($T10,1)+$R10,COLUMN()-22))</f>
        <v>#DIV/0!</v>
      </c>
      <c r="AK10" s="183" t="e">
        <f>IF(COUNT($T10:AJ10)&gt;ROUNDUP($Q10/$O10,0)+$P10,0,EDATE(EDATE($T10,1)+$R10,COLUMN()-22))</f>
        <v>#DIV/0!</v>
      </c>
      <c r="AL10" s="183" t="e">
        <f>IF(COUNT($T10:AK10)&gt;ROUNDUP($Q10/$O10,0)+$P10,0,EDATE(EDATE($T10,1)+$R10,COLUMN()-22))</f>
        <v>#DIV/0!</v>
      </c>
      <c r="AM10" s="183" t="e">
        <f>IF(COUNT($T10:AL10)&gt;ROUNDUP($Q10/$O10,0)+$P10,0,EDATE(EDATE($T10,1)+$R10,COLUMN()-22))</f>
        <v>#DIV/0!</v>
      </c>
      <c r="AN10" s="183" t="e">
        <f>IF(COUNT($T10:AM10)&gt;ROUNDUP($Q10/$O10,0)+$P10,0,EDATE(EDATE($T10,1)+$R10,COLUMN()-22))</f>
        <v>#DIV/0!</v>
      </c>
      <c r="AO10" s="183" t="e">
        <f>IF(COUNT($T10:AN10)&gt;ROUNDUP($Q10/$O10,0)+$P10,0,EDATE(EDATE($T10,1)+$R10,COLUMN()-22))</f>
        <v>#DIV/0!</v>
      </c>
      <c r="AP10" s="183" t="e">
        <f>IF(COUNT($T10:AO10)&gt;ROUNDUP($Q10/$O10,0)+$P10,0,EDATE(EDATE($T10,1)+$R10,COLUMN()-22))</f>
        <v>#DIV/0!</v>
      </c>
      <c r="AQ10" s="183" t="e">
        <f>IF(COUNT($T10:AP10)&gt;ROUNDUP($Q10/$O10,0)+$P10,0,EDATE(EDATE($T10,1)+$R10,COLUMN()-22))</f>
        <v>#DIV/0!</v>
      </c>
      <c r="AR10" s="183" t="e">
        <f>IF(COUNT($T10:AQ10)&gt;ROUNDUP($Q10/$O10,0)+$P10,0,EDATE(EDATE($T10,1)+$R10,COLUMN()-22))</f>
        <v>#DIV/0!</v>
      </c>
      <c r="AS10" s="183" t="e">
        <f>IF(COUNT($T10:AR10)&gt;ROUNDUP($Q10/$O10,0)+$P10,0,EDATE(EDATE($T10,1)+$R10,COLUMN()-22))</f>
        <v>#DIV/0!</v>
      </c>
      <c r="AT10" s="183" t="e">
        <f>IF(COUNT($T10:AS10)&gt;ROUNDUP($Q10/$O10,0)+$P10,0,EDATE(EDATE($T10,1)+$R10,COLUMN()-22))</f>
        <v>#DIV/0!</v>
      </c>
      <c r="AU10" s="183" t="e">
        <f>IF(COUNT($T10:AT10)&gt;ROUNDUP($Q10/$O10,0)+$P10,0,EDATE(EDATE($T10,1)+$R10,COLUMN()-22))</f>
        <v>#DIV/0!</v>
      </c>
      <c r="AV10" s="183" t="e">
        <f>IF(COUNT($T10:AU10)&gt;ROUNDUP($Q10/$O10,0)+$P10,0,EDATE(EDATE($T10,1)+$R10,COLUMN()-22))</f>
        <v>#DIV/0!</v>
      </c>
      <c r="AW10" s="183" t="e">
        <f>IF(COUNT($T10:AV10)&gt;ROUNDUP($Q10/$O10,0)+$P10,0,EDATE(EDATE($T10,1)+$R10,COLUMN()-22))</f>
        <v>#DIV/0!</v>
      </c>
      <c r="AX10" s="183" t="e">
        <f>IF(COUNT($T10:AW10)&gt;ROUNDUP($Q10/$O10,0)+$P10,0,EDATE(EDATE($T10,1)+$R10,COLUMN()-22))</f>
        <v>#DIV/0!</v>
      </c>
      <c r="AY10" s="183" t="e">
        <f>IF(COUNT($T10:AX10)&gt;ROUNDUP($Q10/$O10,0)+$P10,0,EDATE(EDATE($T10,1)+$R10,COLUMN()-22))</f>
        <v>#DIV/0!</v>
      </c>
      <c r="AZ10" s="183" t="e">
        <f>IF(COUNT($T10:AY10)&gt;ROUNDUP($Q10/$O10,0)+$P10,0,EDATE(EDATE($T10,1)+$R10,COLUMN()-22))</f>
        <v>#DIV/0!</v>
      </c>
      <c r="BA10" s="183" t="e">
        <f>IF(COUNT($T10:AZ10)&gt;ROUNDUP($Q10/$O10,0)+$P10,0,EDATE(EDATE($T10,1)+$R10,COLUMN()-22))</f>
        <v>#DIV/0!</v>
      </c>
      <c r="BB10" s="183" t="e">
        <f>IF(COUNT($T10:BA10)&gt;ROUNDUP($Q10/$O10,0)+$P10,0,EDATE(EDATE($T10,1)+$R10,COLUMN()-22))</f>
        <v>#DIV/0!</v>
      </c>
      <c r="BC10" s="183" t="e">
        <f>IF(COUNT($T10:BB10)&gt;ROUNDUP($Q10/$O10,0)+$P10,0,EDATE(EDATE($T10,1)+$R10,COLUMN()-22))</f>
        <v>#DIV/0!</v>
      </c>
      <c r="BD10" s="158"/>
      <c r="BE10" s="44"/>
    </row>
    <row r="11" spans="1:57" ht="21" customHeight="1">
      <c r="A11" s="270">
        <f t="shared" ca="1" si="0"/>
        <v>43369</v>
      </c>
      <c r="B11" s="213" t="s">
        <v>221</v>
      </c>
      <c r="C11" s="215">
        <f>+VLOOKUP(B11,'اسماء العملاء'!$A$2:$E$1270,5,FALSE)</f>
        <v>9</v>
      </c>
      <c r="D11" s="215" t="str">
        <f>+VLOOKUP(B11,'اسماء العملاء'!$A$2:$C$1270,2,FALSE)</f>
        <v>ش ابو سعيد</v>
      </c>
      <c r="E11" s="215"/>
      <c r="F11" s="215" t="str">
        <f>+VLOOKUP(B11,'اسماء العملاء'!$A$2:$C$1270,3,FALSE)</f>
        <v>01065704740</v>
      </c>
      <c r="G11" s="44"/>
      <c r="H11" s="78" t="e">
        <f>+VLOOKUP(G11,'انواع الفلاتر'!$B$2:$C$52,2,FALSE)</f>
        <v>#N/A</v>
      </c>
      <c r="I11" s="55"/>
      <c r="J11" s="76" t="e">
        <f t="shared" si="1"/>
        <v>#N/A</v>
      </c>
      <c r="K11" s="60"/>
      <c r="L11" s="60"/>
      <c r="M11" s="160"/>
      <c r="N11" s="61">
        <f t="shared" si="2"/>
        <v>0</v>
      </c>
      <c r="O11" s="265"/>
      <c r="P11" s="169" t="e">
        <f t="shared" si="4"/>
        <v>#DIV/0!</v>
      </c>
      <c r="Q11" s="169" t="e">
        <f t="shared" si="5"/>
        <v>#DIV/0!</v>
      </c>
      <c r="R11" s="179">
        <v>0</v>
      </c>
      <c r="S11" s="175" t="e">
        <f t="shared" si="3"/>
        <v>#DIV/0!</v>
      </c>
      <c r="T11" s="185"/>
      <c r="U11" s="183" t="e">
        <f>IF(COUNT($T11:T11)&gt;ROUNDUP($Q11/$O11,0)+$P11,0,EDATE(EDATE($T11,1)+$R11,COLUMN()-22))</f>
        <v>#DIV/0!</v>
      </c>
      <c r="V11" s="183" t="e">
        <f>IF(COUNT($T11:U11)&gt;ROUNDUP($Q11/$O11,0)+$P11,0,EDATE(EDATE($T11,1)+$R11,COLUMN()-22))</f>
        <v>#DIV/0!</v>
      </c>
      <c r="W11" s="183" t="e">
        <f>IF(COUNT($T11:V11)&gt;ROUNDUP($Q11/$O11,0)+$P11,0,EDATE(EDATE($T11,1)+$R11,COLUMN()-22))</f>
        <v>#DIV/0!</v>
      </c>
      <c r="X11" s="183" t="e">
        <f>IF(COUNT($T11:W11)&gt;ROUNDUP($Q11/$O11,0)+$P11,0,EDATE(EDATE($T11,1)+$R11,COLUMN()-22))</f>
        <v>#DIV/0!</v>
      </c>
      <c r="Y11" s="183" t="e">
        <f>IF(COUNT($T11:X11)&gt;ROUNDUP($Q11/$O11,0)+$P11,0,EDATE(EDATE($T11,1)+$R11,COLUMN()-22))</f>
        <v>#DIV/0!</v>
      </c>
      <c r="Z11" s="183" t="e">
        <f>IF(COUNT($T11:Y11)&gt;ROUNDUP($Q11/$O11,0)+$P11,0,EDATE(EDATE($T11,1)+$R11,COLUMN()-22))</f>
        <v>#DIV/0!</v>
      </c>
      <c r="AA11" s="183" t="e">
        <f>IF(COUNT($T11:Z11)&gt;ROUNDUP($Q11/$O11,0)+$P11,0,EDATE(EDATE($T11,1)+$R11,COLUMN()-22))</f>
        <v>#DIV/0!</v>
      </c>
      <c r="AB11" s="183" t="e">
        <f>IF(COUNT($T11:AA11)&gt;ROUNDUP($Q11/$O11,0)+$P11,0,EDATE(EDATE($T11,1)+$R11,COLUMN()-22))</f>
        <v>#DIV/0!</v>
      </c>
      <c r="AC11" s="183" t="e">
        <f>IF(COUNT($T11:AB11)&gt;ROUNDUP($Q11/$O11,0)+$P11,0,EDATE(EDATE($T11,1)+$R11,COLUMN()-22))</f>
        <v>#DIV/0!</v>
      </c>
      <c r="AD11" s="183" t="e">
        <f>IF(COUNT($T11:AC11)&gt;ROUNDUP($Q11/$O11,0)+$P11,0,EDATE(EDATE($T11,1)+$R11,COLUMN()-22))</f>
        <v>#DIV/0!</v>
      </c>
      <c r="AE11" s="183" t="e">
        <f>IF(COUNT($T11:AD11)&gt;ROUNDUP($Q11/$O11,0)+$P11,0,EDATE(EDATE($T11,1)+$R11,COLUMN()-22))</f>
        <v>#DIV/0!</v>
      </c>
      <c r="AF11" s="183" t="e">
        <f>IF(COUNT($T11:AE11)&gt;ROUNDUP($Q11/$O11,0)+$P11,0,EDATE(EDATE($T11,1)+$R11,COLUMN()-22))</f>
        <v>#DIV/0!</v>
      </c>
      <c r="AG11" s="183" t="e">
        <f>IF(COUNT($T11:AF11)&gt;ROUNDUP($Q11/$O11,0)+$P11,0,EDATE(EDATE($T11,1)+$R11,COLUMN()-22))</f>
        <v>#DIV/0!</v>
      </c>
      <c r="AH11" s="183" t="e">
        <f>IF(COUNT($T11:AG11)&gt;ROUNDUP($Q11/$O11,0)+$P11,0,EDATE(EDATE($T11,1)+$R11,COLUMN()-22))</f>
        <v>#DIV/0!</v>
      </c>
      <c r="AI11" s="183" t="e">
        <f>IF(COUNT($T11:AH11)&gt;ROUNDUP($Q11/$O11,0)+$P11,0,EDATE(EDATE($T11,1)+$R11,COLUMN()-22))</f>
        <v>#DIV/0!</v>
      </c>
      <c r="AJ11" s="183" t="e">
        <f>IF(COUNT($T11:AI11)&gt;ROUNDUP($Q11/$O11,0)+$P11,0,EDATE(EDATE($T11,1)+$R11,COLUMN()-22))</f>
        <v>#DIV/0!</v>
      </c>
      <c r="AK11" s="183" t="e">
        <f>IF(COUNT($T11:AJ11)&gt;ROUNDUP($Q11/$O11,0)+$P11,0,EDATE(EDATE($T11,1)+$R11,COLUMN()-22))</f>
        <v>#DIV/0!</v>
      </c>
      <c r="AL11" s="183" t="e">
        <f>IF(COUNT($T11:AK11)&gt;ROUNDUP($Q11/$O11,0)+$P11,0,EDATE(EDATE($T11,1)+$R11,COLUMN()-22))</f>
        <v>#DIV/0!</v>
      </c>
      <c r="AM11" s="183" t="e">
        <f>IF(COUNT($T11:AL11)&gt;ROUNDUP($Q11/$O11,0)+$P11,0,EDATE(EDATE($T11,1)+$R11,COLUMN()-22))</f>
        <v>#DIV/0!</v>
      </c>
      <c r="AN11" s="183" t="e">
        <f>IF(COUNT($T11:AM11)&gt;ROUNDUP($Q11/$O11,0)+$P11,0,EDATE(EDATE($T11,1)+$R11,COLUMN()-22))</f>
        <v>#DIV/0!</v>
      </c>
      <c r="AO11" s="183" t="e">
        <f>IF(COUNT($T11:AN11)&gt;ROUNDUP($Q11/$O11,0)+$P11,0,EDATE(EDATE($T11,1)+$R11,COLUMN()-22))</f>
        <v>#DIV/0!</v>
      </c>
      <c r="AP11" s="183" t="e">
        <f>IF(COUNT($T11:AO11)&gt;ROUNDUP($Q11/$O11,0)+$P11,0,EDATE(EDATE($T11,1)+$R11,COLUMN()-22))</f>
        <v>#DIV/0!</v>
      </c>
      <c r="AQ11" s="183" t="e">
        <f>IF(COUNT($T11:AP11)&gt;ROUNDUP($Q11/$O11,0)+$P11,0,EDATE(EDATE($T11,1)+$R11,COLUMN()-22))</f>
        <v>#DIV/0!</v>
      </c>
      <c r="AR11" s="183" t="e">
        <f>IF(COUNT($T11:AQ11)&gt;ROUNDUP($Q11/$O11,0)+$P11,0,EDATE(EDATE($T11,1)+$R11,COLUMN()-22))</f>
        <v>#DIV/0!</v>
      </c>
      <c r="AS11" s="183" t="e">
        <f>IF(COUNT($T11:AR11)&gt;ROUNDUP($Q11/$O11,0)+$P11,0,EDATE(EDATE($T11,1)+$R11,COLUMN()-22))</f>
        <v>#DIV/0!</v>
      </c>
      <c r="AT11" s="183" t="e">
        <f>IF(COUNT($T11:AS11)&gt;ROUNDUP($Q11/$O11,0)+$P11,0,EDATE(EDATE($T11,1)+$R11,COLUMN()-22))</f>
        <v>#DIV/0!</v>
      </c>
      <c r="AU11" s="183" t="e">
        <f>IF(COUNT($T11:AT11)&gt;ROUNDUP($Q11/$O11,0)+$P11,0,EDATE(EDATE($T11,1)+$R11,COLUMN()-22))</f>
        <v>#DIV/0!</v>
      </c>
      <c r="AV11" s="183" t="e">
        <f>IF(COUNT($T11:AU11)&gt;ROUNDUP($Q11/$O11,0)+$P11,0,EDATE(EDATE($T11,1)+$R11,COLUMN()-22))</f>
        <v>#DIV/0!</v>
      </c>
      <c r="AW11" s="183" t="e">
        <f>IF(COUNT($T11:AV11)&gt;ROUNDUP($Q11/$O11,0)+$P11,0,EDATE(EDATE($T11,1)+$R11,COLUMN()-22))</f>
        <v>#DIV/0!</v>
      </c>
      <c r="AX11" s="183" t="e">
        <f>IF(COUNT($T11:AW11)&gt;ROUNDUP($Q11/$O11,0)+$P11,0,EDATE(EDATE($T11,1)+$R11,COLUMN()-22))</f>
        <v>#DIV/0!</v>
      </c>
      <c r="AY11" s="183" t="e">
        <f>IF(COUNT($T11:AX11)&gt;ROUNDUP($Q11/$O11,0)+$P11,0,EDATE(EDATE($T11,1)+$R11,COLUMN()-22))</f>
        <v>#DIV/0!</v>
      </c>
      <c r="AZ11" s="183" t="e">
        <f>IF(COUNT($T11:AY11)&gt;ROUNDUP($Q11/$O11,0)+$P11,0,EDATE(EDATE($T11,1)+$R11,COLUMN()-22))</f>
        <v>#DIV/0!</v>
      </c>
      <c r="BA11" s="183" t="e">
        <f>IF(COUNT($T11:AZ11)&gt;ROUNDUP($Q11/$O11,0)+$P11,0,EDATE(EDATE($T11,1)+$R11,COLUMN()-22))</f>
        <v>#DIV/0!</v>
      </c>
      <c r="BB11" s="183" t="e">
        <f>IF(COUNT($T11:BA11)&gt;ROUNDUP($Q11/$O11,0)+$P11,0,EDATE(EDATE($T11,1)+$R11,COLUMN()-22))</f>
        <v>#DIV/0!</v>
      </c>
      <c r="BC11" s="183" t="e">
        <f>IF(COUNT($T11:BB11)&gt;ROUNDUP($Q11/$O11,0)+$P11,0,EDATE(EDATE($T11,1)+$R11,COLUMN()-22))</f>
        <v>#DIV/0!</v>
      </c>
      <c r="BD11" s="158"/>
      <c r="BE11" s="44"/>
    </row>
    <row r="12" spans="1:57" ht="21" customHeight="1">
      <c r="A12" s="270">
        <f t="shared" ca="1" si="0"/>
        <v>43369</v>
      </c>
      <c r="B12" s="213" t="s">
        <v>223</v>
      </c>
      <c r="C12" s="215">
        <f>+VLOOKUP(B12,'اسماء العملاء'!$A$2:$E$1270,5,FALSE)</f>
        <v>10</v>
      </c>
      <c r="D12" s="215" t="str">
        <f>+VLOOKUP(B12,'اسماء العملاء'!$A$2:$C$1270,2,FALSE)</f>
        <v>ش ابو سعيد</v>
      </c>
      <c r="E12" s="215"/>
      <c r="F12" s="215" t="str">
        <f>+VLOOKUP(B12,'اسماء العملاء'!$A$2:$C$1270,3,FALSE)</f>
        <v>01016168555</v>
      </c>
      <c r="G12" s="44"/>
      <c r="H12" s="78" t="e">
        <f>+VLOOKUP(G12,'انواع الفلاتر'!$B$2:$C$52,2,FALSE)</f>
        <v>#N/A</v>
      </c>
      <c r="I12" s="55"/>
      <c r="J12" s="76" t="e">
        <f t="shared" si="1"/>
        <v>#N/A</v>
      </c>
      <c r="K12" s="60"/>
      <c r="L12" s="60"/>
      <c r="M12" s="160"/>
      <c r="N12" s="61">
        <f t="shared" si="2"/>
        <v>0</v>
      </c>
      <c r="O12" s="265"/>
      <c r="P12" s="169" t="e">
        <f t="shared" si="4"/>
        <v>#DIV/0!</v>
      </c>
      <c r="Q12" s="169" t="e">
        <f t="shared" si="5"/>
        <v>#DIV/0!</v>
      </c>
      <c r="R12" s="179">
        <v>0</v>
      </c>
      <c r="S12" s="175" t="e">
        <f t="shared" si="3"/>
        <v>#DIV/0!</v>
      </c>
      <c r="T12" s="185"/>
      <c r="U12" s="183" t="e">
        <f>IF(COUNT($T12:T12)&gt;ROUNDUP($Q12/$O12,0)+$P12,0,EDATE(EDATE($T12,1)+$R12,COLUMN()-22))</f>
        <v>#DIV/0!</v>
      </c>
      <c r="V12" s="183" t="e">
        <f>IF(COUNT($T12:U12)&gt;ROUNDUP($Q12/$O12,0)+$P12,0,EDATE(EDATE($T12,1)+$R12,COLUMN()-22))</f>
        <v>#DIV/0!</v>
      </c>
      <c r="W12" s="183" t="e">
        <f>IF(COUNT($T12:V12)&gt;ROUNDUP($Q12/$O12,0)+$P12,0,EDATE(EDATE($T12,1)+$R12,COLUMN()-22))</f>
        <v>#DIV/0!</v>
      </c>
      <c r="X12" s="183" t="e">
        <f>IF(COUNT($T12:W12)&gt;ROUNDUP($Q12/$O12,0)+$P12,0,EDATE(EDATE($T12,1)+$R12,COLUMN()-22))</f>
        <v>#DIV/0!</v>
      </c>
      <c r="Y12" s="183" t="e">
        <f>IF(COUNT($T12:X12)&gt;ROUNDUP($Q12/$O12,0)+$P12,0,EDATE(EDATE($T12,1)+$R12,COLUMN()-22))</f>
        <v>#DIV/0!</v>
      </c>
      <c r="Z12" s="183" t="e">
        <f>IF(COUNT($T12:Y12)&gt;ROUNDUP($Q12/$O12,0)+$P12,0,EDATE(EDATE($T12,1)+$R12,COLUMN()-22))</f>
        <v>#DIV/0!</v>
      </c>
      <c r="AA12" s="183" t="e">
        <f>IF(COUNT($T12:Z12)&gt;ROUNDUP($Q12/$O12,0)+$P12,0,EDATE(EDATE($T12,1)+$R12,COLUMN()-22))</f>
        <v>#DIV/0!</v>
      </c>
      <c r="AB12" s="183" t="e">
        <f>IF(COUNT($T12:AA12)&gt;ROUNDUP($Q12/$O12,0)+$P12,0,EDATE(EDATE($T12,1)+$R12,COLUMN()-22))</f>
        <v>#DIV/0!</v>
      </c>
      <c r="AC12" s="183" t="e">
        <f>IF(COUNT($T12:AB12)&gt;ROUNDUP($Q12/$O12,0)+$P12,0,EDATE(EDATE($T12,1)+$R12,COLUMN()-22))</f>
        <v>#DIV/0!</v>
      </c>
      <c r="AD12" s="183" t="e">
        <f>IF(COUNT($T12:AC12)&gt;ROUNDUP($Q12/$O12,0)+$P12,0,EDATE(EDATE($T12,1)+$R12,COLUMN()-22))</f>
        <v>#DIV/0!</v>
      </c>
      <c r="AE12" s="183" t="e">
        <f>IF(COUNT($T12:AD12)&gt;ROUNDUP($Q12/$O12,0)+$P12,0,EDATE(EDATE($T12,1)+$R12,COLUMN()-22))</f>
        <v>#DIV/0!</v>
      </c>
      <c r="AF12" s="183" t="e">
        <f>IF(COUNT($T12:AE12)&gt;ROUNDUP($Q12/$O12,0)+$P12,0,EDATE(EDATE($T12,1)+$R12,COLUMN()-22))</f>
        <v>#DIV/0!</v>
      </c>
      <c r="AG12" s="183" t="e">
        <f>IF(COUNT($T12:AF12)&gt;ROUNDUP($Q12/$O12,0)+$P12,0,EDATE(EDATE($T12,1)+$R12,COLUMN()-22))</f>
        <v>#DIV/0!</v>
      </c>
      <c r="AH12" s="183" t="e">
        <f>IF(COUNT($T12:AG12)&gt;ROUNDUP($Q12/$O12,0)+$P12,0,EDATE(EDATE($T12,1)+$R12,COLUMN()-22))</f>
        <v>#DIV/0!</v>
      </c>
      <c r="AI12" s="183" t="e">
        <f>IF(COUNT($T12:AH12)&gt;ROUNDUP($Q12/$O12,0)+$P12,0,EDATE(EDATE($T12,1)+$R12,COLUMN()-22))</f>
        <v>#DIV/0!</v>
      </c>
      <c r="AJ12" s="183" t="e">
        <f>IF(COUNT($T12:AI12)&gt;ROUNDUP($Q12/$O12,0)+$P12,0,EDATE(EDATE($T12,1)+$R12,COLUMN()-22))</f>
        <v>#DIV/0!</v>
      </c>
      <c r="AK12" s="183" t="e">
        <f>IF(COUNT($T12:AJ12)&gt;ROUNDUP($Q12/$O12,0)+$P12,0,EDATE(EDATE($T12,1)+$R12,COLUMN()-22))</f>
        <v>#DIV/0!</v>
      </c>
      <c r="AL12" s="183" t="e">
        <f>IF(COUNT($T12:AK12)&gt;ROUNDUP($Q12/$O12,0)+$P12,0,EDATE(EDATE($T12,1)+$R12,COLUMN()-22))</f>
        <v>#DIV/0!</v>
      </c>
      <c r="AM12" s="183" t="e">
        <f>IF(COUNT($T12:AL12)&gt;ROUNDUP($Q12/$O12,0)+$P12,0,EDATE(EDATE($T12,1)+$R12,COLUMN()-22))</f>
        <v>#DIV/0!</v>
      </c>
      <c r="AN12" s="183" t="e">
        <f>IF(COUNT($T12:AM12)&gt;ROUNDUP($Q12/$O12,0)+$P12,0,EDATE(EDATE($T12,1)+$R12,COLUMN()-22))</f>
        <v>#DIV/0!</v>
      </c>
      <c r="AO12" s="183" t="e">
        <f>IF(COUNT($T12:AN12)&gt;ROUNDUP($Q12/$O12,0)+$P12,0,EDATE(EDATE($T12,1)+$R12,COLUMN()-22))</f>
        <v>#DIV/0!</v>
      </c>
      <c r="AP12" s="183" t="e">
        <f>IF(COUNT($T12:AO12)&gt;ROUNDUP($Q12/$O12,0)+$P12,0,EDATE(EDATE($T12,1)+$R12,COLUMN()-22))</f>
        <v>#DIV/0!</v>
      </c>
      <c r="AQ12" s="183" t="e">
        <f>IF(COUNT($T12:AP12)&gt;ROUNDUP($Q12/$O12,0)+$P12,0,EDATE(EDATE($T12,1)+$R12,COLUMN()-22))</f>
        <v>#DIV/0!</v>
      </c>
      <c r="AR12" s="183" t="e">
        <f>IF(COUNT($T12:AQ12)&gt;ROUNDUP($Q12/$O12,0)+$P12,0,EDATE(EDATE($T12,1)+$R12,COLUMN()-22))</f>
        <v>#DIV/0!</v>
      </c>
      <c r="AS12" s="183" t="e">
        <f>IF(COUNT($T12:AR12)&gt;ROUNDUP($Q12/$O12,0)+$P12,0,EDATE(EDATE($T12,1)+$R12,COLUMN()-22))</f>
        <v>#DIV/0!</v>
      </c>
      <c r="AT12" s="183" t="e">
        <f>IF(COUNT($T12:AS12)&gt;ROUNDUP($Q12/$O12,0)+$P12,0,EDATE(EDATE($T12,1)+$R12,COLUMN()-22))</f>
        <v>#DIV/0!</v>
      </c>
      <c r="AU12" s="183" t="e">
        <f>IF(COUNT($T12:AT12)&gt;ROUNDUP($Q12/$O12,0)+$P12,0,EDATE(EDATE($T12,1)+$R12,COLUMN()-22))</f>
        <v>#DIV/0!</v>
      </c>
      <c r="AV12" s="183" t="e">
        <f>IF(COUNT($T12:AU12)&gt;ROUNDUP($Q12/$O12,0)+$P12,0,EDATE(EDATE($T12,1)+$R12,COLUMN()-22))</f>
        <v>#DIV/0!</v>
      </c>
      <c r="AW12" s="183" t="e">
        <f>IF(COUNT($T12:AV12)&gt;ROUNDUP($Q12/$O12,0)+$P12,0,EDATE(EDATE($T12,1)+$R12,COLUMN()-22))</f>
        <v>#DIV/0!</v>
      </c>
      <c r="AX12" s="183" t="e">
        <f>IF(COUNT($T12:AW12)&gt;ROUNDUP($Q12/$O12,0)+$P12,0,EDATE(EDATE($T12,1)+$R12,COLUMN()-22))</f>
        <v>#DIV/0!</v>
      </c>
      <c r="AY12" s="183" t="e">
        <f>IF(COUNT($T12:AX12)&gt;ROUNDUP($Q12/$O12,0)+$P12,0,EDATE(EDATE($T12,1)+$R12,COLUMN()-22))</f>
        <v>#DIV/0!</v>
      </c>
      <c r="AZ12" s="183" t="e">
        <f>IF(COUNT($T12:AY12)&gt;ROUNDUP($Q12/$O12,0)+$P12,0,EDATE(EDATE($T12,1)+$R12,COLUMN()-22))</f>
        <v>#DIV/0!</v>
      </c>
      <c r="BA12" s="183" t="e">
        <f>IF(COUNT($T12:AZ12)&gt;ROUNDUP($Q12/$O12,0)+$P12,0,EDATE(EDATE($T12,1)+$R12,COLUMN()-22))</f>
        <v>#DIV/0!</v>
      </c>
      <c r="BB12" s="183" t="e">
        <f>IF(COUNT($T12:BA12)&gt;ROUNDUP($Q12/$O12,0)+$P12,0,EDATE(EDATE($T12,1)+$R12,COLUMN()-22))</f>
        <v>#DIV/0!</v>
      </c>
      <c r="BC12" s="183" t="e">
        <f>IF(COUNT($T12:BB12)&gt;ROUNDUP($Q12/$O12,0)+$P12,0,EDATE(EDATE($T12,1)+$R12,COLUMN()-22))</f>
        <v>#DIV/0!</v>
      </c>
      <c r="BD12" s="158"/>
      <c r="BE12" s="44"/>
    </row>
    <row r="13" spans="1:57" ht="21" customHeight="1">
      <c r="A13" s="270">
        <f t="shared" ca="1" si="0"/>
        <v>43369</v>
      </c>
      <c r="B13" s="213" t="s">
        <v>225</v>
      </c>
      <c r="C13" s="215">
        <f>+VLOOKUP(B13,'اسماء العملاء'!$A$2:$E$1270,5,FALSE)</f>
        <v>11</v>
      </c>
      <c r="D13" s="215" t="str">
        <f>+VLOOKUP(B13,'اسماء العملاء'!$A$2:$C$1270,2,FALSE)</f>
        <v>ش زمزم</v>
      </c>
      <c r="E13" s="215"/>
      <c r="F13" s="215" t="str">
        <f>+VLOOKUP(B13,'اسماء العملاء'!$A$2:$C$1270,3,FALSE)</f>
        <v>01004042401</v>
      </c>
      <c r="G13" s="44"/>
      <c r="H13" s="78" t="e">
        <f>+VLOOKUP(G13,'انواع الفلاتر'!$B$2:$C$52,2,FALSE)</f>
        <v>#N/A</v>
      </c>
      <c r="I13" s="55"/>
      <c r="J13" s="76" t="e">
        <f t="shared" si="1"/>
        <v>#N/A</v>
      </c>
      <c r="K13" s="60"/>
      <c r="L13" s="60"/>
      <c r="M13" s="160"/>
      <c r="N13" s="61">
        <f t="shared" si="2"/>
        <v>0</v>
      </c>
      <c r="O13" s="265"/>
      <c r="P13" s="169" t="e">
        <f t="shared" si="4"/>
        <v>#DIV/0!</v>
      </c>
      <c r="Q13" s="169" t="e">
        <f t="shared" si="5"/>
        <v>#DIV/0!</v>
      </c>
      <c r="R13" s="179">
        <v>0</v>
      </c>
      <c r="S13" s="175" t="e">
        <f t="shared" si="3"/>
        <v>#DIV/0!</v>
      </c>
      <c r="T13" s="185"/>
      <c r="U13" s="183" t="e">
        <f>IF(COUNT($T13:T13)&gt;ROUNDUP($Q13/$O13,0)+$P13,0,EDATE(EDATE($T13,1)+$R13,COLUMN()-22))</f>
        <v>#DIV/0!</v>
      </c>
      <c r="V13" s="183" t="e">
        <f>IF(COUNT($T13:U13)&gt;ROUNDUP($Q13/$O13,0)+$P13,0,EDATE(EDATE($T13,1)+$R13,COLUMN()-22))</f>
        <v>#DIV/0!</v>
      </c>
      <c r="W13" s="183" t="e">
        <f>IF(COUNT($T13:V13)&gt;ROUNDUP($Q13/$O13,0)+$P13,0,EDATE(EDATE($T13,1)+$R13,COLUMN()-22))</f>
        <v>#DIV/0!</v>
      </c>
      <c r="X13" s="183" t="e">
        <f>IF(COUNT($T13:W13)&gt;ROUNDUP($Q13/$O13,0)+$P13,0,EDATE(EDATE($T13,1)+$R13,COLUMN()-22))</f>
        <v>#DIV/0!</v>
      </c>
      <c r="Y13" s="183" t="e">
        <f>IF(COUNT($T13:X13)&gt;ROUNDUP($Q13/$O13,0)+$P13,0,EDATE(EDATE($T13,1)+$R13,COLUMN()-22))</f>
        <v>#DIV/0!</v>
      </c>
      <c r="Z13" s="183" t="e">
        <f>IF(COUNT($T13:Y13)&gt;ROUNDUP($Q13/$O13,0)+$P13,0,EDATE(EDATE($T13,1)+$R13,COLUMN()-22))</f>
        <v>#DIV/0!</v>
      </c>
      <c r="AA13" s="183" t="e">
        <f>IF(COUNT($T13:Z13)&gt;ROUNDUP($Q13/$O13,0)+$P13,0,EDATE(EDATE($T13,1)+$R13,COLUMN()-22))</f>
        <v>#DIV/0!</v>
      </c>
      <c r="AB13" s="183" t="e">
        <f>IF(COUNT($T13:AA13)&gt;ROUNDUP($Q13/$O13,0)+$P13,0,EDATE(EDATE($T13,1)+$R13,COLUMN()-22))</f>
        <v>#DIV/0!</v>
      </c>
      <c r="AC13" s="183" t="e">
        <f>IF(COUNT($T13:AB13)&gt;ROUNDUP($Q13/$O13,0)+$P13,0,EDATE(EDATE($T13,1)+$R13,COLUMN()-22))</f>
        <v>#DIV/0!</v>
      </c>
      <c r="AD13" s="183" t="e">
        <f>IF(COUNT($T13:AC13)&gt;ROUNDUP($Q13/$O13,0)+$P13,0,EDATE(EDATE($T13,1)+$R13,COLUMN()-22))</f>
        <v>#DIV/0!</v>
      </c>
      <c r="AE13" s="183" t="e">
        <f>IF(COUNT($T13:AD13)&gt;ROUNDUP($Q13/$O13,0)+$P13,0,EDATE(EDATE($T13,1)+$R13,COLUMN()-22))</f>
        <v>#DIV/0!</v>
      </c>
      <c r="AF13" s="183" t="e">
        <f>IF(COUNT($T13:AE13)&gt;ROUNDUP($Q13/$O13,0)+$P13,0,EDATE(EDATE($T13,1)+$R13,COLUMN()-22))</f>
        <v>#DIV/0!</v>
      </c>
      <c r="AG13" s="183" t="e">
        <f>IF(COUNT($T13:AF13)&gt;ROUNDUP($Q13/$O13,0)+$P13,0,EDATE(EDATE($T13,1)+$R13,COLUMN()-22))</f>
        <v>#DIV/0!</v>
      </c>
      <c r="AH13" s="183" t="e">
        <f>IF(COUNT($T13:AG13)&gt;ROUNDUP($Q13/$O13,0)+$P13,0,EDATE(EDATE($T13,1)+$R13,COLUMN()-22))</f>
        <v>#DIV/0!</v>
      </c>
      <c r="AI13" s="183" t="e">
        <f>IF(COUNT($T13:AH13)&gt;ROUNDUP($Q13/$O13,0)+$P13,0,EDATE(EDATE($T13,1)+$R13,COLUMN()-22))</f>
        <v>#DIV/0!</v>
      </c>
      <c r="AJ13" s="183" t="e">
        <f>IF(COUNT($T13:AI13)&gt;ROUNDUP($Q13/$O13,0)+$P13,0,EDATE(EDATE($T13,1)+$R13,COLUMN()-22))</f>
        <v>#DIV/0!</v>
      </c>
      <c r="AK13" s="183" t="e">
        <f>IF(COUNT($T13:AJ13)&gt;ROUNDUP($Q13/$O13,0)+$P13,0,EDATE(EDATE($T13,1)+$R13,COLUMN()-22))</f>
        <v>#DIV/0!</v>
      </c>
      <c r="AL13" s="183" t="e">
        <f>IF(COUNT($T13:AK13)&gt;ROUNDUP($Q13/$O13,0)+$P13,0,EDATE(EDATE($T13,1)+$R13,COLUMN()-22))</f>
        <v>#DIV/0!</v>
      </c>
      <c r="AM13" s="183" t="e">
        <f>IF(COUNT($T13:AL13)&gt;ROUNDUP($Q13/$O13,0)+$P13,0,EDATE(EDATE($T13,1)+$R13,COLUMN()-22))</f>
        <v>#DIV/0!</v>
      </c>
      <c r="AN13" s="183" t="e">
        <f>IF(COUNT($T13:AM13)&gt;ROUNDUP($Q13/$O13,0)+$P13,0,EDATE(EDATE($T13,1)+$R13,COLUMN()-22))</f>
        <v>#DIV/0!</v>
      </c>
      <c r="AO13" s="183" t="e">
        <f>IF(COUNT($T13:AN13)&gt;ROUNDUP($Q13/$O13,0)+$P13,0,EDATE(EDATE($T13,1)+$R13,COLUMN()-22))</f>
        <v>#DIV/0!</v>
      </c>
      <c r="AP13" s="183" t="e">
        <f>IF(COUNT($T13:AO13)&gt;ROUNDUP($Q13/$O13,0)+$P13,0,EDATE(EDATE($T13,1)+$R13,COLUMN()-22))</f>
        <v>#DIV/0!</v>
      </c>
      <c r="AQ13" s="183" t="e">
        <f>IF(COUNT($T13:AP13)&gt;ROUNDUP($Q13/$O13,0)+$P13,0,EDATE(EDATE($T13,1)+$R13,COLUMN()-22))</f>
        <v>#DIV/0!</v>
      </c>
      <c r="AR13" s="183" t="e">
        <f>IF(COUNT($T13:AQ13)&gt;ROUNDUP($Q13/$O13,0)+$P13,0,EDATE(EDATE($T13,1)+$R13,COLUMN()-22))</f>
        <v>#DIV/0!</v>
      </c>
      <c r="AS13" s="183" t="e">
        <f>IF(COUNT($T13:AR13)&gt;ROUNDUP($Q13/$O13,0)+$P13,0,EDATE(EDATE($T13,1)+$R13,COLUMN()-22))</f>
        <v>#DIV/0!</v>
      </c>
      <c r="AT13" s="183" t="e">
        <f>IF(COUNT($T13:AS13)&gt;ROUNDUP($Q13/$O13,0)+$P13,0,EDATE(EDATE($T13,1)+$R13,COLUMN()-22))</f>
        <v>#DIV/0!</v>
      </c>
      <c r="AU13" s="183" t="e">
        <f>IF(COUNT($T13:AT13)&gt;ROUNDUP($Q13/$O13,0)+$P13,0,EDATE(EDATE($T13,1)+$R13,COLUMN()-22))</f>
        <v>#DIV/0!</v>
      </c>
      <c r="AV13" s="183" t="e">
        <f>IF(COUNT($T13:AU13)&gt;ROUNDUP($Q13/$O13,0)+$P13,0,EDATE(EDATE($T13,1)+$R13,COLUMN()-22))</f>
        <v>#DIV/0!</v>
      </c>
      <c r="AW13" s="183" t="e">
        <f>IF(COUNT($T13:AV13)&gt;ROUNDUP($Q13/$O13,0)+$P13,0,EDATE(EDATE($T13,1)+$R13,COLUMN()-22))</f>
        <v>#DIV/0!</v>
      </c>
      <c r="AX13" s="183" t="e">
        <f>IF(COUNT($T13:AW13)&gt;ROUNDUP($Q13/$O13,0)+$P13,0,EDATE(EDATE($T13,1)+$R13,COLUMN()-22))</f>
        <v>#DIV/0!</v>
      </c>
      <c r="AY13" s="183" t="e">
        <f>IF(COUNT($T13:AX13)&gt;ROUNDUP($Q13/$O13,0)+$P13,0,EDATE(EDATE($T13,1)+$R13,COLUMN()-22))</f>
        <v>#DIV/0!</v>
      </c>
      <c r="AZ13" s="183" t="e">
        <f>IF(COUNT($T13:AY13)&gt;ROUNDUP($Q13/$O13,0)+$P13,0,EDATE(EDATE($T13,1)+$R13,COLUMN()-22))</f>
        <v>#DIV/0!</v>
      </c>
      <c r="BA13" s="183" t="e">
        <f>IF(COUNT($T13:AZ13)&gt;ROUNDUP($Q13/$O13,0)+$P13,0,EDATE(EDATE($T13,1)+$R13,COLUMN()-22))</f>
        <v>#DIV/0!</v>
      </c>
      <c r="BB13" s="183" t="e">
        <f>IF(COUNT($T13:BA13)&gt;ROUNDUP($Q13/$O13,0)+$P13,0,EDATE(EDATE($T13,1)+$R13,COLUMN()-22))</f>
        <v>#DIV/0!</v>
      </c>
      <c r="BC13" s="183" t="e">
        <f>IF(COUNT($T13:BB13)&gt;ROUNDUP($Q13/$O13,0)+$P13,0,EDATE(EDATE($T13,1)+$R13,COLUMN()-22))</f>
        <v>#DIV/0!</v>
      </c>
      <c r="BD13" s="158"/>
      <c r="BE13" s="44"/>
    </row>
    <row r="14" spans="1:57" ht="21" customHeight="1">
      <c r="A14" s="270">
        <f t="shared" ca="1" si="0"/>
        <v>43369</v>
      </c>
      <c r="B14" s="213" t="s">
        <v>228</v>
      </c>
      <c r="C14" s="215">
        <f>+VLOOKUP(B14,'اسماء العملاء'!$A$2:$E$1270,5,FALSE)</f>
        <v>12</v>
      </c>
      <c r="D14" s="215" t="str">
        <f>+VLOOKUP(B14,'اسماء العملاء'!$A$2:$C$1270,2,FALSE)</f>
        <v>ش ابو سعيد</v>
      </c>
      <c r="E14" s="215"/>
      <c r="F14" s="215" t="str">
        <f>+VLOOKUP(B14,'اسماء العملاء'!$A$2:$C$1270,3,FALSE)</f>
        <v>01275691998</v>
      </c>
      <c r="G14" s="44"/>
      <c r="H14" s="78" t="e">
        <f>+VLOOKUP(G14,'انواع الفلاتر'!$B$2:$C$52,2,FALSE)</f>
        <v>#N/A</v>
      </c>
      <c r="I14" s="55"/>
      <c r="J14" s="76" t="e">
        <f t="shared" si="1"/>
        <v>#N/A</v>
      </c>
      <c r="K14" s="60"/>
      <c r="L14" s="60"/>
      <c r="M14" s="160"/>
      <c r="N14" s="61">
        <f t="shared" si="2"/>
        <v>0</v>
      </c>
      <c r="O14" s="265"/>
      <c r="P14" s="169" t="e">
        <f t="shared" si="4"/>
        <v>#DIV/0!</v>
      </c>
      <c r="Q14" s="169" t="e">
        <f t="shared" si="5"/>
        <v>#DIV/0!</v>
      </c>
      <c r="R14" s="179">
        <v>0</v>
      </c>
      <c r="S14" s="175" t="e">
        <f t="shared" si="3"/>
        <v>#DIV/0!</v>
      </c>
      <c r="T14" s="185"/>
      <c r="U14" s="183" t="e">
        <f>IF(COUNT($T14:T14)&gt;ROUNDUP($Q14/$O14,0)+$P14,0,EDATE(EDATE($T14,1)+$R14,COLUMN()-22))</f>
        <v>#DIV/0!</v>
      </c>
      <c r="V14" s="183" t="e">
        <f>IF(COUNT($T14:U14)&gt;ROUNDUP($Q14/$O14,0)+$P14,0,EDATE(EDATE($T14,1)+$R14,COLUMN()-22))</f>
        <v>#DIV/0!</v>
      </c>
      <c r="W14" s="183" t="e">
        <f>IF(COUNT($T14:V14)&gt;ROUNDUP($Q14/$O14,0)+$P14,0,EDATE(EDATE($T14,1)+$R14,COLUMN()-22))</f>
        <v>#DIV/0!</v>
      </c>
      <c r="X14" s="183" t="e">
        <f>IF(COUNT($T14:W14)&gt;ROUNDUP($Q14/$O14,0)+$P14,0,EDATE(EDATE($T14,1)+$R14,COLUMN()-22))</f>
        <v>#DIV/0!</v>
      </c>
      <c r="Y14" s="183" t="e">
        <f>IF(COUNT($T14:X14)&gt;ROUNDUP($Q14/$O14,0)+$P14,0,EDATE(EDATE($T14,1)+$R14,COLUMN()-22))</f>
        <v>#DIV/0!</v>
      </c>
      <c r="Z14" s="183" t="e">
        <f>IF(COUNT($T14:Y14)&gt;ROUNDUP($Q14/$O14,0)+$P14,0,EDATE(EDATE($T14,1)+$R14,COLUMN()-22))</f>
        <v>#DIV/0!</v>
      </c>
      <c r="AA14" s="183" t="e">
        <f>IF(COUNT($T14:Z14)&gt;ROUNDUP($Q14/$O14,0)+$P14,0,EDATE(EDATE($T14,1)+$R14,COLUMN()-22))</f>
        <v>#DIV/0!</v>
      </c>
      <c r="AB14" s="183" t="e">
        <f>IF(COUNT($T14:AA14)&gt;ROUNDUP($Q14/$O14,0)+$P14,0,EDATE(EDATE($T14,1)+$R14,COLUMN()-22))</f>
        <v>#DIV/0!</v>
      </c>
      <c r="AC14" s="183" t="e">
        <f>IF(COUNT($T14:AB14)&gt;ROUNDUP($Q14/$O14,0)+$P14,0,EDATE(EDATE($T14,1)+$R14,COLUMN()-22))</f>
        <v>#DIV/0!</v>
      </c>
      <c r="AD14" s="183" t="e">
        <f>IF(COUNT($T14:AC14)&gt;ROUNDUP($Q14/$O14,0)+$P14,0,EDATE(EDATE($T14,1)+$R14,COLUMN()-22))</f>
        <v>#DIV/0!</v>
      </c>
      <c r="AE14" s="183" t="e">
        <f>IF(COUNT($T14:AD14)&gt;ROUNDUP($Q14/$O14,0)+$P14,0,EDATE(EDATE($T14,1)+$R14,COLUMN()-22))</f>
        <v>#DIV/0!</v>
      </c>
      <c r="AF14" s="183" t="e">
        <f>IF(COUNT($T14:AE14)&gt;ROUNDUP($Q14/$O14,0)+$P14,0,EDATE(EDATE($T14,1)+$R14,COLUMN()-22))</f>
        <v>#DIV/0!</v>
      </c>
      <c r="AG14" s="183" t="e">
        <f>IF(COUNT($T14:AF14)&gt;ROUNDUP($Q14/$O14,0)+$P14,0,EDATE(EDATE($T14,1)+$R14,COLUMN()-22))</f>
        <v>#DIV/0!</v>
      </c>
      <c r="AH14" s="183" t="e">
        <f>IF(COUNT($T14:AG14)&gt;ROUNDUP($Q14/$O14,0)+$P14,0,EDATE(EDATE($T14,1)+$R14,COLUMN()-22))</f>
        <v>#DIV/0!</v>
      </c>
      <c r="AI14" s="183" t="e">
        <f>IF(COUNT($T14:AH14)&gt;ROUNDUP($Q14/$O14,0)+$P14,0,EDATE(EDATE($T14,1)+$R14,COLUMN()-22))</f>
        <v>#DIV/0!</v>
      </c>
      <c r="AJ14" s="183" t="e">
        <f>IF(COUNT($T14:AI14)&gt;ROUNDUP($Q14/$O14,0)+$P14,0,EDATE(EDATE($T14,1)+$R14,COLUMN()-22))</f>
        <v>#DIV/0!</v>
      </c>
      <c r="AK14" s="183" t="e">
        <f>IF(COUNT($T14:AJ14)&gt;ROUNDUP($Q14/$O14,0)+$P14,0,EDATE(EDATE($T14,1)+$R14,COLUMN()-22))</f>
        <v>#DIV/0!</v>
      </c>
      <c r="AL14" s="183" t="e">
        <f>IF(COUNT($T14:AK14)&gt;ROUNDUP($Q14/$O14,0)+$P14,0,EDATE(EDATE($T14,1)+$R14,COLUMN()-22))</f>
        <v>#DIV/0!</v>
      </c>
      <c r="AM14" s="183" t="e">
        <f>IF(COUNT($T14:AL14)&gt;ROUNDUP($Q14/$O14,0)+$P14,0,EDATE(EDATE($T14,1)+$R14,COLUMN()-22))</f>
        <v>#DIV/0!</v>
      </c>
      <c r="AN14" s="183" t="e">
        <f>IF(COUNT($T14:AM14)&gt;ROUNDUP($Q14/$O14,0)+$P14,0,EDATE(EDATE($T14,1)+$R14,COLUMN()-22))</f>
        <v>#DIV/0!</v>
      </c>
      <c r="AO14" s="183" t="e">
        <f>IF(COUNT($T14:AN14)&gt;ROUNDUP($Q14/$O14,0)+$P14,0,EDATE(EDATE($T14,1)+$R14,COLUMN()-22))</f>
        <v>#DIV/0!</v>
      </c>
      <c r="AP14" s="183" t="e">
        <f>IF(COUNT($T14:AO14)&gt;ROUNDUP($Q14/$O14,0)+$P14,0,EDATE(EDATE($T14,1)+$R14,COLUMN()-22))</f>
        <v>#DIV/0!</v>
      </c>
      <c r="AQ14" s="183" t="e">
        <f>IF(COUNT($T14:AP14)&gt;ROUNDUP($Q14/$O14,0)+$P14,0,EDATE(EDATE($T14,1)+$R14,COLUMN()-22))</f>
        <v>#DIV/0!</v>
      </c>
      <c r="AR14" s="183" t="e">
        <f>IF(COUNT($T14:AQ14)&gt;ROUNDUP($Q14/$O14,0)+$P14,0,EDATE(EDATE($T14,1)+$R14,COLUMN()-22))</f>
        <v>#DIV/0!</v>
      </c>
      <c r="AS14" s="183" t="e">
        <f>IF(COUNT($T14:AR14)&gt;ROUNDUP($Q14/$O14,0)+$P14,0,EDATE(EDATE($T14,1)+$R14,COLUMN()-22))</f>
        <v>#DIV/0!</v>
      </c>
      <c r="AT14" s="183" t="e">
        <f>IF(COUNT($T14:AS14)&gt;ROUNDUP($Q14/$O14,0)+$P14,0,EDATE(EDATE($T14,1)+$R14,COLUMN()-22))</f>
        <v>#DIV/0!</v>
      </c>
      <c r="AU14" s="183" t="e">
        <f>IF(COUNT($T14:AT14)&gt;ROUNDUP($Q14/$O14,0)+$P14,0,EDATE(EDATE($T14,1)+$R14,COLUMN()-22))</f>
        <v>#DIV/0!</v>
      </c>
      <c r="AV14" s="183" t="e">
        <f>IF(COUNT($T14:AU14)&gt;ROUNDUP($Q14/$O14,0)+$P14,0,EDATE(EDATE($T14,1)+$R14,COLUMN()-22))</f>
        <v>#DIV/0!</v>
      </c>
      <c r="AW14" s="183" t="e">
        <f>IF(COUNT($T14:AV14)&gt;ROUNDUP($Q14/$O14,0)+$P14,0,EDATE(EDATE($T14,1)+$R14,COLUMN()-22))</f>
        <v>#DIV/0!</v>
      </c>
      <c r="AX14" s="183" t="e">
        <f>IF(COUNT($T14:AW14)&gt;ROUNDUP($Q14/$O14,0)+$P14,0,EDATE(EDATE($T14,1)+$R14,COLUMN()-22))</f>
        <v>#DIV/0!</v>
      </c>
      <c r="AY14" s="183" t="e">
        <f>IF(COUNT($T14:AX14)&gt;ROUNDUP($Q14/$O14,0)+$P14,0,EDATE(EDATE($T14,1)+$R14,COLUMN()-22))</f>
        <v>#DIV/0!</v>
      </c>
      <c r="AZ14" s="183" t="e">
        <f>IF(COUNT($T14:AY14)&gt;ROUNDUP($Q14/$O14,0)+$P14,0,EDATE(EDATE($T14,1)+$R14,COLUMN()-22))</f>
        <v>#DIV/0!</v>
      </c>
      <c r="BA14" s="183" t="e">
        <f>IF(COUNT($T14:AZ14)&gt;ROUNDUP($Q14/$O14,0)+$P14,0,EDATE(EDATE($T14,1)+$R14,COLUMN()-22))</f>
        <v>#DIV/0!</v>
      </c>
      <c r="BB14" s="183" t="e">
        <f>IF(COUNT($T14:BA14)&gt;ROUNDUP($Q14/$O14,0)+$P14,0,EDATE(EDATE($T14,1)+$R14,COLUMN()-22))</f>
        <v>#DIV/0!</v>
      </c>
      <c r="BC14" s="183" t="e">
        <f>IF(COUNT($T14:BB14)&gt;ROUNDUP($Q14/$O14,0)+$P14,0,EDATE(EDATE($T14,1)+$R14,COLUMN()-22))</f>
        <v>#DIV/0!</v>
      </c>
      <c r="BD14" s="158"/>
      <c r="BE14" s="44"/>
    </row>
    <row r="15" spans="1:57" ht="21" customHeight="1">
      <c r="A15" s="270" t="str">
        <f t="shared" ca="1" si="0"/>
        <v/>
      </c>
      <c r="B15" s="213"/>
      <c r="C15" s="215" t="e">
        <f>+VLOOKUP(B15,'اسماء العملاء'!$A$2:$E$1270,5,FALSE)</f>
        <v>#N/A</v>
      </c>
      <c r="D15" s="215" t="e">
        <f>+VLOOKUP(B15,'اسماء العملاء'!$A$2:$C$1270,2,FALSE)</f>
        <v>#N/A</v>
      </c>
      <c r="E15" s="215"/>
      <c r="F15" s="215" t="e">
        <f>+VLOOKUP(B15,'اسماء العملاء'!$A$2:$C$1270,3,FALSE)</f>
        <v>#N/A</v>
      </c>
      <c r="G15" s="44"/>
      <c r="H15" s="78" t="e">
        <f>+VLOOKUP(G15,'انواع الفلاتر'!$B$2:$C$52,2,FALSE)</f>
        <v>#N/A</v>
      </c>
      <c r="I15" s="55"/>
      <c r="J15" s="76" t="e">
        <f t="shared" si="1"/>
        <v>#N/A</v>
      </c>
      <c r="K15" s="60"/>
      <c r="L15" s="60"/>
      <c r="M15" s="160"/>
      <c r="N15" s="61">
        <f t="shared" si="2"/>
        <v>0</v>
      </c>
      <c r="O15" s="265"/>
      <c r="P15" s="169" t="e">
        <f t="shared" si="4"/>
        <v>#DIV/0!</v>
      </c>
      <c r="Q15" s="169" t="e">
        <f t="shared" si="5"/>
        <v>#DIV/0!</v>
      </c>
      <c r="R15" s="179">
        <v>0</v>
      </c>
      <c r="S15" s="175" t="e">
        <f t="shared" si="3"/>
        <v>#DIV/0!</v>
      </c>
      <c r="T15" s="185"/>
      <c r="U15" s="183" t="e">
        <f>IF(COUNT($T15:T15)&gt;ROUNDUP($Q15/$O15,0)+$P15,0,EDATE(EDATE($T15,1)+$R15,COLUMN()-22))</f>
        <v>#DIV/0!</v>
      </c>
      <c r="V15" s="183" t="e">
        <f>IF(COUNT($T15:U15)&gt;ROUNDUP($Q15/$O15,0)+$P15,0,EDATE(EDATE($T15,1)+$R15,COLUMN()-22))</f>
        <v>#DIV/0!</v>
      </c>
      <c r="W15" s="183" t="e">
        <f>IF(COUNT($T15:V15)&gt;ROUNDUP($Q15/$O15,0)+$P15,0,EDATE(EDATE($T15,1)+$R15,COLUMN()-22))</f>
        <v>#DIV/0!</v>
      </c>
      <c r="X15" s="183" t="e">
        <f>IF(COUNT($T15:W15)&gt;ROUNDUP($Q15/$O15,0)+$P15,0,EDATE(EDATE($T15,1)+$R15,COLUMN()-22))</f>
        <v>#DIV/0!</v>
      </c>
      <c r="Y15" s="183" t="e">
        <f>IF(COUNT($T15:X15)&gt;ROUNDUP($Q15/$O15,0)+$P15,0,EDATE(EDATE($T15,1)+$R15,COLUMN()-22))</f>
        <v>#DIV/0!</v>
      </c>
      <c r="Z15" s="183" t="e">
        <f>IF(COUNT($T15:Y15)&gt;ROUNDUP($Q15/$O15,0)+$P15,0,EDATE(EDATE($T15,1)+$R15,COLUMN()-22))</f>
        <v>#DIV/0!</v>
      </c>
      <c r="AA15" s="183" t="e">
        <f>IF(COUNT($T15:Z15)&gt;ROUNDUP($Q15/$O15,0)+$P15,0,EDATE(EDATE($T15,1)+$R15,COLUMN()-22))</f>
        <v>#DIV/0!</v>
      </c>
      <c r="AB15" s="183" t="e">
        <f>IF(COUNT($T15:AA15)&gt;ROUNDUP($Q15/$O15,0)+$P15,0,EDATE(EDATE($T15,1)+$R15,COLUMN()-22))</f>
        <v>#DIV/0!</v>
      </c>
      <c r="AC15" s="183" t="e">
        <f>IF(COUNT($T15:AB15)&gt;ROUNDUP($Q15/$O15,0)+$P15,0,EDATE(EDATE($T15,1)+$R15,COLUMN()-22))</f>
        <v>#DIV/0!</v>
      </c>
      <c r="AD15" s="183" t="e">
        <f>IF(COUNT($T15:AC15)&gt;ROUNDUP($Q15/$O15,0)+$P15,0,EDATE(EDATE($T15,1)+$R15,COLUMN()-22))</f>
        <v>#DIV/0!</v>
      </c>
      <c r="AE15" s="183" t="e">
        <f>IF(COUNT($T15:AD15)&gt;ROUNDUP($Q15/$O15,0)+$P15,0,EDATE(EDATE($T15,1)+$R15,COLUMN()-22))</f>
        <v>#DIV/0!</v>
      </c>
      <c r="AF15" s="183" t="e">
        <f>IF(COUNT($T15:AE15)&gt;ROUNDUP($Q15/$O15,0)+$P15,0,EDATE(EDATE($T15,1)+$R15,COLUMN()-22))</f>
        <v>#DIV/0!</v>
      </c>
      <c r="AG15" s="183" t="e">
        <f>IF(COUNT($T15:AF15)&gt;ROUNDUP($Q15/$O15,0)+$P15,0,EDATE(EDATE($T15,1)+$R15,COLUMN()-22))</f>
        <v>#DIV/0!</v>
      </c>
      <c r="AH15" s="183" t="e">
        <f>IF(COUNT($T15:AG15)&gt;ROUNDUP($Q15/$O15,0)+$P15,0,EDATE(EDATE($T15,1)+$R15,COLUMN()-22))</f>
        <v>#DIV/0!</v>
      </c>
      <c r="AI15" s="183" t="e">
        <f>IF(COUNT($T15:AH15)&gt;ROUNDUP($Q15/$O15,0)+$P15,0,EDATE(EDATE($T15,1)+$R15,COLUMN()-22))</f>
        <v>#DIV/0!</v>
      </c>
      <c r="AJ15" s="183" t="e">
        <f>IF(COUNT($T15:AI15)&gt;ROUNDUP($Q15/$O15,0)+$P15,0,EDATE(EDATE($T15,1)+$R15,COLUMN()-22))</f>
        <v>#DIV/0!</v>
      </c>
      <c r="AK15" s="183" t="e">
        <f>IF(COUNT($T15:AJ15)&gt;ROUNDUP($Q15/$O15,0)+$P15,0,EDATE(EDATE($T15,1)+$R15,COLUMN()-22))</f>
        <v>#DIV/0!</v>
      </c>
      <c r="AL15" s="183" t="e">
        <f>IF(COUNT($T15:AK15)&gt;ROUNDUP($Q15/$O15,0)+$P15,0,EDATE(EDATE($T15,1)+$R15,COLUMN()-22))</f>
        <v>#DIV/0!</v>
      </c>
      <c r="AM15" s="183" t="e">
        <f>IF(COUNT($T15:AL15)&gt;ROUNDUP($Q15/$O15,0)+$P15,0,EDATE(EDATE($T15,1)+$R15,COLUMN()-22))</f>
        <v>#DIV/0!</v>
      </c>
      <c r="AN15" s="183" t="e">
        <f>IF(COUNT($T15:AM15)&gt;ROUNDUP($Q15/$O15,0)+$P15,0,EDATE(EDATE($T15,1)+$R15,COLUMN()-22))</f>
        <v>#DIV/0!</v>
      </c>
      <c r="AO15" s="183" t="e">
        <f>IF(COUNT($T15:AN15)&gt;ROUNDUP($Q15/$O15,0)+$P15,0,EDATE(EDATE($T15,1)+$R15,COLUMN()-22))</f>
        <v>#DIV/0!</v>
      </c>
      <c r="AP15" s="183" t="e">
        <f>IF(COUNT($T15:AO15)&gt;ROUNDUP($Q15/$O15,0)+$P15,0,EDATE(EDATE($T15,1)+$R15,COLUMN()-22))</f>
        <v>#DIV/0!</v>
      </c>
      <c r="AQ15" s="183" t="e">
        <f>IF(COUNT($T15:AP15)&gt;ROUNDUP($Q15/$O15,0)+$P15,0,EDATE(EDATE($T15,1)+$R15,COLUMN()-22))</f>
        <v>#DIV/0!</v>
      </c>
      <c r="AR15" s="183" t="e">
        <f>IF(COUNT($T15:AQ15)&gt;ROUNDUP($Q15/$O15,0)+$P15,0,EDATE(EDATE($T15,1)+$R15,COLUMN()-22))</f>
        <v>#DIV/0!</v>
      </c>
      <c r="AS15" s="183" t="e">
        <f>IF(COUNT($T15:AR15)&gt;ROUNDUP($Q15/$O15,0)+$P15,0,EDATE(EDATE($T15,1)+$R15,COLUMN()-22))</f>
        <v>#DIV/0!</v>
      </c>
      <c r="AT15" s="183" t="e">
        <f>IF(COUNT($T15:AS15)&gt;ROUNDUP($Q15/$O15,0)+$P15,0,EDATE(EDATE($T15,1)+$R15,COLUMN()-22))</f>
        <v>#DIV/0!</v>
      </c>
      <c r="AU15" s="183" t="e">
        <f>IF(COUNT($T15:AT15)&gt;ROUNDUP($Q15/$O15,0)+$P15,0,EDATE(EDATE($T15,1)+$R15,COLUMN()-22))</f>
        <v>#DIV/0!</v>
      </c>
      <c r="AV15" s="183" t="e">
        <f>IF(COUNT($T15:AU15)&gt;ROUNDUP($Q15/$O15,0)+$P15,0,EDATE(EDATE($T15,1)+$R15,COLUMN()-22))</f>
        <v>#DIV/0!</v>
      </c>
      <c r="AW15" s="183" t="e">
        <f>IF(COUNT($T15:AV15)&gt;ROUNDUP($Q15/$O15,0)+$P15,0,EDATE(EDATE($T15,1)+$R15,COLUMN()-22))</f>
        <v>#DIV/0!</v>
      </c>
      <c r="AX15" s="183" t="e">
        <f>IF(COUNT($T15:AW15)&gt;ROUNDUP($Q15/$O15,0)+$P15,0,EDATE(EDATE($T15,1)+$R15,COLUMN()-22))</f>
        <v>#DIV/0!</v>
      </c>
      <c r="AY15" s="183" t="e">
        <f>IF(COUNT($T15:AX15)&gt;ROUNDUP($Q15/$O15,0)+$P15,0,EDATE(EDATE($T15,1)+$R15,COLUMN()-22))</f>
        <v>#DIV/0!</v>
      </c>
      <c r="AZ15" s="183" t="e">
        <f>IF(COUNT($T15:AY15)&gt;ROUNDUP($Q15/$O15,0)+$P15,0,EDATE(EDATE($T15,1)+$R15,COLUMN()-22))</f>
        <v>#DIV/0!</v>
      </c>
      <c r="BA15" s="183" t="e">
        <f>IF(COUNT($T15:AZ15)&gt;ROUNDUP($Q15/$O15,0)+$P15,0,EDATE(EDATE($T15,1)+$R15,COLUMN()-22))</f>
        <v>#DIV/0!</v>
      </c>
      <c r="BB15" s="183" t="e">
        <f>IF(COUNT($T15:BA15)&gt;ROUNDUP($Q15/$O15,0)+$P15,0,EDATE(EDATE($T15,1)+$R15,COLUMN()-22))</f>
        <v>#DIV/0!</v>
      </c>
      <c r="BC15" s="183" t="e">
        <f>IF(COUNT($T15:BB15)&gt;ROUNDUP($Q15/$O15,0)+$P15,0,EDATE(EDATE($T15,1)+$R15,COLUMN()-22))</f>
        <v>#DIV/0!</v>
      </c>
      <c r="BD15" s="158"/>
      <c r="BE15" s="44"/>
    </row>
    <row r="16" spans="1:57" ht="21" customHeight="1">
      <c r="A16" s="270" t="str">
        <f t="shared" ca="1" si="0"/>
        <v/>
      </c>
      <c r="B16" s="213"/>
      <c r="C16" s="215" t="e">
        <f>+VLOOKUP(B16,'اسماء العملاء'!$A$2:$E$1270,5,FALSE)</f>
        <v>#N/A</v>
      </c>
      <c r="D16" s="215" t="e">
        <f>+VLOOKUP(B16,'اسماء العملاء'!$A$2:$C$1270,2,FALSE)</f>
        <v>#N/A</v>
      </c>
      <c r="E16" s="215"/>
      <c r="F16" s="215" t="e">
        <f>+VLOOKUP(B16,'اسماء العملاء'!$A$2:$C$1270,3,FALSE)</f>
        <v>#N/A</v>
      </c>
      <c r="G16" s="44"/>
      <c r="H16" s="78" t="e">
        <f>+VLOOKUP(G16,'انواع الفلاتر'!$B$2:$C$52,2,FALSE)</f>
        <v>#N/A</v>
      </c>
      <c r="I16" s="55"/>
      <c r="J16" s="76" t="e">
        <f t="shared" si="1"/>
        <v>#N/A</v>
      </c>
      <c r="K16" s="60"/>
      <c r="L16" s="60"/>
      <c r="M16" s="160"/>
      <c r="N16" s="61">
        <f t="shared" si="2"/>
        <v>0</v>
      </c>
      <c r="O16" s="265"/>
      <c r="P16" s="169" t="e">
        <f t="shared" si="4"/>
        <v>#DIV/0!</v>
      </c>
      <c r="Q16" s="169" t="e">
        <f t="shared" si="5"/>
        <v>#DIV/0!</v>
      </c>
      <c r="R16" s="179">
        <v>0</v>
      </c>
      <c r="S16" s="175" t="e">
        <f t="shared" si="3"/>
        <v>#DIV/0!</v>
      </c>
      <c r="T16" s="185"/>
      <c r="U16" s="183" t="e">
        <f>IF(COUNT($T16:T16)&gt;ROUNDUP($Q16/$O16,0)+$P16,0,EDATE(EDATE($T16,1)+$R16,COLUMN()-22))</f>
        <v>#DIV/0!</v>
      </c>
      <c r="V16" s="183" t="e">
        <f>IF(COUNT($T16:U16)&gt;ROUNDUP($Q16/$O16,0)+$P16,0,EDATE(EDATE($T16,1)+$R16,COLUMN()-22))</f>
        <v>#DIV/0!</v>
      </c>
      <c r="W16" s="183" t="e">
        <f>IF(COUNT($T16:V16)&gt;ROUNDUP($Q16/$O16,0)+$P16,0,EDATE(EDATE($T16,1)+$R16,COLUMN()-22))</f>
        <v>#DIV/0!</v>
      </c>
      <c r="X16" s="183" t="e">
        <f>IF(COUNT($T16:W16)&gt;ROUNDUP($Q16/$O16,0)+$P16,0,EDATE(EDATE($T16,1)+$R16,COLUMN()-22))</f>
        <v>#DIV/0!</v>
      </c>
      <c r="Y16" s="183" t="e">
        <f>IF(COUNT($T16:X16)&gt;ROUNDUP($Q16/$O16,0)+$P16,0,EDATE(EDATE($T16,1)+$R16,COLUMN()-22))</f>
        <v>#DIV/0!</v>
      </c>
      <c r="Z16" s="183" t="e">
        <f>IF(COUNT($T16:Y16)&gt;ROUNDUP($Q16/$O16,0)+$P16,0,EDATE(EDATE($T16,1)+$R16,COLUMN()-22))</f>
        <v>#DIV/0!</v>
      </c>
      <c r="AA16" s="183" t="e">
        <f>IF(COUNT($T16:Z16)&gt;ROUNDUP($Q16/$O16,0)+$P16,0,EDATE(EDATE($T16,1)+$R16,COLUMN()-22))</f>
        <v>#DIV/0!</v>
      </c>
      <c r="AB16" s="183" t="e">
        <f>IF(COUNT($T16:AA16)&gt;ROUNDUP($Q16/$O16,0)+$P16,0,EDATE(EDATE($T16,1)+$R16,COLUMN()-22))</f>
        <v>#DIV/0!</v>
      </c>
      <c r="AC16" s="183" t="e">
        <f>IF(COUNT($T16:AB16)&gt;ROUNDUP($Q16/$O16,0)+$P16,0,EDATE(EDATE($T16,1)+$R16,COLUMN()-22))</f>
        <v>#DIV/0!</v>
      </c>
      <c r="AD16" s="183" t="e">
        <f>IF(COUNT($T16:AC16)&gt;ROUNDUP($Q16/$O16,0)+$P16,0,EDATE(EDATE($T16,1)+$R16,COLUMN()-22))</f>
        <v>#DIV/0!</v>
      </c>
      <c r="AE16" s="183" t="e">
        <f>IF(COUNT($T16:AD16)&gt;ROUNDUP($Q16/$O16,0)+$P16,0,EDATE(EDATE($T16,1)+$R16,COLUMN()-22))</f>
        <v>#DIV/0!</v>
      </c>
      <c r="AF16" s="183" t="e">
        <f>IF(COUNT($T16:AE16)&gt;ROUNDUP($Q16/$O16,0)+$P16,0,EDATE(EDATE($T16,1)+$R16,COLUMN()-22))</f>
        <v>#DIV/0!</v>
      </c>
      <c r="AG16" s="183" t="e">
        <f>IF(COUNT($T16:AF16)&gt;ROUNDUP($Q16/$O16,0)+$P16,0,EDATE(EDATE($T16,1)+$R16,COLUMN()-22))</f>
        <v>#DIV/0!</v>
      </c>
      <c r="AH16" s="183" t="e">
        <f>IF(COUNT($T16:AG16)&gt;ROUNDUP($Q16/$O16,0)+$P16,0,EDATE(EDATE($T16,1)+$R16,COLUMN()-22))</f>
        <v>#DIV/0!</v>
      </c>
      <c r="AI16" s="183" t="e">
        <f>IF(COUNT($T16:AH16)&gt;ROUNDUP($Q16/$O16,0)+$P16,0,EDATE(EDATE($T16,1)+$R16,COLUMN()-22))</f>
        <v>#DIV/0!</v>
      </c>
      <c r="AJ16" s="183" t="e">
        <f>IF(COUNT($T16:AI16)&gt;ROUNDUP($Q16/$O16,0)+$P16,0,EDATE(EDATE($T16,1)+$R16,COLUMN()-22))</f>
        <v>#DIV/0!</v>
      </c>
      <c r="AK16" s="183" t="e">
        <f>IF(COUNT($T16:AJ16)&gt;ROUNDUP($Q16/$O16,0)+$P16,0,EDATE(EDATE($T16,1)+$R16,COLUMN()-22))</f>
        <v>#DIV/0!</v>
      </c>
      <c r="AL16" s="183" t="e">
        <f>IF(COUNT($T16:AK16)&gt;ROUNDUP($Q16/$O16,0)+$P16,0,EDATE(EDATE($T16,1)+$R16,COLUMN()-22))</f>
        <v>#DIV/0!</v>
      </c>
      <c r="AM16" s="183" t="e">
        <f>IF(COUNT($T16:AL16)&gt;ROUNDUP($Q16/$O16,0)+$P16,0,EDATE(EDATE($T16,1)+$R16,COLUMN()-22))</f>
        <v>#DIV/0!</v>
      </c>
      <c r="AN16" s="183" t="e">
        <f>IF(COUNT($T16:AM16)&gt;ROUNDUP($Q16/$O16,0)+$P16,0,EDATE(EDATE($T16,1)+$R16,COLUMN()-22))</f>
        <v>#DIV/0!</v>
      </c>
      <c r="AO16" s="183" t="e">
        <f>IF(COUNT($T16:AN16)&gt;ROUNDUP($Q16/$O16,0)+$P16,0,EDATE(EDATE($T16,1)+$R16,COLUMN()-22))</f>
        <v>#DIV/0!</v>
      </c>
      <c r="AP16" s="183" t="e">
        <f>IF(COUNT($T16:AO16)&gt;ROUNDUP($Q16/$O16,0)+$P16,0,EDATE(EDATE($T16,1)+$R16,COLUMN()-22))</f>
        <v>#DIV/0!</v>
      </c>
      <c r="AQ16" s="183" t="e">
        <f>IF(COUNT($T16:AP16)&gt;ROUNDUP($Q16/$O16,0)+$P16,0,EDATE(EDATE($T16,1)+$R16,COLUMN()-22))</f>
        <v>#DIV/0!</v>
      </c>
      <c r="AR16" s="183" t="e">
        <f>IF(COUNT($T16:AQ16)&gt;ROUNDUP($Q16/$O16,0)+$P16,0,EDATE(EDATE($T16,1)+$R16,COLUMN()-22))</f>
        <v>#DIV/0!</v>
      </c>
      <c r="AS16" s="183" t="e">
        <f>IF(COUNT($T16:AR16)&gt;ROUNDUP($Q16/$O16,0)+$P16,0,EDATE(EDATE($T16,1)+$R16,COLUMN()-22))</f>
        <v>#DIV/0!</v>
      </c>
      <c r="AT16" s="183" t="e">
        <f>IF(COUNT($T16:AS16)&gt;ROUNDUP($Q16/$O16,0)+$P16,0,EDATE(EDATE($T16,1)+$R16,COLUMN()-22))</f>
        <v>#DIV/0!</v>
      </c>
      <c r="AU16" s="183" t="e">
        <f>IF(COUNT($T16:AT16)&gt;ROUNDUP($Q16/$O16,0)+$P16,0,EDATE(EDATE($T16,1)+$R16,COLUMN()-22))</f>
        <v>#DIV/0!</v>
      </c>
      <c r="AV16" s="183" t="e">
        <f>IF(COUNT($T16:AU16)&gt;ROUNDUP($Q16/$O16,0)+$P16,0,EDATE(EDATE($T16,1)+$R16,COLUMN()-22))</f>
        <v>#DIV/0!</v>
      </c>
      <c r="AW16" s="183" t="e">
        <f>IF(COUNT($T16:AV16)&gt;ROUNDUP($Q16/$O16,0)+$P16,0,EDATE(EDATE($T16,1)+$R16,COLUMN()-22))</f>
        <v>#DIV/0!</v>
      </c>
      <c r="AX16" s="183" t="e">
        <f>IF(COUNT($T16:AW16)&gt;ROUNDUP($Q16/$O16,0)+$P16,0,EDATE(EDATE($T16,1)+$R16,COLUMN()-22))</f>
        <v>#DIV/0!</v>
      </c>
      <c r="AY16" s="183" t="e">
        <f>IF(COUNT($T16:AX16)&gt;ROUNDUP($Q16/$O16,0)+$P16,0,EDATE(EDATE($T16,1)+$R16,COLUMN()-22))</f>
        <v>#DIV/0!</v>
      </c>
      <c r="AZ16" s="183" t="e">
        <f>IF(COUNT($T16:AY16)&gt;ROUNDUP($Q16/$O16,0)+$P16,0,EDATE(EDATE($T16,1)+$R16,COLUMN()-22))</f>
        <v>#DIV/0!</v>
      </c>
      <c r="BA16" s="183" t="e">
        <f>IF(COUNT($T16:AZ16)&gt;ROUNDUP($Q16/$O16,0)+$P16,0,EDATE(EDATE($T16,1)+$R16,COLUMN()-22))</f>
        <v>#DIV/0!</v>
      </c>
      <c r="BB16" s="183" t="e">
        <f>IF(COUNT($T16:BA16)&gt;ROUNDUP($Q16/$O16,0)+$P16,0,EDATE(EDATE($T16,1)+$R16,COLUMN()-22))</f>
        <v>#DIV/0!</v>
      </c>
      <c r="BC16" s="183" t="e">
        <f>IF(COUNT($T16:BB16)&gt;ROUNDUP($Q16/$O16,0)+$P16,0,EDATE(EDATE($T16,1)+$R16,COLUMN()-22))</f>
        <v>#DIV/0!</v>
      </c>
      <c r="BD16" s="158"/>
      <c r="BE16" s="44"/>
    </row>
    <row r="17" spans="1:57" ht="21" customHeight="1">
      <c r="A17" s="270" t="str">
        <f t="shared" ca="1" si="0"/>
        <v/>
      </c>
      <c r="B17" s="213"/>
      <c r="C17" s="215" t="e">
        <f>+VLOOKUP(B17,'اسماء العملاء'!$A$2:$E$1270,5,FALSE)</f>
        <v>#N/A</v>
      </c>
      <c r="D17" s="215" t="e">
        <f>+VLOOKUP(B17,'اسماء العملاء'!$A$2:$C$1270,2,FALSE)</f>
        <v>#N/A</v>
      </c>
      <c r="E17" s="215"/>
      <c r="F17" s="215" t="e">
        <f>+VLOOKUP(B17,'اسماء العملاء'!$A$2:$C$1270,3,FALSE)</f>
        <v>#N/A</v>
      </c>
      <c r="G17" s="44"/>
      <c r="H17" s="78" t="e">
        <f>+VLOOKUP(G17,'انواع الفلاتر'!$B$2:$C$52,2,FALSE)</f>
        <v>#N/A</v>
      </c>
      <c r="I17" s="55"/>
      <c r="J17" s="76" t="e">
        <f t="shared" si="1"/>
        <v>#N/A</v>
      </c>
      <c r="K17" s="60"/>
      <c r="L17" s="60"/>
      <c r="M17" s="160"/>
      <c r="N17" s="61">
        <f t="shared" si="2"/>
        <v>0</v>
      </c>
      <c r="O17" s="265"/>
      <c r="P17" s="169" t="e">
        <f t="shared" si="4"/>
        <v>#DIV/0!</v>
      </c>
      <c r="Q17" s="169" t="e">
        <f t="shared" si="5"/>
        <v>#DIV/0!</v>
      </c>
      <c r="R17" s="179">
        <v>0</v>
      </c>
      <c r="S17" s="175" t="e">
        <f t="shared" si="3"/>
        <v>#DIV/0!</v>
      </c>
      <c r="T17" s="185"/>
      <c r="U17" s="183" t="e">
        <f>IF(COUNT($T17:T17)&gt;ROUNDUP($Q17/$O17,0)+$P17,0,EDATE(EDATE($T17,1)+$R17,COLUMN()-22))</f>
        <v>#DIV/0!</v>
      </c>
      <c r="V17" s="183" t="e">
        <f>IF(COUNT($T17:U17)&gt;ROUNDUP($Q17/$O17,0)+$P17,0,EDATE(EDATE($T17,1)+$R17,COLUMN()-22))</f>
        <v>#DIV/0!</v>
      </c>
      <c r="W17" s="183" t="e">
        <f>IF(COUNT($T17:V17)&gt;ROUNDUP($Q17/$O17,0)+$P17,0,EDATE(EDATE($T17,1)+$R17,COLUMN()-22))</f>
        <v>#DIV/0!</v>
      </c>
      <c r="X17" s="183" t="e">
        <f>IF(COUNT($T17:W17)&gt;ROUNDUP($Q17/$O17,0)+$P17,0,EDATE(EDATE($T17,1)+$R17,COLUMN()-22))</f>
        <v>#DIV/0!</v>
      </c>
      <c r="Y17" s="183" t="e">
        <f>IF(COUNT($T17:X17)&gt;ROUNDUP($Q17/$O17,0)+$P17,0,EDATE(EDATE($T17,1)+$R17,COLUMN()-22))</f>
        <v>#DIV/0!</v>
      </c>
      <c r="Z17" s="183" t="e">
        <f>IF(COUNT($T17:Y17)&gt;ROUNDUP($Q17/$O17,0)+$P17,0,EDATE(EDATE($T17,1)+$R17,COLUMN()-22))</f>
        <v>#DIV/0!</v>
      </c>
      <c r="AA17" s="183" t="e">
        <f>IF(COUNT($T17:Z17)&gt;ROUNDUP($Q17/$O17,0)+$P17,0,EDATE(EDATE($T17,1)+$R17,COLUMN()-22))</f>
        <v>#DIV/0!</v>
      </c>
      <c r="AB17" s="183" t="e">
        <f>IF(COUNT($T17:AA17)&gt;ROUNDUP($Q17/$O17,0)+$P17,0,EDATE(EDATE($T17,1)+$R17,COLUMN()-22))</f>
        <v>#DIV/0!</v>
      </c>
      <c r="AC17" s="183" t="e">
        <f>IF(COUNT($T17:AB17)&gt;ROUNDUP($Q17/$O17,0)+$P17,0,EDATE(EDATE($T17,1)+$R17,COLUMN()-22))</f>
        <v>#DIV/0!</v>
      </c>
      <c r="AD17" s="183" t="e">
        <f>IF(COUNT($T17:AC17)&gt;ROUNDUP($Q17/$O17,0)+$P17,0,EDATE(EDATE($T17,1)+$R17,COLUMN()-22))</f>
        <v>#DIV/0!</v>
      </c>
      <c r="AE17" s="183" t="e">
        <f>IF(COUNT($T17:AD17)&gt;ROUNDUP($Q17/$O17,0)+$P17,0,EDATE(EDATE($T17,1)+$R17,COLUMN()-22))</f>
        <v>#DIV/0!</v>
      </c>
      <c r="AF17" s="183" t="e">
        <f>IF(COUNT($T17:AE17)&gt;ROUNDUP($Q17/$O17,0)+$P17,0,EDATE(EDATE($T17,1)+$R17,COLUMN()-22))</f>
        <v>#DIV/0!</v>
      </c>
      <c r="AG17" s="183" t="e">
        <f>IF(COUNT($T17:AF17)&gt;ROUNDUP($Q17/$O17,0)+$P17,0,EDATE(EDATE($T17,1)+$R17,COLUMN()-22))</f>
        <v>#DIV/0!</v>
      </c>
      <c r="AH17" s="183" t="e">
        <f>IF(COUNT($T17:AG17)&gt;ROUNDUP($Q17/$O17,0)+$P17,0,EDATE(EDATE($T17,1)+$R17,COLUMN()-22))</f>
        <v>#DIV/0!</v>
      </c>
      <c r="AI17" s="183" t="e">
        <f>IF(COUNT($T17:AH17)&gt;ROUNDUP($Q17/$O17,0)+$P17,0,EDATE(EDATE($T17,1)+$R17,COLUMN()-22))</f>
        <v>#DIV/0!</v>
      </c>
      <c r="AJ17" s="183" t="e">
        <f>IF(COUNT($T17:AI17)&gt;ROUNDUP($Q17/$O17,0)+$P17,0,EDATE(EDATE($T17,1)+$R17,COLUMN()-22))</f>
        <v>#DIV/0!</v>
      </c>
      <c r="AK17" s="183" t="e">
        <f>IF(COUNT($T17:AJ17)&gt;ROUNDUP($Q17/$O17,0)+$P17,0,EDATE(EDATE($T17,1)+$R17,COLUMN()-22))</f>
        <v>#DIV/0!</v>
      </c>
      <c r="AL17" s="183" t="e">
        <f>IF(COUNT($T17:AK17)&gt;ROUNDUP($Q17/$O17,0)+$P17,0,EDATE(EDATE($T17,1)+$R17,COLUMN()-22))</f>
        <v>#DIV/0!</v>
      </c>
      <c r="AM17" s="183" t="e">
        <f>IF(COUNT($T17:AL17)&gt;ROUNDUP($Q17/$O17,0)+$P17,0,EDATE(EDATE($T17,1)+$R17,COLUMN()-22))</f>
        <v>#DIV/0!</v>
      </c>
      <c r="AN17" s="183" t="e">
        <f>IF(COUNT($T17:AM17)&gt;ROUNDUP($Q17/$O17,0)+$P17,0,EDATE(EDATE($T17,1)+$R17,COLUMN()-22))</f>
        <v>#DIV/0!</v>
      </c>
      <c r="AO17" s="183" t="e">
        <f>IF(COUNT($T17:AN17)&gt;ROUNDUP($Q17/$O17,0)+$P17,0,EDATE(EDATE($T17,1)+$R17,COLUMN()-22))</f>
        <v>#DIV/0!</v>
      </c>
      <c r="AP17" s="183" t="e">
        <f>IF(COUNT($T17:AO17)&gt;ROUNDUP($Q17/$O17,0)+$P17,0,EDATE(EDATE($T17,1)+$R17,COLUMN()-22))</f>
        <v>#DIV/0!</v>
      </c>
      <c r="AQ17" s="183" t="e">
        <f>IF(COUNT($T17:AP17)&gt;ROUNDUP($Q17/$O17,0)+$P17,0,EDATE(EDATE($T17,1)+$R17,COLUMN()-22))</f>
        <v>#DIV/0!</v>
      </c>
      <c r="AR17" s="183" t="e">
        <f>IF(COUNT($T17:AQ17)&gt;ROUNDUP($Q17/$O17,0)+$P17,0,EDATE(EDATE($T17,1)+$R17,COLUMN()-22))</f>
        <v>#DIV/0!</v>
      </c>
      <c r="AS17" s="183" t="e">
        <f>IF(COUNT($T17:AR17)&gt;ROUNDUP($Q17/$O17,0)+$P17,0,EDATE(EDATE($T17,1)+$R17,COLUMN()-22))</f>
        <v>#DIV/0!</v>
      </c>
      <c r="AT17" s="183" t="e">
        <f>IF(COUNT($T17:AS17)&gt;ROUNDUP($Q17/$O17,0)+$P17,0,EDATE(EDATE($T17,1)+$R17,COLUMN()-22))</f>
        <v>#DIV/0!</v>
      </c>
      <c r="AU17" s="183" t="e">
        <f>IF(COUNT($T17:AT17)&gt;ROUNDUP($Q17/$O17,0)+$P17,0,EDATE(EDATE($T17,1)+$R17,COLUMN()-22))</f>
        <v>#DIV/0!</v>
      </c>
      <c r="AV17" s="183" t="e">
        <f>IF(COUNT($T17:AU17)&gt;ROUNDUP($Q17/$O17,0)+$P17,0,EDATE(EDATE($T17,1)+$R17,COLUMN()-22))</f>
        <v>#DIV/0!</v>
      </c>
      <c r="AW17" s="183" t="e">
        <f>IF(COUNT($T17:AV17)&gt;ROUNDUP($Q17/$O17,0)+$P17,0,EDATE(EDATE($T17,1)+$R17,COLUMN()-22))</f>
        <v>#DIV/0!</v>
      </c>
      <c r="AX17" s="183" t="e">
        <f>IF(COUNT($T17:AW17)&gt;ROUNDUP($Q17/$O17,0)+$P17,0,EDATE(EDATE($T17,1)+$R17,COLUMN()-22))</f>
        <v>#DIV/0!</v>
      </c>
      <c r="AY17" s="183" t="e">
        <f>IF(COUNT($T17:AX17)&gt;ROUNDUP($Q17/$O17,0)+$P17,0,EDATE(EDATE($T17,1)+$R17,COLUMN()-22))</f>
        <v>#DIV/0!</v>
      </c>
      <c r="AZ17" s="183" t="e">
        <f>IF(COUNT($T17:AY17)&gt;ROUNDUP($Q17/$O17,0)+$P17,0,EDATE(EDATE($T17,1)+$R17,COLUMN()-22))</f>
        <v>#DIV/0!</v>
      </c>
      <c r="BA17" s="183" t="e">
        <f>IF(COUNT($T17:AZ17)&gt;ROUNDUP($Q17/$O17,0)+$P17,0,EDATE(EDATE($T17,1)+$R17,COLUMN()-22))</f>
        <v>#DIV/0!</v>
      </c>
      <c r="BB17" s="183" t="e">
        <f>IF(COUNT($T17:BA17)&gt;ROUNDUP($Q17/$O17,0)+$P17,0,EDATE(EDATE($T17,1)+$R17,COLUMN()-22))</f>
        <v>#DIV/0!</v>
      </c>
      <c r="BC17" s="183" t="e">
        <f>IF(COUNT($T17:BB17)&gt;ROUNDUP($Q17/$O17,0)+$P17,0,EDATE(EDATE($T17,1)+$R17,COLUMN()-22))</f>
        <v>#DIV/0!</v>
      </c>
      <c r="BD17" s="158"/>
      <c r="BE17" s="44"/>
    </row>
    <row r="18" spans="1:57" ht="21" customHeight="1">
      <c r="A18" s="270" t="str">
        <f t="shared" ca="1" si="0"/>
        <v/>
      </c>
      <c r="B18" s="213"/>
      <c r="C18" s="215" t="e">
        <f>+VLOOKUP(B18,'اسماء العملاء'!$A$2:$E$1270,5,FALSE)</f>
        <v>#N/A</v>
      </c>
      <c r="D18" s="215" t="e">
        <f>+VLOOKUP(B18,'اسماء العملاء'!$A$2:$C$1270,2,FALSE)</f>
        <v>#N/A</v>
      </c>
      <c r="E18" s="215"/>
      <c r="F18" s="215" t="e">
        <f>+VLOOKUP(B18,'اسماء العملاء'!$A$2:$C$1270,3,FALSE)</f>
        <v>#N/A</v>
      </c>
      <c r="G18" s="44"/>
      <c r="H18" s="78" t="e">
        <f>+VLOOKUP(G18,'انواع الفلاتر'!$B$2:$C$52,2,FALSE)</f>
        <v>#N/A</v>
      </c>
      <c r="I18" s="55"/>
      <c r="J18" s="76" t="e">
        <f t="shared" si="1"/>
        <v>#N/A</v>
      </c>
      <c r="K18" s="60"/>
      <c r="L18" s="60"/>
      <c r="M18" s="160"/>
      <c r="N18" s="61">
        <f t="shared" si="2"/>
        <v>0</v>
      </c>
      <c r="O18" s="265"/>
      <c r="P18" s="169" t="e">
        <f t="shared" si="4"/>
        <v>#DIV/0!</v>
      </c>
      <c r="Q18" s="169" t="e">
        <f t="shared" si="5"/>
        <v>#DIV/0!</v>
      </c>
      <c r="R18" s="179">
        <v>0</v>
      </c>
      <c r="S18" s="175" t="e">
        <f t="shared" si="3"/>
        <v>#DIV/0!</v>
      </c>
      <c r="T18" s="185"/>
      <c r="U18" s="183" t="e">
        <f>IF(COUNT($T18:T18)&gt;ROUNDUP($Q18/$O18,0)+$P18,0,EDATE(EDATE($T18,1)+$R18,COLUMN()-22))</f>
        <v>#DIV/0!</v>
      </c>
      <c r="V18" s="183" t="e">
        <f>IF(COUNT($T18:U18)&gt;ROUNDUP($Q18/$O18,0)+$P18,0,EDATE(EDATE($T18,1)+$R18,COLUMN()-22))</f>
        <v>#DIV/0!</v>
      </c>
      <c r="W18" s="183" t="e">
        <f>IF(COUNT($T18:V18)&gt;ROUNDUP($Q18/$O18,0)+$P18,0,EDATE(EDATE($T18,1)+$R18,COLUMN()-22))</f>
        <v>#DIV/0!</v>
      </c>
      <c r="X18" s="183" t="e">
        <f>IF(COUNT($T18:W18)&gt;ROUNDUP($Q18/$O18,0)+$P18,0,EDATE(EDATE($T18,1)+$R18,COLUMN()-22))</f>
        <v>#DIV/0!</v>
      </c>
      <c r="Y18" s="183" t="e">
        <f>IF(COUNT($T18:X18)&gt;ROUNDUP($Q18/$O18,0)+$P18,0,EDATE(EDATE($T18,1)+$R18,COLUMN()-22))</f>
        <v>#DIV/0!</v>
      </c>
      <c r="Z18" s="183" t="e">
        <f>IF(COUNT($T18:Y18)&gt;ROUNDUP($Q18/$O18,0)+$P18,0,EDATE(EDATE($T18,1)+$R18,COLUMN()-22))</f>
        <v>#DIV/0!</v>
      </c>
      <c r="AA18" s="183" t="e">
        <f>IF(COUNT($T18:Z18)&gt;ROUNDUP($Q18/$O18,0)+$P18,0,EDATE(EDATE($T18,1)+$R18,COLUMN()-22))</f>
        <v>#DIV/0!</v>
      </c>
      <c r="AB18" s="183" t="e">
        <f>IF(COUNT($T18:AA18)&gt;ROUNDUP($Q18/$O18,0)+$P18,0,EDATE(EDATE($T18,1)+$R18,COLUMN()-22))</f>
        <v>#DIV/0!</v>
      </c>
      <c r="AC18" s="183" t="e">
        <f>IF(COUNT($T18:AB18)&gt;ROUNDUP($Q18/$O18,0)+$P18,0,EDATE(EDATE($T18,1)+$R18,COLUMN()-22))</f>
        <v>#DIV/0!</v>
      </c>
      <c r="AD18" s="183" t="e">
        <f>IF(COUNT($T18:AC18)&gt;ROUNDUP($Q18/$O18,0)+$P18,0,EDATE(EDATE($T18,1)+$R18,COLUMN()-22))</f>
        <v>#DIV/0!</v>
      </c>
      <c r="AE18" s="183" t="e">
        <f>IF(COUNT($T18:AD18)&gt;ROUNDUP($Q18/$O18,0)+$P18,0,EDATE(EDATE($T18,1)+$R18,COLUMN()-22))</f>
        <v>#DIV/0!</v>
      </c>
      <c r="AF18" s="183" t="e">
        <f>IF(COUNT($T18:AE18)&gt;ROUNDUP($Q18/$O18,0)+$P18,0,EDATE(EDATE($T18,1)+$R18,COLUMN()-22))</f>
        <v>#DIV/0!</v>
      </c>
      <c r="AG18" s="183" t="e">
        <f>IF(COUNT($T18:AF18)&gt;ROUNDUP($Q18/$O18,0)+$P18,0,EDATE(EDATE($T18,1)+$R18,COLUMN()-22))</f>
        <v>#DIV/0!</v>
      </c>
      <c r="AH18" s="183" t="e">
        <f>IF(COUNT($T18:AG18)&gt;ROUNDUP($Q18/$O18,0)+$P18,0,EDATE(EDATE($T18,1)+$R18,COLUMN()-22))</f>
        <v>#DIV/0!</v>
      </c>
      <c r="AI18" s="183" t="e">
        <f>IF(COUNT($T18:AH18)&gt;ROUNDUP($Q18/$O18,0)+$P18,0,EDATE(EDATE($T18,1)+$R18,COLUMN()-22))</f>
        <v>#DIV/0!</v>
      </c>
      <c r="AJ18" s="183" t="e">
        <f>IF(COUNT($T18:AI18)&gt;ROUNDUP($Q18/$O18,0)+$P18,0,EDATE(EDATE($T18,1)+$R18,COLUMN()-22))</f>
        <v>#DIV/0!</v>
      </c>
      <c r="AK18" s="183" t="e">
        <f>IF(COUNT($T18:AJ18)&gt;ROUNDUP($Q18/$O18,0)+$P18,0,EDATE(EDATE($T18,1)+$R18,COLUMN()-22))</f>
        <v>#DIV/0!</v>
      </c>
      <c r="AL18" s="183" t="e">
        <f>IF(COUNT($T18:AK18)&gt;ROUNDUP($Q18/$O18,0)+$P18,0,EDATE(EDATE($T18,1)+$R18,COLUMN()-22))</f>
        <v>#DIV/0!</v>
      </c>
      <c r="AM18" s="183" t="e">
        <f>IF(COUNT($T18:AL18)&gt;ROUNDUP($Q18/$O18,0)+$P18,0,EDATE(EDATE($T18,1)+$R18,COLUMN()-22))</f>
        <v>#DIV/0!</v>
      </c>
      <c r="AN18" s="183" t="e">
        <f>IF(COUNT($T18:AM18)&gt;ROUNDUP($Q18/$O18,0)+$P18,0,EDATE(EDATE($T18,1)+$R18,COLUMN()-22))</f>
        <v>#DIV/0!</v>
      </c>
      <c r="AO18" s="183" t="e">
        <f>IF(COUNT($T18:AN18)&gt;ROUNDUP($Q18/$O18,0)+$P18,0,EDATE(EDATE($T18,1)+$R18,COLUMN()-22))</f>
        <v>#DIV/0!</v>
      </c>
      <c r="AP18" s="183" t="e">
        <f>IF(COUNT($T18:AO18)&gt;ROUNDUP($Q18/$O18,0)+$P18,0,EDATE(EDATE($T18,1)+$R18,COLUMN()-22))</f>
        <v>#DIV/0!</v>
      </c>
      <c r="AQ18" s="183" t="e">
        <f>IF(COUNT($T18:AP18)&gt;ROUNDUP($Q18/$O18,0)+$P18,0,EDATE(EDATE($T18,1)+$R18,COLUMN()-22))</f>
        <v>#DIV/0!</v>
      </c>
      <c r="AR18" s="183" t="e">
        <f>IF(COUNT($T18:AQ18)&gt;ROUNDUP($Q18/$O18,0)+$P18,0,EDATE(EDATE($T18,1)+$R18,COLUMN()-22))</f>
        <v>#DIV/0!</v>
      </c>
      <c r="AS18" s="183" t="e">
        <f>IF(COUNT($T18:AR18)&gt;ROUNDUP($Q18/$O18,0)+$P18,0,EDATE(EDATE($T18,1)+$R18,COLUMN()-22))</f>
        <v>#DIV/0!</v>
      </c>
      <c r="AT18" s="183" t="e">
        <f>IF(COUNT($T18:AS18)&gt;ROUNDUP($Q18/$O18,0)+$P18,0,EDATE(EDATE($T18,1)+$R18,COLUMN()-22))</f>
        <v>#DIV/0!</v>
      </c>
      <c r="AU18" s="183" t="e">
        <f>IF(COUNT($T18:AT18)&gt;ROUNDUP($Q18/$O18,0)+$P18,0,EDATE(EDATE($T18,1)+$R18,COLUMN()-22))</f>
        <v>#DIV/0!</v>
      </c>
      <c r="AV18" s="183" t="e">
        <f>IF(COUNT($T18:AU18)&gt;ROUNDUP($Q18/$O18,0)+$P18,0,EDATE(EDATE($T18,1)+$R18,COLUMN()-22))</f>
        <v>#DIV/0!</v>
      </c>
      <c r="AW18" s="183" t="e">
        <f>IF(COUNT($T18:AV18)&gt;ROUNDUP($Q18/$O18,0)+$P18,0,EDATE(EDATE($T18,1)+$R18,COLUMN()-22))</f>
        <v>#DIV/0!</v>
      </c>
      <c r="AX18" s="183" t="e">
        <f>IF(COUNT($T18:AW18)&gt;ROUNDUP($Q18/$O18,0)+$P18,0,EDATE(EDATE($T18,1)+$R18,COLUMN()-22))</f>
        <v>#DIV/0!</v>
      </c>
      <c r="AY18" s="183" t="e">
        <f>IF(COUNT($T18:AX18)&gt;ROUNDUP($Q18/$O18,0)+$P18,0,EDATE(EDATE($T18,1)+$R18,COLUMN()-22))</f>
        <v>#DIV/0!</v>
      </c>
      <c r="AZ18" s="183" t="e">
        <f>IF(COUNT($T18:AY18)&gt;ROUNDUP($Q18/$O18,0)+$P18,0,EDATE(EDATE($T18,1)+$R18,COLUMN()-22))</f>
        <v>#DIV/0!</v>
      </c>
      <c r="BA18" s="183" t="e">
        <f>IF(COUNT($T18:AZ18)&gt;ROUNDUP($Q18/$O18,0)+$P18,0,EDATE(EDATE($T18,1)+$R18,COLUMN()-22))</f>
        <v>#DIV/0!</v>
      </c>
      <c r="BB18" s="183" t="e">
        <f>IF(COUNT($T18:BA18)&gt;ROUNDUP($Q18/$O18,0)+$P18,0,EDATE(EDATE($T18,1)+$R18,COLUMN()-22))</f>
        <v>#DIV/0!</v>
      </c>
      <c r="BC18" s="183" t="e">
        <f>IF(COUNT($T18:BB18)&gt;ROUNDUP($Q18/$O18,0)+$P18,0,EDATE(EDATE($T18,1)+$R18,COLUMN()-22))</f>
        <v>#DIV/0!</v>
      </c>
      <c r="BD18" s="158"/>
      <c r="BE18" s="44"/>
    </row>
    <row r="19" spans="1:57" ht="21" customHeight="1">
      <c r="A19" s="270" t="str">
        <f t="shared" ca="1" si="0"/>
        <v/>
      </c>
      <c r="B19" s="213"/>
      <c r="C19" s="215" t="e">
        <f>+VLOOKUP(B19,'اسماء العملاء'!$A$2:$E$1270,5,FALSE)</f>
        <v>#N/A</v>
      </c>
      <c r="D19" s="215" t="e">
        <f>+VLOOKUP(B19,'اسماء العملاء'!$A$2:$C$1270,2,FALSE)</f>
        <v>#N/A</v>
      </c>
      <c r="E19" s="215"/>
      <c r="F19" s="215" t="e">
        <f>+VLOOKUP(B19,'اسماء العملاء'!$A$2:$C$1270,3,FALSE)</f>
        <v>#N/A</v>
      </c>
      <c r="G19" s="44"/>
      <c r="H19" s="78" t="e">
        <f>+VLOOKUP(G19,'انواع الفلاتر'!$B$2:$C$52,2,FALSE)</f>
        <v>#N/A</v>
      </c>
      <c r="I19" s="55"/>
      <c r="J19" s="76" t="e">
        <f t="shared" si="1"/>
        <v>#N/A</v>
      </c>
      <c r="K19" s="60"/>
      <c r="L19" s="60"/>
      <c r="M19" s="160"/>
      <c r="N19" s="61">
        <f t="shared" si="2"/>
        <v>0</v>
      </c>
      <c r="O19" s="265"/>
      <c r="P19" s="169" t="e">
        <f t="shared" si="4"/>
        <v>#DIV/0!</v>
      </c>
      <c r="Q19" s="169" t="e">
        <f t="shared" si="5"/>
        <v>#DIV/0!</v>
      </c>
      <c r="R19" s="179">
        <v>0</v>
      </c>
      <c r="S19" s="175" t="e">
        <f t="shared" si="3"/>
        <v>#DIV/0!</v>
      </c>
      <c r="T19" s="185"/>
      <c r="U19" s="183" t="e">
        <f>IF(COUNT($T19:T19)&gt;ROUNDUP($Q19/$O19,0)+$P19,0,EDATE(EDATE($T19,1)+$R19,COLUMN()-22))</f>
        <v>#DIV/0!</v>
      </c>
      <c r="V19" s="183" t="e">
        <f>IF(COUNT($T19:U19)&gt;ROUNDUP($Q19/$O19,0)+$P19,0,EDATE(EDATE($T19,1)+$R19,COLUMN()-22))</f>
        <v>#DIV/0!</v>
      </c>
      <c r="W19" s="183" t="e">
        <f>IF(COUNT($T19:V19)&gt;ROUNDUP($Q19/$O19,0)+$P19,0,EDATE(EDATE($T19,1)+$R19,COLUMN()-22))</f>
        <v>#DIV/0!</v>
      </c>
      <c r="X19" s="183" t="e">
        <f>IF(COUNT($T19:W19)&gt;ROUNDUP($Q19/$O19,0)+$P19,0,EDATE(EDATE($T19,1)+$R19,COLUMN()-22))</f>
        <v>#DIV/0!</v>
      </c>
      <c r="Y19" s="183" t="e">
        <f>IF(COUNT($T19:X19)&gt;ROUNDUP($Q19/$O19,0)+$P19,0,EDATE(EDATE($T19,1)+$R19,COLUMN()-22))</f>
        <v>#DIV/0!</v>
      </c>
      <c r="Z19" s="183" t="e">
        <f>IF(COUNT($T19:Y19)&gt;ROUNDUP($Q19/$O19,0)+$P19,0,EDATE(EDATE($T19,1)+$R19,COLUMN()-22))</f>
        <v>#DIV/0!</v>
      </c>
      <c r="AA19" s="183" t="e">
        <f>IF(COUNT($T19:Z19)&gt;ROUNDUP($Q19/$O19,0)+$P19,0,EDATE(EDATE($T19,1)+$R19,COLUMN()-22))</f>
        <v>#DIV/0!</v>
      </c>
      <c r="AB19" s="183" t="e">
        <f>IF(COUNT($T19:AA19)&gt;ROUNDUP($Q19/$O19,0)+$P19,0,EDATE(EDATE($T19,1)+$R19,COLUMN()-22))</f>
        <v>#DIV/0!</v>
      </c>
      <c r="AC19" s="183" t="e">
        <f>IF(COUNT($T19:AB19)&gt;ROUNDUP($Q19/$O19,0)+$P19,0,EDATE(EDATE($T19,1)+$R19,COLUMN()-22))</f>
        <v>#DIV/0!</v>
      </c>
      <c r="AD19" s="183" t="e">
        <f>IF(COUNT($T19:AC19)&gt;ROUNDUP($Q19/$O19,0)+$P19,0,EDATE(EDATE($T19,1)+$R19,COLUMN()-22))</f>
        <v>#DIV/0!</v>
      </c>
      <c r="AE19" s="183" t="e">
        <f>IF(COUNT($T19:AD19)&gt;ROUNDUP($Q19/$O19,0)+$P19,0,EDATE(EDATE($T19,1)+$R19,COLUMN()-22))</f>
        <v>#DIV/0!</v>
      </c>
      <c r="AF19" s="183" t="e">
        <f>IF(COUNT($T19:AE19)&gt;ROUNDUP($Q19/$O19,0)+$P19,0,EDATE(EDATE($T19,1)+$R19,COLUMN()-22))</f>
        <v>#DIV/0!</v>
      </c>
      <c r="AG19" s="183" t="e">
        <f>IF(COUNT($T19:AF19)&gt;ROUNDUP($Q19/$O19,0)+$P19,0,EDATE(EDATE($T19,1)+$R19,COLUMN()-22))</f>
        <v>#DIV/0!</v>
      </c>
      <c r="AH19" s="183" t="e">
        <f>IF(COUNT($T19:AG19)&gt;ROUNDUP($Q19/$O19,0)+$P19,0,EDATE(EDATE($T19,1)+$R19,COLUMN()-22))</f>
        <v>#DIV/0!</v>
      </c>
      <c r="AI19" s="183" t="e">
        <f>IF(COUNT($T19:AH19)&gt;ROUNDUP($Q19/$O19,0)+$P19,0,EDATE(EDATE($T19,1)+$R19,COLUMN()-22))</f>
        <v>#DIV/0!</v>
      </c>
      <c r="AJ19" s="183" t="e">
        <f>IF(COUNT($T19:AI19)&gt;ROUNDUP($Q19/$O19,0)+$P19,0,EDATE(EDATE($T19,1)+$R19,COLUMN()-22))</f>
        <v>#DIV/0!</v>
      </c>
      <c r="AK19" s="183" t="e">
        <f>IF(COUNT($T19:AJ19)&gt;ROUNDUP($Q19/$O19,0)+$P19,0,EDATE(EDATE($T19,1)+$R19,COLUMN()-22))</f>
        <v>#DIV/0!</v>
      </c>
      <c r="AL19" s="183" t="e">
        <f>IF(COUNT($T19:AK19)&gt;ROUNDUP($Q19/$O19,0)+$P19,0,EDATE(EDATE($T19,1)+$R19,COLUMN()-22))</f>
        <v>#DIV/0!</v>
      </c>
      <c r="AM19" s="183" t="e">
        <f>IF(COUNT($T19:AL19)&gt;ROUNDUP($Q19/$O19,0)+$P19,0,EDATE(EDATE($T19,1)+$R19,COLUMN()-22))</f>
        <v>#DIV/0!</v>
      </c>
      <c r="AN19" s="183" t="e">
        <f>IF(COUNT($T19:AM19)&gt;ROUNDUP($Q19/$O19,0)+$P19,0,EDATE(EDATE($T19,1)+$R19,COLUMN()-22))</f>
        <v>#DIV/0!</v>
      </c>
      <c r="AO19" s="183" t="e">
        <f>IF(COUNT($T19:AN19)&gt;ROUNDUP($Q19/$O19,0)+$P19,0,EDATE(EDATE($T19,1)+$R19,COLUMN()-22))</f>
        <v>#DIV/0!</v>
      </c>
      <c r="AP19" s="183" t="e">
        <f>IF(COUNT($T19:AO19)&gt;ROUNDUP($Q19/$O19,0)+$P19,0,EDATE(EDATE($T19,1)+$R19,COLUMN()-22))</f>
        <v>#DIV/0!</v>
      </c>
      <c r="AQ19" s="183" t="e">
        <f>IF(COUNT($T19:AP19)&gt;ROUNDUP($Q19/$O19,0)+$P19,0,EDATE(EDATE($T19,1)+$R19,COLUMN()-22))</f>
        <v>#DIV/0!</v>
      </c>
      <c r="AR19" s="183" t="e">
        <f>IF(COUNT($T19:AQ19)&gt;ROUNDUP($Q19/$O19,0)+$P19,0,EDATE(EDATE($T19,1)+$R19,COLUMN()-22))</f>
        <v>#DIV/0!</v>
      </c>
      <c r="AS19" s="183" t="e">
        <f>IF(COUNT($T19:AR19)&gt;ROUNDUP($Q19/$O19,0)+$P19,0,EDATE(EDATE($T19,1)+$R19,COLUMN()-22))</f>
        <v>#DIV/0!</v>
      </c>
      <c r="AT19" s="183" t="e">
        <f>IF(COUNT($T19:AS19)&gt;ROUNDUP($Q19/$O19,0)+$P19,0,EDATE(EDATE($T19,1)+$R19,COLUMN()-22))</f>
        <v>#DIV/0!</v>
      </c>
      <c r="AU19" s="183" t="e">
        <f>IF(COUNT($T19:AT19)&gt;ROUNDUP($Q19/$O19,0)+$P19,0,EDATE(EDATE($T19,1)+$R19,COLUMN()-22))</f>
        <v>#DIV/0!</v>
      </c>
      <c r="AV19" s="183" t="e">
        <f>IF(COUNT($T19:AU19)&gt;ROUNDUP($Q19/$O19,0)+$P19,0,EDATE(EDATE($T19,1)+$R19,COLUMN()-22))</f>
        <v>#DIV/0!</v>
      </c>
      <c r="AW19" s="183" t="e">
        <f>IF(COUNT($T19:AV19)&gt;ROUNDUP($Q19/$O19,0)+$P19,0,EDATE(EDATE($T19,1)+$R19,COLUMN()-22))</f>
        <v>#DIV/0!</v>
      </c>
      <c r="AX19" s="183" t="e">
        <f>IF(COUNT($T19:AW19)&gt;ROUNDUP($Q19/$O19,0)+$P19,0,EDATE(EDATE($T19,1)+$R19,COLUMN()-22))</f>
        <v>#DIV/0!</v>
      </c>
      <c r="AY19" s="183" t="e">
        <f>IF(COUNT($T19:AX19)&gt;ROUNDUP($Q19/$O19,0)+$P19,0,EDATE(EDATE($T19,1)+$R19,COLUMN()-22))</f>
        <v>#DIV/0!</v>
      </c>
      <c r="AZ19" s="183" t="e">
        <f>IF(COUNT($T19:AY19)&gt;ROUNDUP($Q19/$O19,0)+$P19,0,EDATE(EDATE($T19,1)+$R19,COLUMN()-22))</f>
        <v>#DIV/0!</v>
      </c>
      <c r="BA19" s="183" t="e">
        <f>IF(COUNT($T19:AZ19)&gt;ROUNDUP($Q19/$O19,0)+$P19,0,EDATE(EDATE($T19,1)+$R19,COLUMN()-22))</f>
        <v>#DIV/0!</v>
      </c>
      <c r="BB19" s="183" t="e">
        <f>IF(COUNT($T19:BA19)&gt;ROUNDUP($Q19/$O19,0)+$P19,0,EDATE(EDATE($T19,1)+$R19,COLUMN()-22))</f>
        <v>#DIV/0!</v>
      </c>
      <c r="BC19" s="183" t="e">
        <f>IF(COUNT($T19:BB19)&gt;ROUNDUP($Q19/$O19,0)+$P19,0,EDATE(EDATE($T19,1)+$R19,COLUMN()-22))</f>
        <v>#DIV/0!</v>
      </c>
      <c r="BD19" s="158"/>
      <c r="BE19" s="44"/>
    </row>
    <row r="20" spans="1:57" ht="21" customHeight="1">
      <c r="A20" s="270" t="str">
        <f t="shared" ca="1" si="0"/>
        <v/>
      </c>
      <c r="B20" s="213"/>
      <c r="C20" s="215" t="e">
        <f>+VLOOKUP(B20,'اسماء العملاء'!$A$2:$E$1270,5,FALSE)</f>
        <v>#N/A</v>
      </c>
      <c r="D20" s="215" t="e">
        <f>+VLOOKUP(B20,'اسماء العملاء'!$A$2:$C$1270,2,FALSE)</f>
        <v>#N/A</v>
      </c>
      <c r="E20" s="215"/>
      <c r="F20" s="215" t="e">
        <f>+VLOOKUP(B20,'اسماء العملاء'!$A$2:$C$1270,3,FALSE)</f>
        <v>#N/A</v>
      </c>
      <c r="G20" s="44"/>
      <c r="H20" s="78" t="e">
        <f>+VLOOKUP(G20,'انواع الفلاتر'!$B$2:$C$52,2,FALSE)</f>
        <v>#N/A</v>
      </c>
      <c r="I20" s="55"/>
      <c r="J20" s="76" t="e">
        <f t="shared" si="1"/>
        <v>#N/A</v>
      </c>
      <c r="K20" s="60"/>
      <c r="L20" s="60"/>
      <c r="M20" s="160"/>
      <c r="N20" s="61">
        <f t="shared" si="2"/>
        <v>0</v>
      </c>
      <c r="O20" s="265"/>
      <c r="P20" s="169" t="e">
        <f t="shared" si="4"/>
        <v>#DIV/0!</v>
      </c>
      <c r="Q20" s="169" t="e">
        <f t="shared" si="5"/>
        <v>#DIV/0!</v>
      </c>
      <c r="R20" s="179">
        <v>0</v>
      </c>
      <c r="S20" s="175" t="e">
        <f t="shared" si="3"/>
        <v>#DIV/0!</v>
      </c>
      <c r="T20" s="185"/>
      <c r="U20" s="183" t="e">
        <f>IF(COUNT($T20:T20)&gt;ROUNDUP($Q20/$O20,0)+$P20,0,EDATE(EDATE($T20,1)+$R20,COLUMN()-22))</f>
        <v>#DIV/0!</v>
      </c>
      <c r="V20" s="183" t="e">
        <f>IF(COUNT($T20:U20)&gt;ROUNDUP($Q20/$O20,0)+$P20,0,EDATE(EDATE($T20,1)+$R20,COLUMN()-22))</f>
        <v>#DIV/0!</v>
      </c>
      <c r="W20" s="183" t="e">
        <f>IF(COUNT($T20:V20)&gt;ROUNDUP($Q20/$O20,0)+$P20,0,EDATE(EDATE($T20,1)+$R20,COLUMN()-22))</f>
        <v>#DIV/0!</v>
      </c>
      <c r="X20" s="183" t="e">
        <f>IF(COUNT($T20:W20)&gt;ROUNDUP($Q20/$O20,0)+$P20,0,EDATE(EDATE($T20,1)+$R20,COLUMN()-22))</f>
        <v>#DIV/0!</v>
      </c>
      <c r="Y20" s="183" t="e">
        <f>IF(COUNT($T20:X20)&gt;ROUNDUP($Q20/$O20,0)+$P20,0,EDATE(EDATE($T20,1)+$R20,COLUMN()-22))</f>
        <v>#DIV/0!</v>
      </c>
      <c r="Z20" s="183" t="e">
        <f>IF(COUNT($T20:Y20)&gt;ROUNDUP($Q20/$O20,0)+$P20,0,EDATE(EDATE($T20,1)+$R20,COLUMN()-22))</f>
        <v>#DIV/0!</v>
      </c>
      <c r="AA20" s="183" t="e">
        <f>IF(COUNT($T20:Z20)&gt;ROUNDUP($Q20/$O20,0)+$P20,0,EDATE(EDATE($T20,1)+$R20,COLUMN()-22))</f>
        <v>#DIV/0!</v>
      </c>
      <c r="AB20" s="183" t="e">
        <f>IF(COUNT($T20:AA20)&gt;ROUNDUP($Q20/$O20,0)+$P20,0,EDATE(EDATE($T20,1)+$R20,COLUMN()-22))</f>
        <v>#DIV/0!</v>
      </c>
      <c r="AC20" s="183" t="e">
        <f>IF(COUNT($T20:AB20)&gt;ROUNDUP($Q20/$O20,0)+$P20,0,EDATE(EDATE($T20,1)+$R20,COLUMN()-22))</f>
        <v>#DIV/0!</v>
      </c>
      <c r="AD20" s="183" t="e">
        <f>IF(COUNT($T20:AC20)&gt;ROUNDUP($Q20/$O20,0)+$P20,0,EDATE(EDATE($T20,1)+$R20,COLUMN()-22))</f>
        <v>#DIV/0!</v>
      </c>
      <c r="AE20" s="183" t="e">
        <f>IF(COUNT($T20:AD20)&gt;ROUNDUP($Q20/$O20,0)+$P20,0,EDATE(EDATE($T20,1)+$R20,COLUMN()-22))</f>
        <v>#DIV/0!</v>
      </c>
      <c r="AF20" s="183" t="e">
        <f>IF(COUNT($T20:AE20)&gt;ROUNDUP($Q20/$O20,0)+$P20,0,EDATE(EDATE($T20,1)+$R20,COLUMN()-22))</f>
        <v>#DIV/0!</v>
      </c>
      <c r="AG20" s="183" t="e">
        <f>IF(COUNT($T20:AF20)&gt;ROUNDUP($Q20/$O20,0)+$P20,0,EDATE(EDATE($T20,1)+$R20,COLUMN()-22))</f>
        <v>#DIV/0!</v>
      </c>
      <c r="AH20" s="183" t="e">
        <f>IF(COUNT($T20:AG20)&gt;ROUNDUP($Q20/$O20,0)+$P20,0,EDATE(EDATE($T20,1)+$R20,COLUMN()-22))</f>
        <v>#DIV/0!</v>
      </c>
      <c r="AI20" s="183" t="e">
        <f>IF(COUNT($T20:AH20)&gt;ROUNDUP($Q20/$O20,0)+$P20,0,EDATE(EDATE($T20,1)+$R20,COLUMN()-22))</f>
        <v>#DIV/0!</v>
      </c>
      <c r="AJ20" s="183" t="e">
        <f>IF(COUNT($T20:AI20)&gt;ROUNDUP($Q20/$O20,0)+$P20,0,EDATE(EDATE($T20,1)+$R20,COLUMN()-22))</f>
        <v>#DIV/0!</v>
      </c>
      <c r="AK20" s="183" t="e">
        <f>IF(COUNT($T20:AJ20)&gt;ROUNDUP($Q20/$O20,0)+$P20,0,EDATE(EDATE($T20,1)+$R20,COLUMN()-22))</f>
        <v>#DIV/0!</v>
      </c>
      <c r="AL20" s="183" t="e">
        <f>IF(COUNT($T20:AK20)&gt;ROUNDUP($Q20/$O20,0)+$P20,0,EDATE(EDATE($T20,1)+$R20,COLUMN()-22))</f>
        <v>#DIV/0!</v>
      </c>
      <c r="AM20" s="183" t="e">
        <f>IF(COUNT($T20:AL20)&gt;ROUNDUP($Q20/$O20,0)+$P20,0,EDATE(EDATE($T20,1)+$R20,COLUMN()-22))</f>
        <v>#DIV/0!</v>
      </c>
      <c r="AN20" s="183" t="e">
        <f>IF(COUNT($T20:AM20)&gt;ROUNDUP($Q20/$O20,0)+$P20,0,EDATE(EDATE($T20,1)+$R20,COLUMN()-22))</f>
        <v>#DIV/0!</v>
      </c>
      <c r="AO20" s="183" t="e">
        <f>IF(COUNT($T20:AN20)&gt;ROUNDUP($Q20/$O20,0)+$P20,0,EDATE(EDATE($T20,1)+$R20,COLUMN()-22))</f>
        <v>#DIV/0!</v>
      </c>
      <c r="AP20" s="183" t="e">
        <f>IF(COUNT($T20:AO20)&gt;ROUNDUP($Q20/$O20,0)+$P20,0,EDATE(EDATE($T20,1)+$R20,COLUMN()-22))</f>
        <v>#DIV/0!</v>
      </c>
      <c r="AQ20" s="183" t="e">
        <f>IF(COUNT($T20:AP20)&gt;ROUNDUP($Q20/$O20,0)+$P20,0,EDATE(EDATE($T20,1)+$R20,COLUMN()-22))</f>
        <v>#DIV/0!</v>
      </c>
      <c r="AR20" s="183" t="e">
        <f>IF(COUNT($T20:AQ20)&gt;ROUNDUP($Q20/$O20,0)+$P20,0,EDATE(EDATE($T20,1)+$R20,COLUMN()-22))</f>
        <v>#DIV/0!</v>
      </c>
      <c r="AS20" s="183" t="e">
        <f>IF(COUNT($T20:AR20)&gt;ROUNDUP($Q20/$O20,0)+$P20,0,EDATE(EDATE($T20,1)+$R20,COLUMN()-22))</f>
        <v>#DIV/0!</v>
      </c>
      <c r="AT20" s="183" t="e">
        <f>IF(COUNT($T20:AS20)&gt;ROUNDUP($Q20/$O20,0)+$P20,0,EDATE(EDATE($T20,1)+$R20,COLUMN()-22))</f>
        <v>#DIV/0!</v>
      </c>
      <c r="AU20" s="183" t="e">
        <f>IF(COUNT($T20:AT20)&gt;ROUNDUP($Q20/$O20,0)+$P20,0,EDATE(EDATE($T20,1)+$R20,COLUMN()-22))</f>
        <v>#DIV/0!</v>
      </c>
      <c r="AV20" s="183" t="e">
        <f>IF(COUNT($T20:AU20)&gt;ROUNDUP($Q20/$O20,0)+$P20,0,EDATE(EDATE($T20,1)+$R20,COLUMN()-22))</f>
        <v>#DIV/0!</v>
      </c>
      <c r="AW20" s="183" t="e">
        <f>IF(COUNT($T20:AV20)&gt;ROUNDUP($Q20/$O20,0)+$P20,0,EDATE(EDATE($T20,1)+$R20,COLUMN()-22))</f>
        <v>#DIV/0!</v>
      </c>
      <c r="AX20" s="183" t="e">
        <f>IF(COUNT($T20:AW20)&gt;ROUNDUP($Q20/$O20,0)+$P20,0,EDATE(EDATE($T20,1)+$R20,COLUMN()-22))</f>
        <v>#DIV/0!</v>
      </c>
      <c r="AY20" s="183" t="e">
        <f>IF(COUNT($T20:AX20)&gt;ROUNDUP($Q20/$O20,0)+$P20,0,EDATE(EDATE($T20,1)+$R20,COLUMN()-22))</f>
        <v>#DIV/0!</v>
      </c>
      <c r="AZ20" s="183" t="e">
        <f>IF(COUNT($T20:AY20)&gt;ROUNDUP($Q20/$O20,0)+$P20,0,EDATE(EDATE($T20,1)+$R20,COLUMN()-22))</f>
        <v>#DIV/0!</v>
      </c>
      <c r="BA20" s="183" t="e">
        <f>IF(COUNT($T20:AZ20)&gt;ROUNDUP($Q20/$O20,0)+$P20,0,EDATE(EDATE($T20,1)+$R20,COLUMN()-22))</f>
        <v>#DIV/0!</v>
      </c>
      <c r="BB20" s="183" t="e">
        <f>IF(COUNT($T20:BA20)&gt;ROUNDUP($Q20/$O20,0)+$P20,0,EDATE(EDATE($T20,1)+$R20,COLUMN()-22))</f>
        <v>#DIV/0!</v>
      </c>
      <c r="BC20" s="183" t="e">
        <f>IF(COUNT($T20:BB20)&gt;ROUNDUP($Q20/$O20,0)+$P20,0,EDATE(EDATE($T20,1)+$R20,COLUMN()-22))</f>
        <v>#DIV/0!</v>
      </c>
      <c r="BD20" s="158"/>
      <c r="BE20" s="44"/>
    </row>
    <row r="21" spans="1:57" ht="21" customHeight="1">
      <c r="A21" s="270" t="str">
        <f t="shared" ca="1" si="0"/>
        <v/>
      </c>
      <c r="B21" s="213"/>
      <c r="C21" s="215" t="e">
        <f>+VLOOKUP(B21,'اسماء العملاء'!$A$2:$E$1270,5,FALSE)</f>
        <v>#N/A</v>
      </c>
      <c r="D21" s="215" t="e">
        <f>+VLOOKUP(B21,'اسماء العملاء'!$A$2:$C$1270,2,FALSE)</f>
        <v>#N/A</v>
      </c>
      <c r="E21" s="215"/>
      <c r="F21" s="215" t="e">
        <f>+VLOOKUP(B21,'اسماء العملاء'!$A$2:$C$1270,3,FALSE)</f>
        <v>#N/A</v>
      </c>
      <c r="G21" s="44"/>
      <c r="H21" s="78" t="e">
        <f>+VLOOKUP(G21,'انواع الفلاتر'!$B$2:$C$52,2,FALSE)</f>
        <v>#N/A</v>
      </c>
      <c r="I21" s="55"/>
      <c r="J21" s="76" t="e">
        <f t="shared" si="1"/>
        <v>#N/A</v>
      </c>
      <c r="K21" s="60"/>
      <c r="L21" s="60"/>
      <c r="M21" s="160"/>
      <c r="N21" s="61">
        <f t="shared" si="2"/>
        <v>0</v>
      </c>
      <c r="O21" s="265"/>
      <c r="P21" s="169" t="e">
        <f t="shared" si="4"/>
        <v>#DIV/0!</v>
      </c>
      <c r="Q21" s="169" t="e">
        <f t="shared" si="5"/>
        <v>#DIV/0!</v>
      </c>
      <c r="R21" s="179">
        <v>0</v>
      </c>
      <c r="S21" s="175" t="e">
        <f t="shared" si="3"/>
        <v>#DIV/0!</v>
      </c>
      <c r="T21" s="185"/>
      <c r="U21" s="183" t="e">
        <f>IF(COUNT($T21:T21)&gt;ROUNDUP($Q21/$O21,0)+$P21,0,EDATE(EDATE($T21,1)+$R21,COLUMN()-22))</f>
        <v>#DIV/0!</v>
      </c>
      <c r="V21" s="183" t="e">
        <f>IF(COUNT($T21:U21)&gt;ROUNDUP($Q21/$O21,0)+$P21,0,EDATE(EDATE($T21,1)+$R21,COLUMN()-22))</f>
        <v>#DIV/0!</v>
      </c>
      <c r="W21" s="183" t="e">
        <f>IF(COUNT($T21:V21)&gt;ROUNDUP($Q21/$O21,0)+$P21,0,EDATE(EDATE($T21,1)+$R21,COLUMN()-22))</f>
        <v>#DIV/0!</v>
      </c>
      <c r="X21" s="183" t="e">
        <f>IF(COUNT($T21:W21)&gt;ROUNDUP($Q21/$O21,0)+$P21,0,EDATE(EDATE($T21,1)+$R21,COLUMN()-22))</f>
        <v>#DIV/0!</v>
      </c>
      <c r="Y21" s="183" t="e">
        <f>IF(COUNT($T21:X21)&gt;ROUNDUP($Q21/$O21,0)+$P21,0,EDATE(EDATE($T21,1)+$R21,COLUMN()-22))</f>
        <v>#DIV/0!</v>
      </c>
      <c r="Z21" s="183" t="e">
        <f>IF(COUNT($T21:Y21)&gt;ROUNDUP($Q21/$O21,0)+$P21,0,EDATE(EDATE($T21,1)+$R21,COLUMN()-22))</f>
        <v>#DIV/0!</v>
      </c>
      <c r="AA21" s="183" t="e">
        <f>IF(COUNT($T21:Z21)&gt;ROUNDUP($Q21/$O21,0)+$P21,0,EDATE(EDATE($T21,1)+$R21,COLUMN()-22))</f>
        <v>#DIV/0!</v>
      </c>
      <c r="AB21" s="183" t="e">
        <f>IF(COUNT($T21:AA21)&gt;ROUNDUP($Q21/$O21,0)+$P21,0,EDATE(EDATE($T21,1)+$R21,COLUMN()-22))</f>
        <v>#DIV/0!</v>
      </c>
      <c r="AC21" s="183" t="e">
        <f>IF(COUNT($T21:AB21)&gt;ROUNDUP($Q21/$O21,0)+$P21,0,EDATE(EDATE($T21,1)+$R21,COLUMN()-22))</f>
        <v>#DIV/0!</v>
      </c>
      <c r="AD21" s="183" t="e">
        <f>IF(COUNT($T21:AC21)&gt;ROUNDUP($Q21/$O21,0)+$P21,0,EDATE(EDATE($T21,1)+$R21,COLUMN()-22))</f>
        <v>#DIV/0!</v>
      </c>
      <c r="AE21" s="183" t="e">
        <f>IF(COUNT($T21:AD21)&gt;ROUNDUP($Q21/$O21,0)+$P21,0,EDATE(EDATE($T21,1)+$R21,COLUMN()-22))</f>
        <v>#DIV/0!</v>
      </c>
      <c r="AF21" s="183" t="e">
        <f>IF(COUNT($T21:AE21)&gt;ROUNDUP($Q21/$O21,0)+$P21,0,EDATE(EDATE($T21,1)+$R21,COLUMN()-22))</f>
        <v>#DIV/0!</v>
      </c>
      <c r="AG21" s="183" t="e">
        <f>IF(COUNT($T21:AF21)&gt;ROUNDUP($Q21/$O21,0)+$P21,0,EDATE(EDATE($T21,1)+$R21,COLUMN()-22))</f>
        <v>#DIV/0!</v>
      </c>
      <c r="AH21" s="183" t="e">
        <f>IF(COUNT($T21:AG21)&gt;ROUNDUP($Q21/$O21,0)+$P21,0,EDATE(EDATE($T21,1)+$R21,COLUMN()-22))</f>
        <v>#DIV/0!</v>
      </c>
      <c r="AI21" s="183" t="e">
        <f>IF(COUNT($T21:AH21)&gt;ROUNDUP($Q21/$O21,0)+$P21,0,EDATE(EDATE($T21,1)+$R21,COLUMN()-22))</f>
        <v>#DIV/0!</v>
      </c>
      <c r="AJ21" s="183" t="e">
        <f>IF(COUNT($T21:AI21)&gt;ROUNDUP($Q21/$O21,0)+$P21,0,EDATE(EDATE($T21,1)+$R21,COLUMN()-22))</f>
        <v>#DIV/0!</v>
      </c>
      <c r="AK21" s="183" t="e">
        <f>IF(COUNT($T21:AJ21)&gt;ROUNDUP($Q21/$O21,0)+$P21,0,EDATE(EDATE($T21,1)+$R21,COLUMN()-22))</f>
        <v>#DIV/0!</v>
      </c>
      <c r="AL21" s="183" t="e">
        <f>IF(COUNT($T21:AK21)&gt;ROUNDUP($Q21/$O21,0)+$P21,0,EDATE(EDATE($T21,1)+$R21,COLUMN()-22))</f>
        <v>#DIV/0!</v>
      </c>
      <c r="AM21" s="183" t="e">
        <f>IF(COUNT($T21:AL21)&gt;ROUNDUP($Q21/$O21,0)+$P21,0,EDATE(EDATE($T21,1)+$R21,COLUMN()-22))</f>
        <v>#DIV/0!</v>
      </c>
      <c r="AN21" s="183" t="e">
        <f>IF(COUNT($T21:AM21)&gt;ROUNDUP($Q21/$O21,0)+$P21,0,EDATE(EDATE($T21,1)+$R21,COLUMN()-22))</f>
        <v>#DIV/0!</v>
      </c>
      <c r="AO21" s="183" t="e">
        <f>IF(COUNT($T21:AN21)&gt;ROUNDUP($Q21/$O21,0)+$P21,0,EDATE(EDATE($T21,1)+$R21,COLUMN()-22))</f>
        <v>#DIV/0!</v>
      </c>
      <c r="AP21" s="183" t="e">
        <f>IF(COUNT($T21:AO21)&gt;ROUNDUP($Q21/$O21,0)+$P21,0,EDATE(EDATE($T21,1)+$R21,COLUMN()-22))</f>
        <v>#DIV/0!</v>
      </c>
      <c r="AQ21" s="183" t="e">
        <f>IF(COUNT($T21:AP21)&gt;ROUNDUP($Q21/$O21,0)+$P21,0,EDATE(EDATE($T21,1)+$R21,COLUMN()-22))</f>
        <v>#DIV/0!</v>
      </c>
      <c r="AR21" s="183" t="e">
        <f>IF(COUNT($T21:AQ21)&gt;ROUNDUP($Q21/$O21,0)+$P21,0,EDATE(EDATE($T21,1)+$R21,COLUMN()-22))</f>
        <v>#DIV/0!</v>
      </c>
      <c r="AS21" s="183" t="e">
        <f>IF(COUNT($T21:AR21)&gt;ROUNDUP($Q21/$O21,0)+$P21,0,EDATE(EDATE($T21,1)+$R21,COLUMN()-22))</f>
        <v>#DIV/0!</v>
      </c>
      <c r="AT21" s="183" t="e">
        <f>IF(COUNT($T21:AS21)&gt;ROUNDUP($Q21/$O21,0)+$P21,0,EDATE(EDATE($T21,1)+$R21,COLUMN()-22))</f>
        <v>#DIV/0!</v>
      </c>
      <c r="AU21" s="183" t="e">
        <f>IF(COUNT($T21:AT21)&gt;ROUNDUP($Q21/$O21,0)+$P21,0,EDATE(EDATE($T21,1)+$R21,COLUMN()-22))</f>
        <v>#DIV/0!</v>
      </c>
      <c r="AV21" s="183" t="e">
        <f>IF(COUNT($T21:AU21)&gt;ROUNDUP($Q21/$O21,0)+$P21,0,EDATE(EDATE($T21,1)+$R21,COLUMN()-22))</f>
        <v>#DIV/0!</v>
      </c>
      <c r="AW21" s="183" t="e">
        <f>IF(COUNT($T21:AV21)&gt;ROUNDUP($Q21/$O21,0)+$P21,0,EDATE(EDATE($T21,1)+$R21,COLUMN()-22))</f>
        <v>#DIV/0!</v>
      </c>
      <c r="AX21" s="183" t="e">
        <f>IF(COUNT($T21:AW21)&gt;ROUNDUP($Q21/$O21,0)+$P21,0,EDATE(EDATE($T21,1)+$R21,COLUMN()-22))</f>
        <v>#DIV/0!</v>
      </c>
      <c r="AY21" s="183" t="e">
        <f>IF(COUNT($T21:AX21)&gt;ROUNDUP($Q21/$O21,0)+$P21,0,EDATE(EDATE($T21,1)+$R21,COLUMN()-22))</f>
        <v>#DIV/0!</v>
      </c>
      <c r="AZ21" s="183" t="e">
        <f>IF(COUNT($T21:AY21)&gt;ROUNDUP($Q21/$O21,0)+$P21,0,EDATE(EDATE($T21,1)+$R21,COLUMN()-22))</f>
        <v>#DIV/0!</v>
      </c>
      <c r="BA21" s="183" t="e">
        <f>IF(COUNT($T21:AZ21)&gt;ROUNDUP($Q21/$O21,0)+$P21,0,EDATE(EDATE($T21,1)+$R21,COLUMN()-22))</f>
        <v>#DIV/0!</v>
      </c>
      <c r="BB21" s="183" t="e">
        <f>IF(COUNT($T21:BA21)&gt;ROUNDUP($Q21/$O21,0)+$P21,0,EDATE(EDATE($T21,1)+$R21,COLUMN()-22))</f>
        <v>#DIV/0!</v>
      </c>
      <c r="BC21" s="183" t="e">
        <f>IF(COUNT($T21:BB21)&gt;ROUNDUP($Q21/$O21,0)+$P21,0,EDATE(EDATE($T21,1)+$R21,COLUMN()-22))</f>
        <v>#DIV/0!</v>
      </c>
      <c r="BD21" s="158"/>
      <c r="BE21" s="44"/>
    </row>
    <row r="22" spans="1:57" ht="21" customHeight="1">
      <c r="A22" s="270" t="str">
        <f t="shared" ca="1" si="0"/>
        <v/>
      </c>
      <c r="B22" s="213"/>
      <c r="C22" s="215" t="e">
        <f>+VLOOKUP(B22,'اسماء العملاء'!$A$2:$E$1270,5,FALSE)</f>
        <v>#N/A</v>
      </c>
      <c r="D22" s="215" t="e">
        <f>+VLOOKUP(B22,'اسماء العملاء'!$A$2:$C$1270,2,FALSE)</f>
        <v>#N/A</v>
      </c>
      <c r="E22" s="215"/>
      <c r="F22" s="215" t="e">
        <f>+VLOOKUP(B22,'اسماء العملاء'!$A$2:$C$1270,3,FALSE)</f>
        <v>#N/A</v>
      </c>
      <c r="G22" s="44"/>
      <c r="H22" s="78" t="e">
        <f>+VLOOKUP(G22,'انواع الفلاتر'!$B$2:$C$52,2,FALSE)</f>
        <v>#N/A</v>
      </c>
      <c r="I22" s="55"/>
      <c r="J22" s="76" t="e">
        <f t="shared" si="1"/>
        <v>#N/A</v>
      </c>
      <c r="K22" s="60"/>
      <c r="L22" s="60"/>
      <c r="M22" s="160"/>
      <c r="N22" s="61">
        <f t="shared" si="2"/>
        <v>0</v>
      </c>
      <c r="O22" s="265"/>
      <c r="P22" s="169" t="e">
        <f t="shared" si="4"/>
        <v>#DIV/0!</v>
      </c>
      <c r="Q22" s="169" t="e">
        <f t="shared" si="5"/>
        <v>#DIV/0!</v>
      </c>
      <c r="R22" s="179">
        <v>0</v>
      </c>
      <c r="S22" s="175" t="e">
        <f t="shared" si="3"/>
        <v>#DIV/0!</v>
      </c>
      <c r="T22" s="185"/>
      <c r="U22" s="183" t="e">
        <f>IF(COUNT($T22:T22)&gt;ROUNDUP($Q22/$O22,0)+$P22,0,EDATE(EDATE($T22,1)+$R22,COLUMN()-22))</f>
        <v>#DIV/0!</v>
      </c>
      <c r="V22" s="183" t="e">
        <f>IF(COUNT($T22:U22)&gt;ROUNDUP($Q22/$O22,0)+$P22,0,EDATE(EDATE($T22,1)+$R22,COLUMN()-22))</f>
        <v>#DIV/0!</v>
      </c>
      <c r="W22" s="183" t="e">
        <f>IF(COUNT($T22:V22)&gt;ROUNDUP($Q22/$O22,0)+$P22,0,EDATE(EDATE($T22,1)+$R22,COLUMN()-22))</f>
        <v>#DIV/0!</v>
      </c>
      <c r="X22" s="183" t="e">
        <f>IF(COUNT($T22:W22)&gt;ROUNDUP($Q22/$O22,0)+$P22,0,EDATE(EDATE($T22,1)+$R22,COLUMN()-22))</f>
        <v>#DIV/0!</v>
      </c>
      <c r="Y22" s="183" t="e">
        <f>IF(COUNT($T22:X22)&gt;ROUNDUP($Q22/$O22,0)+$P22,0,EDATE(EDATE($T22,1)+$R22,COLUMN()-22))</f>
        <v>#DIV/0!</v>
      </c>
      <c r="Z22" s="183" t="e">
        <f>IF(COUNT($T22:Y22)&gt;ROUNDUP($Q22/$O22,0)+$P22,0,EDATE(EDATE($T22,1)+$R22,COLUMN()-22))</f>
        <v>#DIV/0!</v>
      </c>
      <c r="AA22" s="183" t="e">
        <f>IF(COUNT($T22:Z22)&gt;ROUNDUP($Q22/$O22,0)+$P22,0,EDATE(EDATE($T22,1)+$R22,COLUMN()-22))</f>
        <v>#DIV/0!</v>
      </c>
      <c r="AB22" s="183" t="e">
        <f>IF(COUNT($T22:AA22)&gt;ROUNDUP($Q22/$O22,0)+$P22,0,EDATE(EDATE($T22,1)+$R22,COLUMN()-22))</f>
        <v>#DIV/0!</v>
      </c>
      <c r="AC22" s="183" t="e">
        <f>IF(COUNT($T22:AB22)&gt;ROUNDUP($Q22/$O22,0)+$P22,0,EDATE(EDATE($T22,1)+$R22,COLUMN()-22))</f>
        <v>#DIV/0!</v>
      </c>
      <c r="AD22" s="183" t="e">
        <f>IF(COUNT($T22:AC22)&gt;ROUNDUP($Q22/$O22,0)+$P22,0,EDATE(EDATE($T22,1)+$R22,COLUMN()-22))</f>
        <v>#DIV/0!</v>
      </c>
      <c r="AE22" s="183" t="e">
        <f>IF(COUNT($T22:AD22)&gt;ROUNDUP($Q22/$O22,0)+$P22,0,EDATE(EDATE($T22,1)+$R22,COLUMN()-22))</f>
        <v>#DIV/0!</v>
      </c>
      <c r="AF22" s="183" t="e">
        <f>IF(COUNT($T22:AE22)&gt;ROUNDUP($Q22/$O22,0)+$P22,0,EDATE(EDATE($T22,1)+$R22,COLUMN()-22))</f>
        <v>#DIV/0!</v>
      </c>
      <c r="AG22" s="183" t="e">
        <f>IF(COUNT($T22:AF22)&gt;ROUNDUP($Q22/$O22,0)+$P22,0,EDATE(EDATE($T22,1)+$R22,COLUMN()-22))</f>
        <v>#DIV/0!</v>
      </c>
      <c r="AH22" s="183" t="e">
        <f>IF(COUNT($T22:AG22)&gt;ROUNDUP($Q22/$O22,0)+$P22,0,EDATE(EDATE($T22,1)+$R22,COLUMN()-22))</f>
        <v>#DIV/0!</v>
      </c>
      <c r="AI22" s="183" t="e">
        <f>IF(COUNT($T22:AH22)&gt;ROUNDUP($Q22/$O22,0)+$P22,0,EDATE(EDATE($T22,1)+$R22,COLUMN()-22))</f>
        <v>#DIV/0!</v>
      </c>
      <c r="AJ22" s="183" t="e">
        <f>IF(COUNT($T22:AI22)&gt;ROUNDUP($Q22/$O22,0)+$P22,0,EDATE(EDATE($T22,1)+$R22,COLUMN()-22))</f>
        <v>#DIV/0!</v>
      </c>
      <c r="AK22" s="183" t="e">
        <f>IF(COUNT($T22:AJ22)&gt;ROUNDUP($Q22/$O22,0)+$P22,0,EDATE(EDATE($T22,1)+$R22,COLUMN()-22))</f>
        <v>#DIV/0!</v>
      </c>
      <c r="AL22" s="183" t="e">
        <f>IF(COUNT($T22:AK22)&gt;ROUNDUP($Q22/$O22,0)+$P22,0,EDATE(EDATE($T22,1)+$R22,COLUMN()-22))</f>
        <v>#DIV/0!</v>
      </c>
      <c r="AM22" s="183" t="e">
        <f>IF(COUNT($T22:AL22)&gt;ROUNDUP($Q22/$O22,0)+$P22,0,EDATE(EDATE($T22,1)+$R22,COLUMN()-22))</f>
        <v>#DIV/0!</v>
      </c>
      <c r="AN22" s="183" t="e">
        <f>IF(COUNT($T22:AM22)&gt;ROUNDUP($Q22/$O22,0)+$P22,0,EDATE(EDATE($T22,1)+$R22,COLUMN()-22))</f>
        <v>#DIV/0!</v>
      </c>
      <c r="AO22" s="183" t="e">
        <f>IF(COUNT($T22:AN22)&gt;ROUNDUP($Q22/$O22,0)+$P22,0,EDATE(EDATE($T22,1)+$R22,COLUMN()-22))</f>
        <v>#DIV/0!</v>
      </c>
      <c r="AP22" s="183" t="e">
        <f>IF(COUNT($T22:AO22)&gt;ROUNDUP($Q22/$O22,0)+$P22,0,EDATE(EDATE($T22,1)+$R22,COLUMN()-22))</f>
        <v>#DIV/0!</v>
      </c>
      <c r="AQ22" s="183" t="e">
        <f>IF(COUNT($T22:AP22)&gt;ROUNDUP($Q22/$O22,0)+$P22,0,EDATE(EDATE($T22,1)+$R22,COLUMN()-22))</f>
        <v>#DIV/0!</v>
      </c>
      <c r="AR22" s="183" t="e">
        <f>IF(COUNT($T22:AQ22)&gt;ROUNDUP($Q22/$O22,0)+$P22,0,EDATE(EDATE($T22,1)+$R22,COLUMN()-22))</f>
        <v>#DIV/0!</v>
      </c>
      <c r="AS22" s="183" t="e">
        <f>IF(COUNT($T22:AR22)&gt;ROUNDUP($Q22/$O22,0)+$P22,0,EDATE(EDATE($T22,1)+$R22,COLUMN()-22))</f>
        <v>#DIV/0!</v>
      </c>
      <c r="AT22" s="183" t="e">
        <f>IF(COUNT($T22:AS22)&gt;ROUNDUP($Q22/$O22,0)+$P22,0,EDATE(EDATE($T22,1)+$R22,COLUMN()-22))</f>
        <v>#DIV/0!</v>
      </c>
      <c r="AU22" s="183" t="e">
        <f>IF(COUNT($T22:AT22)&gt;ROUNDUP($Q22/$O22,0)+$P22,0,EDATE(EDATE($T22,1)+$R22,COLUMN()-22))</f>
        <v>#DIV/0!</v>
      </c>
      <c r="AV22" s="183" t="e">
        <f>IF(COUNT($T22:AU22)&gt;ROUNDUP($Q22/$O22,0)+$P22,0,EDATE(EDATE($T22,1)+$R22,COLUMN()-22))</f>
        <v>#DIV/0!</v>
      </c>
      <c r="AW22" s="183" t="e">
        <f>IF(COUNT($T22:AV22)&gt;ROUNDUP($Q22/$O22,0)+$P22,0,EDATE(EDATE($T22,1)+$R22,COLUMN()-22))</f>
        <v>#DIV/0!</v>
      </c>
      <c r="AX22" s="183" t="e">
        <f>IF(COUNT($T22:AW22)&gt;ROUNDUP($Q22/$O22,0)+$P22,0,EDATE(EDATE($T22,1)+$R22,COLUMN()-22))</f>
        <v>#DIV/0!</v>
      </c>
      <c r="AY22" s="183" t="e">
        <f>IF(COUNT($T22:AX22)&gt;ROUNDUP($Q22/$O22,0)+$P22,0,EDATE(EDATE($T22,1)+$R22,COLUMN()-22))</f>
        <v>#DIV/0!</v>
      </c>
      <c r="AZ22" s="183" t="e">
        <f>IF(COUNT($T22:AY22)&gt;ROUNDUP($Q22/$O22,0)+$P22,0,EDATE(EDATE($T22,1)+$R22,COLUMN()-22))</f>
        <v>#DIV/0!</v>
      </c>
      <c r="BA22" s="183" t="e">
        <f>IF(COUNT($T22:AZ22)&gt;ROUNDUP($Q22/$O22,0)+$P22,0,EDATE(EDATE($T22,1)+$R22,COLUMN()-22))</f>
        <v>#DIV/0!</v>
      </c>
      <c r="BB22" s="183" t="e">
        <f>IF(COUNT($T22:BA22)&gt;ROUNDUP($Q22/$O22,0)+$P22,0,EDATE(EDATE($T22,1)+$R22,COLUMN()-22))</f>
        <v>#DIV/0!</v>
      </c>
      <c r="BC22" s="183" t="e">
        <f>IF(COUNT($T22:BB22)&gt;ROUNDUP($Q22/$O22,0)+$P22,0,EDATE(EDATE($T22,1)+$R22,COLUMN()-22))</f>
        <v>#DIV/0!</v>
      </c>
      <c r="BD22" s="158"/>
      <c r="BE22" s="44"/>
    </row>
    <row r="23" spans="1:57" ht="21" customHeight="1">
      <c r="A23" s="270" t="str">
        <f t="shared" ca="1" si="0"/>
        <v/>
      </c>
      <c r="B23" s="213"/>
      <c r="C23" s="215" t="e">
        <f>+VLOOKUP(B23,'اسماء العملاء'!$A$2:$E$1270,5,FALSE)</f>
        <v>#N/A</v>
      </c>
      <c r="D23" s="215" t="e">
        <f>+VLOOKUP(B23,'اسماء العملاء'!$A$2:$C$1270,2,FALSE)</f>
        <v>#N/A</v>
      </c>
      <c r="E23" s="215"/>
      <c r="F23" s="215" t="e">
        <f>+VLOOKUP(B23,'اسماء العملاء'!$A$2:$C$1270,3,FALSE)</f>
        <v>#N/A</v>
      </c>
      <c r="G23" s="44"/>
      <c r="H23" s="78" t="e">
        <f>+VLOOKUP(G23,'انواع الفلاتر'!$B$2:$C$52,2,FALSE)</f>
        <v>#N/A</v>
      </c>
      <c r="I23" s="55"/>
      <c r="J23" s="76" t="e">
        <f t="shared" si="1"/>
        <v>#N/A</v>
      </c>
      <c r="K23" s="60"/>
      <c r="L23" s="60"/>
      <c r="M23" s="160"/>
      <c r="N23" s="61">
        <f t="shared" si="2"/>
        <v>0</v>
      </c>
      <c r="O23" s="265"/>
      <c r="P23" s="169" t="e">
        <f t="shared" si="4"/>
        <v>#DIV/0!</v>
      </c>
      <c r="Q23" s="169" t="e">
        <f t="shared" si="5"/>
        <v>#DIV/0!</v>
      </c>
      <c r="R23" s="179">
        <v>0</v>
      </c>
      <c r="S23" s="175" t="e">
        <f t="shared" si="3"/>
        <v>#DIV/0!</v>
      </c>
      <c r="T23" s="185"/>
      <c r="U23" s="183" t="e">
        <f>IF(COUNT($T23:T23)&gt;ROUNDUP($Q23/$O23,0)+$P23,0,EDATE(EDATE($T23,1)+$R23,COLUMN()-22))</f>
        <v>#DIV/0!</v>
      </c>
      <c r="V23" s="183" t="e">
        <f>IF(COUNT($T23:U23)&gt;ROUNDUP($Q23/$O23,0)+$P23,0,EDATE(EDATE($T23,1)+$R23,COLUMN()-22))</f>
        <v>#DIV/0!</v>
      </c>
      <c r="W23" s="183" t="e">
        <f>IF(COUNT($T23:V23)&gt;ROUNDUP($Q23/$O23,0)+$P23,0,EDATE(EDATE($T23,1)+$R23,COLUMN()-22))</f>
        <v>#DIV/0!</v>
      </c>
      <c r="X23" s="183" t="e">
        <f>IF(COUNT($T23:W23)&gt;ROUNDUP($Q23/$O23,0)+$P23,0,EDATE(EDATE($T23,1)+$R23,COLUMN()-22))</f>
        <v>#DIV/0!</v>
      </c>
      <c r="Y23" s="183" t="e">
        <f>IF(COUNT($T23:X23)&gt;ROUNDUP($Q23/$O23,0)+$P23,0,EDATE(EDATE($T23,1)+$R23,COLUMN()-22))</f>
        <v>#DIV/0!</v>
      </c>
      <c r="Z23" s="183" t="e">
        <f>IF(COUNT($T23:Y23)&gt;ROUNDUP($Q23/$O23,0)+$P23,0,EDATE(EDATE($T23,1)+$R23,COLUMN()-22))</f>
        <v>#DIV/0!</v>
      </c>
      <c r="AA23" s="183" t="e">
        <f>IF(COUNT($T23:Z23)&gt;ROUNDUP($Q23/$O23,0)+$P23,0,EDATE(EDATE($T23,1)+$R23,COLUMN()-22))</f>
        <v>#DIV/0!</v>
      </c>
      <c r="AB23" s="183" t="e">
        <f>IF(COUNT($T23:AA23)&gt;ROUNDUP($Q23/$O23,0)+$P23,0,EDATE(EDATE($T23,1)+$R23,COLUMN()-22))</f>
        <v>#DIV/0!</v>
      </c>
      <c r="AC23" s="183" t="e">
        <f>IF(COUNT($T23:AB23)&gt;ROUNDUP($Q23/$O23,0)+$P23,0,EDATE(EDATE($T23,1)+$R23,COLUMN()-22))</f>
        <v>#DIV/0!</v>
      </c>
      <c r="AD23" s="183" t="e">
        <f>IF(COUNT($T23:AC23)&gt;ROUNDUP($Q23/$O23,0)+$P23,0,EDATE(EDATE($T23,1)+$R23,COLUMN()-22))</f>
        <v>#DIV/0!</v>
      </c>
      <c r="AE23" s="183" t="e">
        <f>IF(COUNT($T23:AD23)&gt;ROUNDUP($Q23/$O23,0)+$P23,0,EDATE(EDATE($T23,1)+$R23,COLUMN()-22))</f>
        <v>#DIV/0!</v>
      </c>
      <c r="AF23" s="183" t="e">
        <f>IF(COUNT($T23:AE23)&gt;ROUNDUP($Q23/$O23,0)+$P23,0,EDATE(EDATE($T23,1)+$R23,COLUMN()-22))</f>
        <v>#DIV/0!</v>
      </c>
      <c r="AG23" s="183" t="e">
        <f>IF(COUNT($T23:AF23)&gt;ROUNDUP($Q23/$O23,0)+$P23,0,EDATE(EDATE($T23,1)+$R23,COLUMN()-22))</f>
        <v>#DIV/0!</v>
      </c>
      <c r="AH23" s="183" t="e">
        <f>IF(COUNT($T23:AG23)&gt;ROUNDUP($Q23/$O23,0)+$P23,0,EDATE(EDATE($T23,1)+$R23,COLUMN()-22))</f>
        <v>#DIV/0!</v>
      </c>
      <c r="AI23" s="183" t="e">
        <f>IF(COUNT($T23:AH23)&gt;ROUNDUP($Q23/$O23,0)+$P23,0,EDATE(EDATE($T23,1)+$R23,COLUMN()-22))</f>
        <v>#DIV/0!</v>
      </c>
      <c r="AJ23" s="183" t="e">
        <f>IF(COUNT($T23:AI23)&gt;ROUNDUP($Q23/$O23,0)+$P23,0,EDATE(EDATE($T23,1)+$R23,COLUMN()-22))</f>
        <v>#DIV/0!</v>
      </c>
      <c r="AK23" s="183" t="e">
        <f>IF(COUNT($T23:AJ23)&gt;ROUNDUP($Q23/$O23,0)+$P23,0,EDATE(EDATE($T23,1)+$R23,COLUMN()-22))</f>
        <v>#DIV/0!</v>
      </c>
      <c r="AL23" s="183" t="e">
        <f>IF(COUNT($T23:AK23)&gt;ROUNDUP($Q23/$O23,0)+$P23,0,EDATE(EDATE($T23,1)+$R23,COLUMN()-22))</f>
        <v>#DIV/0!</v>
      </c>
      <c r="AM23" s="183" t="e">
        <f>IF(COUNT($T23:AL23)&gt;ROUNDUP($Q23/$O23,0)+$P23,0,EDATE(EDATE($T23,1)+$R23,COLUMN()-22))</f>
        <v>#DIV/0!</v>
      </c>
      <c r="AN23" s="183" t="e">
        <f>IF(COUNT($T23:AM23)&gt;ROUNDUP($Q23/$O23,0)+$P23,0,EDATE(EDATE($T23,1)+$R23,COLUMN()-22))</f>
        <v>#DIV/0!</v>
      </c>
      <c r="AO23" s="183" t="e">
        <f>IF(COUNT($T23:AN23)&gt;ROUNDUP($Q23/$O23,0)+$P23,0,EDATE(EDATE($T23,1)+$R23,COLUMN()-22))</f>
        <v>#DIV/0!</v>
      </c>
      <c r="AP23" s="183" t="e">
        <f>IF(COUNT($T23:AO23)&gt;ROUNDUP($Q23/$O23,0)+$P23,0,EDATE(EDATE($T23,1)+$R23,COLUMN()-22))</f>
        <v>#DIV/0!</v>
      </c>
      <c r="AQ23" s="183" t="e">
        <f>IF(COUNT($T23:AP23)&gt;ROUNDUP($Q23/$O23,0)+$P23,0,EDATE(EDATE($T23,1)+$R23,COLUMN()-22))</f>
        <v>#DIV/0!</v>
      </c>
      <c r="AR23" s="183" t="e">
        <f>IF(COUNT($T23:AQ23)&gt;ROUNDUP($Q23/$O23,0)+$P23,0,EDATE(EDATE($T23,1)+$R23,COLUMN()-22))</f>
        <v>#DIV/0!</v>
      </c>
      <c r="AS23" s="183" t="e">
        <f>IF(COUNT($T23:AR23)&gt;ROUNDUP($Q23/$O23,0)+$P23,0,EDATE(EDATE($T23,1)+$R23,COLUMN()-22))</f>
        <v>#DIV/0!</v>
      </c>
      <c r="AT23" s="183" t="e">
        <f>IF(COUNT($T23:AS23)&gt;ROUNDUP($Q23/$O23,0)+$P23,0,EDATE(EDATE($T23,1)+$R23,COLUMN()-22))</f>
        <v>#DIV/0!</v>
      </c>
      <c r="AU23" s="183" t="e">
        <f>IF(COUNT($T23:AT23)&gt;ROUNDUP($Q23/$O23,0)+$P23,0,EDATE(EDATE($T23,1)+$R23,COLUMN()-22))</f>
        <v>#DIV/0!</v>
      </c>
      <c r="AV23" s="183" t="e">
        <f>IF(COUNT($T23:AU23)&gt;ROUNDUP($Q23/$O23,0)+$P23,0,EDATE(EDATE($T23,1)+$R23,COLUMN()-22))</f>
        <v>#DIV/0!</v>
      </c>
      <c r="AW23" s="183" t="e">
        <f>IF(COUNT($T23:AV23)&gt;ROUNDUP($Q23/$O23,0)+$P23,0,EDATE(EDATE($T23,1)+$R23,COLUMN()-22))</f>
        <v>#DIV/0!</v>
      </c>
      <c r="AX23" s="183" t="e">
        <f>IF(COUNT($T23:AW23)&gt;ROUNDUP($Q23/$O23,0)+$P23,0,EDATE(EDATE($T23,1)+$R23,COLUMN()-22))</f>
        <v>#DIV/0!</v>
      </c>
      <c r="AY23" s="183" t="e">
        <f>IF(COUNT($T23:AX23)&gt;ROUNDUP($Q23/$O23,0)+$P23,0,EDATE(EDATE($T23,1)+$R23,COLUMN()-22))</f>
        <v>#DIV/0!</v>
      </c>
      <c r="AZ23" s="183" t="e">
        <f>IF(COUNT($T23:AY23)&gt;ROUNDUP($Q23/$O23,0)+$P23,0,EDATE(EDATE($T23,1)+$R23,COLUMN()-22))</f>
        <v>#DIV/0!</v>
      </c>
      <c r="BA23" s="183" t="e">
        <f>IF(COUNT($T23:AZ23)&gt;ROUNDUP($Q23/$O23,0)+$P23,0,EDATE(EDATE($T23,1)+$R23,COLUMN()-22))</f>
        <v>#DIV/0!</v>
      </c>
      <c r="BB23" s="183" t="e">
        <f>IF(COUNT($T23:BA23)&gt;ROUNDUP($Q23/$O23,0)+$P23,0,EDATE(EDATE($T23,1)+$R23,COLUMN()-22))</f>
        <v>#DIV/0!</v>
      </c>
      <c r="BC23" s="183" t="e">
        <f>IF(COUNT($T23:BB23)&gt;ROUNDUP($Q23/$O23,0)+$P23,0,EDATE(EDATE($T23,1)+$R23,COLUMN()-22))</f>
        <v>#DIV/0!</v>
      </c>
      <c r="BD23" s="158"/>
      <c r="BE23" s="44"/>
    </row>
    <row r="24" spans="1:57" ht="21" customHeight="1">
      <c r="A24" s="270" t="str">
        <f t="shared" ca="1" si="0"/>
        <v/>
      </c>
      <c r="B24" s="213"/>
      <c r="C24" s="215" t="e">
        <f>+VLOOKUP(B24,'اسماء العملاء'!$A$2:$E$1270,5,FALSE)</f>
        <v>#N/A</v>
      </c>
      <c r="D24" s="215" t="e">
        <f>+VLOOKUP(B24,'اسماء العملاء'!$A$2:$C$1270,2,FALSE)</f>
        <v>#N/A</v>
      </c>
      <c r="E24" s="215"/>
      <c r="F24" s="215" t="e">
        <f>+VLOOKUP(B24,'اسماء العملاء'!$A$2:$C$1270,3,FALSE)</f>
        <v>#N/A</v>
      </c>
      <c r="G24" s="44"/>
      <c r="H24" s="78" t="e">
        <f>+VLOOKUP(G24,'انواع الفلاتر'!$B$2:$C$52,2,FALSE)</f>
        <v>#N/A</v>
      </c>
      <c r="I24" s="55"/>
      <c r="J24" s="76" t="e">
        <f t="shared" si="1"/>
        <v>#N/A</v>
      </c>
      <c r="K24" s="60"/>
      <c r="L24" s="60"/>
      <c r="M24" s="160"/>
      <c r="N24" s="61">
        <f t="shared" si="2"/>
        <v>0</v>
      </c>
      <c r="O24" s="265"/>
      <c r="P24" s="169" t="e">
        <f t="shared" si="4"/>
        <v>#DIV/0!</v>
      </c>
      <c r="Q24" s="169" t="e">
        <f t="shared" si="5"/>
        <v>#DIV/0!</v>
      </c>
      <c r="R24" s="179">
        <v>0</v>
      </c>
      <c r="S24" s="175" t="e">
        <f t="shared" si="3"/>
        <v>#DIV/0!</v>
      </c>
      <c r="T24" s="185"/>
      <c r="U24" s="183" t="e">
        <f>IF(COUNT($T24:T24)&gt;ROUNDUP($Q24/$O24,0)+$P24,0,EDATE(EDATE($T24,1)+$R24,COLUMN()-22))</f>
        <v>#DIV/0!</v>
      </c>
      <c r="V24" s="183" t="e">
        <f>IF(COUNT($T24:U24)&gt;ROUNDUP($Q24/$O24,0)+$P24,0,EDATE(EDATE($T24,1)+$R24,COLUMN()-22))</f>
        <v>#DIV/0!</v>
      </c>
      <c r="W24" s="183" t="e">
        <f>IF(COUNT($T24:V24)&gt;ROUNDUP($Q24/$O24,0)+$P24,0,EDATE(EDATE($T24,1)+$R24,COLUMN()-22))</f>
        <v>#DIV/0!</v>
      </c>
      <c r="X24" s="183" t="e">
        <f>IF(COUNT($T24:W24)&gt;ROUNDUP($Q24/$O24,0)+$P24,0,EDATE(EDATE($T24,1)+$R24,COLUMN()-22))</f>
        <v>#DIV/0!</v>
      </c>
      <c r="Y24" s="183" t="e">
        <f>IF(COUNT($T24:X24)&gt;ROUNDUP($Q24/$O24,0)+$P24,0,EDATE(EDATE($T24,1)+$R24,COLUMN()-22))</f>
        <v>#DIV/0!</v>
      </c>
      <c r="Z24" s="183" t="e">
        <f>IF(COUNT($T24:Y24)&gt;ROUNDUP($Q24/$O24,0)+$P24,0,EDATE(EDATE($T24,1)+$R24,COLUMN()-22))</f>
        <v>#DIV/0!</v>
      </c>
      <c r="AA24" s="183" t="e">
        <f>IF(COUNT($T24:Z24)&gt;ROUNDUP($Q24/$O24,0)+$P24,0,EDATE(EDATE($T24,1)+$R24,COLUMN()-22))</f>
        <v>#DIV/0!</v>
      </c>
      <c r="AB24" s="183" t="e">
        <f>IF(COUNT($T24:AA24)&gt;ROUNDUP($Q24/$O24,0)+$P24,0,EDATE(EDATE($T24,1)+$R24,COLUMN()-22))</f>
        <v>#DIV/0!</v>
      </c>
      <c r="AC24" s="183" t="e">
        <f>IF(COUNT($T24:AB24)&gt;ROUNDUP($Q24/$O24,0)+$P24,0,EDATE(EDATE($T24,1)+$R24,COLUMN()-22))</f>
        <v>#DIV/0!</v>
      </c>
      <c r="AD24" s="183" t="e">
        <f>IF(COUNT($T24:AC24)&gt;ROUNDUP($Q24/$O24,0)+$P24,0,EDATE(EDATE($T24,1)+$R24,COLUMN()-22))</f>
        <v>#DIV/0!</v>
      </c>
      <c r="AE24" s="183" t="e">
        <f>IF(COUNT($T24:AD24)&gt;ROUNDUP($Q24/$O24,0)+$P24,0,EDATE(EDATE($T24,1)+$R24,COLUMN()-22))</f>
        <v>#DIV/0!</v>
      </c>
      <c r="AF24" s="183" t="e">
        <f>IF(COUNT($T24:AE24)&gt;ROUNDUP($Q24/$O24,0)+$P24,0,EDATE(EDATE($T24,1)+$R24,COLUMN()-22))</f>
        <v>#DIV/0!</v>
      </c>
      <c r="AG24" s="183" t="e">
        <f>IF(COUNT($T24:AF24)&gt;ROUNDUP($Q24/$O24,0)+$P24,0,EDATE(EDATE($T24,1)+$R24,COLUMN()-22))</f>
        <v>#DIV/0!</v>
      </c>
      <c r="AH24" s="183" t="e">
        <f>IF(COUNT($T24:AG24)&gt;ROUNDUP($Q24/$O24,0)+$P24,0,EDATE(EDATE($T24,1)+$R24,COLUMN()-22))</f>
        <v>#DIV/0!</v>
      </c>
      <c r="AI24" s="183" t="e">
        <f>IF(COUNT($T24:AH24)&gt;ROUNDUP($Q24/$O24,0)+$P24,0,EDATE(EDATE($T24,1)+$R24,COLUMN()-22))</f>
        <v>#DIV/0!</v>
      </c>
      <c r="AJ24" s="183" t="e">
        <f>IF(COUNT($T24:AI24)&gt;ROUNDUP($Q24/$O24,0)+$P24,0,EDATE(EDATE($T24,1)+$R24,COLUMN()-22))</f>
        <v>#DIV/0!</v>
      </c>
      <c r="AK24" s="183" t="e">
        <f>IF(COUNT($T24:AJ24)&gt;ROUNDUP($Q24/$O24,0)+$P24,0,EDATE(EDATE($T24,1)+$R24,COLUMN()-22))</f>
        <v>#DIV/0!</v>
      </c>
      <c r="AL24" s="183" t="e">
        <f>IF(COUNT($T24:AK24)&gt;ROUNDUP($Q24/$O24,0)+$P24,0,EDATE(EDATE($T24,1)+$R24,COLUMN()-22))</f>
        <v>#DIV/0!</v>
      </c>
      <c r="AM24" s="183" t="e">
        <f>IF(COUNT($T24:AL24)&gt;ROUNDUP($Q24/$O24,0)+$P24,0,EDATE(EDATE($T24,1)+$R24,COLUMN()-22))</f>
        <v>#DIV/0!</v>
      </c>
      <c r="AN24" s="183" t="e">
        <f>IF(COUNT($T24:AM24)&gt;ROUNDUP($Q24/$O24,0)+$P24,0,EDATE(EDATE($T24,1)+$R24,COLUMN()-22))</f>
        <v>#DIV/0!</v>
      </c>
      <c r="AO24" s="183" t="e">
        <f>IF(COUNT($T24:AN24)&gt;ROUNDUP($Q24/$O24,0)+$P24,0,EDATE(EDATE($T24,1)+$R24,COLUMN()-22))</f>
        <v>#DIV/0!</v>
      </c>
      <c r="AP24" s="183" t="e">
        <f>IF(COUNT($T24:AO24)&gt;ROUNDUP($Q24/$O24,0)+$P24,0,EDATE(EDATE($T24,1)+$R24,COLUMN()-22))</f>
        <v>#DIV/0!</v>
      </c>
      <c r="AQ24" s="183" t="e">
        <f>IF(COUNT($T24:AP24)&gt;ROUNDUP($Q24/$O24,0)+$P24,0,EDATE(EDATE($T24,1)+$R24,COLUMN()-22))</f>
        <v>#DIV/0!</v>
      </c>
      <c r="AR24" s="183" t="e">
        <f>IF(COUNT($T24:AQ24)&gt;ROUNDUP($Q24/$O24,0)+$P24,0,EDATE(EDATE($T24,1)+$R24,COLUMN()-22))</f>
        <v>#DIV/0!</v>
      </c>
      <c r="AS24" s="183" t="e">
        <f>IF(COUNT($T24:AR24)&gt;ROUNDUP($Q24/$O24,0)+$P24,0,EDATE(EDATE($T24,1)+$R24,COLUMN()-22))</f>
        <v>#DIV/0!</v>
      </c>
      <c r="AT24" s="183" t="e">
        <f>IF(COUNT($T24:AS24)&gt;ROUNDUP($Q24/$O24,0)+$P24,0,EDATE(EDATE($T24,1)+$R24,COLUMN()-22))</f>
        <v>#DIV/0!</v>
      </c>
      <c r="AU24" s="183" t="e">
        <f>IF(COUNT($T24:AT24)&gt;ROUNDUP($Q24/$O24,0)+$P24,0,EDATE(EDATE($T24,1)+$R24,COLUMN()-22))</f>
        <v>#DIV/0!</v>
      </c>
      <c r="AV24" s="183" t="e">
        <f>IF(COUNT($T24:AU24)&gt;ROUNDUP($Q24/$O24,0)+$P24,0,EDATE(EDATE($T24,1)+$R24,COLUMN()-22))</f>
        <v>#DIV/0!</v>
      </c>
      <c r="AW24" s="183" t="e">
        <f>IF(COUNT($T24:AV24)&gt;ROUNDUP($Q24/$O24,0)+$P24,0,EDATE(EDATE($T24,1)+$R24,COLUMN()-22))</f>
        <v>#DIV/0!</v>
      </c>
      <c r="AX24" s="183" t="e">
        <f>IF(COUNT($T24:AW24)&gt;ROUNDUP($Q24/$O24,0)+$P24,0,EDATE(EDATE($T24,1)+$R24,COLUMN()-22))</f>
        <v>#DIV/0!</v>
      </c>
      <c r="AY24" s="183" t="e">
        <f>IF(COUNT($T24:AX24)&gt;ROUNDUP($Q24/$O24,0)+$P24,0,EDATE(EDATE($T24,1)+$R24,COLUMN()-22))</f>
        <v>#DIV/0!</v>
      </c>
      <c r="AZ24" s="183" t="e">
        <f>IF(COUNT($T24:AY24)&gt;ROUNDUP($Q24/$O24,0)+$P24,0,EDATE(EDATE($T24,1)+$R24,COLUMN()-22))</f>
        <v>#DIV/0!</v>
      </c>
      <c r="BA24" s="183" t="e">
        <f>IF(COUNT($T24:AZ24)&gt;ROUNDUP($Q24/$O24,0)+$P24,0,EDATE(EDATE($T24,1)+$R24,COLUMN()-22))</f>
        <v>#DIV/0!</v>
      </c>
      <c r="BB24" s="183" t="e">
        <f>IF(COUNT($T24:BA24)&gt;ROUNDUP($Q24/$O24,0)+$P24,0,EDATE(EDATE($T24,1)+$R24,COLUMN()-22))</f>
        <v>#DIV/0!</v>
      </c>
      <c r="BC24" s="183" t="e">
        <f>IF(COUNT($T24:BB24)&gt;ROUNDUP($Q24/$O24,0)+$P24,0,EDATE(EDATE($T24,1)+$R24,COLUMN()-22))</f>
        <v>#DIV/0!</v>
      </c>
      <c r="BD24" s="158"/>
      <c r="BE24" s="44"/>
    </row>
    <row r="25" spans="1:57" ht="21" customHeight="1">
      <c r="A25" s="270" t="str">
        <f t="shared" ca="1" si="0"/>
        <v/>
      </c>
      <c r="B25" s="213"/>
      <c r="C25" s="215" t="e">
        <f>+VLOOKUP(B25,'اسماء العملاء'!$A$2:$E$1270,5,FALSE)</f>
        <v>#N/A</v>
      </c>
      <c r="D25" s="215" t="e">
        <f>+VLOOKUP(B25,'اسماء العملاء'!$A$2:$C$1270,2,FALSE)</f>
        <v>#N/A</v>
      </c>
      <c r="E25" s="215"/>
      <c r="F25" s="215" t="e">
        <f>+VLOOKUP(B25,'اسماء العملاء'!$A$2:$C$1270,3,FALSE)</f>
        <v>#N/A</v>
      </c>
      <c r="G25" s="44"/>
      <c r="H25" s="78" t="e">
        <f>+VLOOKUP(G25,'انواع الفلاتر'!$B$2:$C$52,2,FALSE)</f>
        <v>#N/A</v>
      </c>
      <c r="I25" s="55"/>
      <c r="J25" s="76" t="e">
        <f t="shared" si="1"/>
        <v>#N/A</v>
      </c>
      <c r="K25" s="60"/>
      <c r="L25" s="60"/>
      <c r="M25" s="160"/>
      <c r="N25" s="61">
        <f t="shared" si="2"/>
        <v>0</v>
      </c>
      <c r="O25" s="265"/>
      <c r="P25" s="169" t="e">
        <f t="shared" si="4"/>
        <v>#DIV/0!</v>
      </c>
      <c r="Q25" s="169" t="e">
        <f t="shared" si="5"/>
        <v>#DIV/0!</v>
      </c>
      <c r="R25" s="179">
        <v>0</v>
      </c>
      <c r="S25" s="175" t="e">
        <f t="shared" si="3"/>
        <v>#DIV/0!</v>
      </c>
      <c r="T25" s="185"/>
      <c r="U25" s="183" t="e">
        <f>IF(COUNT($T25:T25)&gt;ROUNDUP($Q25/$O25,0)+$P25,0,EDATE(EDATE($T25,1)+$R25,COLUMN()-22))</f>
        <v>#DIV/0!</v>
      </c>
      <c r="V25" s="183" t="e">
        <f>IF(COUNT($T25:U25)&gt;ROUNDUP($Q25/$O25,0)+$P25,0,EDATE(EDATE($T25,1)+$R25,COLUMN()-22))</f>
        <v>#DIV/0!</v>
      </c>
      <c r="W25" s="183" t="e">
        <f>IF(COUNT($T25:V25)&gt;ROUNDUP($Q25/$O25,0)+$P25,0,EDATE(EDATE($T25,1)+$R25,COLUMN()-22))</f>
        <v>#DIV/0!</v>
      </c>
      <c r="X25" s="183" t="e">
        <f>IF(COUNT($T25:W25)&gt;ROUNDUP($Q25/$O25,0)+$P25,0,EDATE(EDATE($T25,1)+$R25,COLUMN()-22))</f>
        <v>#DIV/0!</v>
      </c>
      <c r="Y25" s="183" t="e">
        <f>IF(COUNT($T25:X25)&gt;ROUNDUP($Q25/$O25,0)+$P25,0,EDATE(EDATE($T25,1)+$R25,COLUMN()-22))</f>
        <v>#DIV/0!</v>
      </c>
      <c r="Z25" s="183" t="e">
        <f>IF(COUNT($T25:Y25)&gt;ROUNDUP($Q25/$O25,0)+$P25,0,EDATE(EDATE($T25,1)+$R25,COLUMN()-22))</f>
        <v>#DIV/0!</v>
      </c>
      <c r="AA25" s="183" t="e">
        <f>IF(COUNT($T25:Z25)&gt;ROUNDUP($Q25/$O25,0)+$P25,0,EDATE(EDATE($T25,1)+$R25,COLUMN()-22))</f>
        <v>#DIV/0!</v>
      </c>
      <c r="AB25" s="183" t="e">
        <f>IF(COUNT($T25:AA25)&gt;ROUNDUP($Q25/$O25,0)+$P25,0,EDATE(EDATE($T25,1)+$R25,COLUMN()-22))</f>
        <v>#DIV/0!</v>
      </c>
      <c r="AC25" s="183" t="e">
        <f>IF(COUNT($T25:AB25)&gt;ROUNDUP($Q25/$O25,0)+$P25,0,EDATE(EDATE($T25,1)+$R25,COLUMN()-22))</f>
        <v>#DIV/0!</v>
      </c>
      <c r="AD25" s="183" t="e">
        <f>IF(COUNT($T25:AC25)&gt;ROUNDUP($Q25/$O25,0)+$P25,0,EDATE(EDATE($T25,1)+$R25,COLUMN()-22))</f>
        <v>#DIV/0!</v>
      </c>
      <c r="AE25" s="183" t="e">
        <f>IF(COUNT($T25:AD25)&gt;ROUNDUP($Q25/$O25,0)+$P25,0,EDATE(EDATE($T25,1)+$R25,COLUMN()-22))</f>
        <v>#DIV/0!</v>
      </c>
      <c r="AF25" s="183" t="e">
        <f>IF(COUNT($T25:AE25)&gt;ROUNDUP($Q25/$O25,0)+$P25,0,EDATE(EDATE($T25,1)+$R25,COLUMN()-22))</f>
        <v>#DIV/0!</v>
      </c>
      <c r="AG25" s="183" t="e">
        <f>IF(COUNT($T25:AF25)&gt;ROUNDUP($Q25/$O25,0)+$P25,0,EDATE(EDATE($T25,1)+$R25,COLUMN()-22))</f>
        <v>#DIV/0!</v>
      </c>
      <c r="AH25" s="183" t="e">
        <f>IF(COUNT($T25:AG25)&gt;ROUNDUP($Q25/$O25,0)+$P25,0,EDATE(EDATE($T25,1)+$R25,COLUMN()-22))</f>
        <v>#DIV/0!</v>
      </c>
      <c r="AI25" s="183" t="e">
        <f>IF(COUNT($T25:AH25)&gt;ROUNDUP($Q25/$O25,0)+$P25,0,EDATE(EDATE($T25,1)+$R25,COLUMN()-22))</f>
        <v>#DIV/0!</v>
      </c>
      <c r="AJ25" s="183" t="e">
        <f>IF(COUNT($T25:AI25)&gt;ROUNDUP($Q25/$O25,0)+$P25,0,EDATE(EDATE($T25,1)+$R25,COLUMN()-22))</f>
        <v>#DIV/0!</v>
      </c>
      <c r="AK25" s="183" t="e">
        <f>IF(COUNT($T25:AJ25)&gt;ROUNDUP($Q25/$O25,0)+$P25,0,EDATE(EDATE($T25,1)+$R25,COLUMN()-22))</f>
        <v>#DIV/0!</v>
      </c>
      <c r="AL25" s="183" t="e">
        <f>IF(COUNT($T25:AK25)&gt;ROUNDUP($Q25/$O25,0)+$P25,0,EDATE(EDATE($T25,1)+$R25,COLUMN()-22))</f>
        <v>#DIV/0!</v>
      </c>
      <c r="AM25" s="183" t="e">
        <f>IF(COUNT($T25:AL25)&gt;ROUNDUP($Q25/$O25,0)+$P25,0,EDATE(EDATE($T25,1)+$R25,COLUMN()-22))</f>
        <v>#DIV/0!</v>
      </c>
      <c r="AN25" s="183" t="e">
        <f>IF(COUNT($T25:AM25)&gt;ROUNDUP($Q25/$O25,0)+$P25,0,EDATE(EDATE($T25,1)+$R25,COLUMN()-22))</f>
        <v>#DIV/0!</v>
      </c>
      <c r="AO25" s="183" t="e">
        <f>IF(COUNT($T25:AN25)&gt;ROUNDUP($Q25/$O25,0)+$P25,0,EDATE(EDATE($T25,1)+$R25,COLUMN()-22))</f>
        <v>#DIV/0!</v>
      </c>
      <c r="AP25" s="183" t="e">
        <f>IF(COUNT($T25:AO25)&gt;ROUNDUP($Q25/$O25,0)+$P25,0,EDATE(EDATE($T25,1)+$R25,COLUMN()-22))</f>
        <v>#DIV/0!</v>
      </c>
      <c r="AQ25" s="183" t="e">
        <f>IF(COUNT($T25:AP25)&gt;ROUNDUP($Q25/$O25,0)+$P25,0,EDATE(EDATE($T25,1)+$R25,COLUMN()-22))</f>
        <v>#DIV/0!</v>
      </c>
      <c r="AR25" s="183" t="e">
        <f>IF(COUNT($T25:AQ25)&gt;ROUNDUP($Q25/$O25,0)+$P25,0,EDATE(EDATE($T25,1)+$R25,COLUMN()-22))</f>
        <v>#DIV/0!</v>
      </c>
      <c r="AS25" s="183" t="e">
        <f>IF(COUNT($T25:AR25)&gt;ROUNDUP($Q25/$O25,0)+$P25,0,EDATE(EDATE($T25,1)+$R25,COLUMN()-22))</f>
        <v>#DIV/0!</v>
      </c>
      <c r="AT25" s="183" t="e">
        <f>IF(COUNT($T25:AS25)&gt;ROUNDUP($Q25/$O25,0)+$P25,0,EDATE(EDATE($T25,1)+$R25,COLUMN()-22))</f>
        <v>#DIV/0!</v>
      </c>
      <c r="AU25" s="183" t="e">
        <f>IF(COUNT($T25:AT25)&gt;ROUNDUP($Q25/$O25,0)+$P25,0,EDATE(EDATE($T25,1)+$R25,COLUMN()-22))</f>
        <v>#DIV/0!</v>
      </c>
      <c r="AV25" s="183" t="e">
        <f>IF(COUNT($T25:AU25)&gt;ROUNDUP($Q25/$O25,0)+$P25,0,EDATE(EDATE($T25,1)+$R25,COLUMN()-22))</f>
        <v>#DIV/0!</v>
      </c>
      <c r="AW25" s="183" t="e">
        <f>IF(COUNT($T25:AV25)&gt;ROUNDUP($Q25/$O25,0)+$P25,0,EDATE(EDATE($T25,1)+$R25,COLUMN()-22))</f>
        <v>#DIV/0!</v>
      </c>
      <c r="AX25" s="183" t="e">
        <f>IF(COUNT($T25:AW25)&gt;ROUNDUP($Q25/$O25,0)+$P25,0,EDATE(EDATE($T25,1)+$R25,COLUMN()-22))</f>
        <v>#DIV/0!</v>
      </c>
      <c r="AY25" s="183" t="e">
        <f>IF(COUNT($T25:AX25)&gt;ROUNDUP($Q25/$O25,0)+$P25,0,EDATE(EDATE($T25,1)+$R25,COLUMN()-22))</f>
        <v>#DIV/0!</v>
      </c>
      <c r="AZ25" s="183" t="e">
        <f>IF(COUNT($T25:AY25)&gt;ROUNDUP($Q25/$O25,0)+$P25,0,EDATE(EDATE($T25,1)+$R25,COLUMN()-22))</f>
        <v>#DIV/0!</v>
      </c>
      <c r="BA25" s="183" t="e">
        <f>IF(COUNT($T25:AZ25)&gt;ROUNDUP($Q25/$O25,0)+$P25,0,EDATE(EDATE($T25,1)+$R25,COLUMN()-22))</f>
        <v>#DIV/0!</v>
      </c>
      <c r="BB25" s="183" t="e">
        <f>IF(COUNT($T25:BA25)&gt;ROUNDUP($Q25/$O25,0)+$P25,0,EDATE(EDATE($T25,1)+$R25,COLUMN()-22))</f>
        <v>#DIV/0!</v>
      </c>
      <c r="BC25" s="183" t="e">
        <f>IF(COUNT($T25:BB25)&gt;ROUNDUP($Q25/$O25,0)+$P25,0,EDATE(EDATE($T25,1)+$R25,COLUMN()-22))</f>
        <v>#DIV/0!</v>
      </c>
      <c r="BD25" s="158"/>
      <c r="BE25" s="44"/>
    </row>
    <row r="26" spans="1:57" ht="21" customHeight="1">
      <c r="A26" s="270" t="str">
        <f t="shared" ca="1" si="0"/>
        <v/>
      </c>
      <c r="B26" s="213"/>
      <c r="C26" s="215" t="e">
        <f>+VLOOKUP(B26,'اسماء العملاء'!$A$2:$E$1270,5,FALSE)</f>
        <v>#N/A</v>
      </c>
      <c r="D26" s="215" t="e">
        <f>+VLOOKUP(B26,'اسماء العملاء'!$A$2:$C$1270,2,FALSE)</f>
        <v>#N/A</v>
      </c>
      <c r="E26" s="215"/>
      <c r="F26" s="215" t="e">
        <f>+VLOOKUP(B26,'اسماء العملاء'!$A$2:$C$1270,3,FALSE)</f>
        <v>#N/A</v>
      </c>
      <c r="G26" s="44"/>
      <c r="H26" s="78" t="e">
        <f>+VLOOKUP(G26,'انواع الفلاتر'!$B$2:$C$52,2,FALSE)</f>
        <v>#N/A</v>
      </c>
      <c r="I26" s="55"/>
      <c r="J26" s="76" t="e">
        <f t="shared" si="1"/>
        <v>#N/A</v>
      </c>
      <c r="K26" s="60"/>
      <c r="L26" s="60"/>
      <c r="M26" s="160"/>
      <c r="N26" s="61">
        <f t="shared" si="2"/>
        <v>0</v>
      </c>
      <c r="O26" s="265"/>
      <c r="P26" s="169" t="e">
        <f t="shared" si="4"/>
        <v>#DIV/0!</v>
      </c>
      <c r="Q26" s="169" t="e">
        <f t="shared" si="5"/>
        <v>#DIV/0!</v>
      </c>
      <c r="R26" s="179">
        <v>0</v>
      </c>
      <c r="S26" s="175" t="e">
        <f t="shared" si="3"/>
        <v>#DIV/0!</v>
      </c>
      <c r="T26" s="185"/>
      <c r="U26" s="183" t="e">
        <f>IF(COUNT($T26:T26)&gt;ROUNDUP($Q26/$O26,0)+$P26,0,EDATE(EDATE($T26,1)+$R26,COLUMN()-22))</f>
        <v>#DIV/0!</v>
      </c>
      <c r="V26" s="183" t="e">
        <f>IF(COUNT($T26:U26)&gt;ROUNDUP($Q26/$O26,0)+$P26,0,EDATE(EDATE($T26,1)+$R26,COLUMN()-22))</f>
        <v>#DIV/0!</v>
      </c>
      <c r="W26" s="183" t="e">
        <f>IF(COUNT($T26:V26)&gt;ROUNDUP($Q26/$O26,0)+$P26,0,EDATE(EDATE($T26,1)+$R26,COLUMN()-22))</f>
        <v>#DIV/0!</v>
      </c>
      <c r="X26" s="183" t="e">
        <f>IF(COUNT($T26:W26)&gt;ROUNDUP($Q26/$O26,0)+$P26,0,EDATE(EDATE($T26,1)+$R26,COLUMN()-22))</f>
        <v>#DIV/0!</v>
      </c>
      <c r="Y26" s="183" t="e">
        <f>IF(COUNT($T26:X26)&gt;ROUNDUP($Q26/$O26,0)+$P26,0,EDATE(EDATE($T26,1)+$R26,COLUMN()-22))</f>
        <v>#DIV/0!</v>
      </c>
      <c r="Z26" s="183" t="e">
        <f>IF(COUNT($T26:Y26)&gt;ROUNDUP($Q26/$O26,0)+$P26,0,EDATE(EDATE($T26,1)+$R26,COLUMN()-22))</f>
        <v>#DIV/0!</v>
      </c>
      <c r="AA26" s="183" t="e">
        <f>IF(COUNT($T26:Z26)&gt;ROUNDUP($Q26/$O26,0)+$P26,0,EDATE(EDATE($T26,1)+$R26,COLUMN()-22))</f>
        <v>#DIV/0!</v>
      </c>
      <c r="AB26" s="183" t="e">
        <f>IF(COUNT($T26:AA26)&gt;ROUNDUP($Q26/$O26,0)+$P26,0,EDATE(EDATE($T26,1)+$R26,COLUMN()-22))</f>
        <v>#DIV/0!</v>
      </c>
      <c r="AC26" s="183" t="e">
        <f>IF(COUNT($T26:AB26)&gt;ROUNDUP($Q26/$O26,0)+$P26,0,EDATE(EDATE($T26,1)+$R26,COLUMN()-22))</f>
        <v>#DIV/0!</v>
      </c>
      <c r="AD26" s="183" t="e">
        <f>IF(COUNT($T26:AC26)&gt;ROUNDUP($Q26/$O26,0)+$P26,0,EDATE(EDATE($T26,1)+$R26,COLUMN()-22))</f>
        <v>#DIV/0!</v>
      </c>
      <c r="AE26" s="183" t="e">
        <f>IF(COUNT($T26:AD26)&gt;ROUNDUP($Q26/$O26,0)+$P26,0,EDATE(EDATE($T26,1)+$R26,COLUMN()-22))</f>
        <v>#DIV/0!</v>
      </c>
      <c r="AF26" s="183" t="e">
        <f>IF(COUNT($T26:AE26)&gt;ROUNDUP($Q26/$O26,0)+$P26,0,EDATE(EDATE($T26,1)+$R26,COLUMN()-22))</f>
        <v>#DIV/0!</v>
      </c>
      <c r="AG26" s="183" t="e">
        <f>IF(COUNT($T26:AF26)&gt;ROUNDUP($Q26/$O26,0)+$P26,0,EDATE(EDATE($T26,1)+$R26,COLUMN()-22))</f>
        <v>#DIV/0!</v>
      </c>
      <c r="AH26" s="183" t="e">
        <f>IF(COUNT($T26:AG26)&gt;ROUNDUP($Q26/$O26,0)+$P26,0,EDATE(EDATE($T26,1)+$R26,COLUMN()-22))</f>
        <v>#DIV/0!</v>
      </c>
      <c r="AI26" s="183" t="e">
        <f>IF(COUNT($T26:AH26)&gt;ROUNDUP($Q26/$O26,0)+$P26,0,EDATE(EDATE($T26,1)+$R26,COLUMN()-22))</f>
        <v>#DIV/0!</v>
      </c>
      <c r="AJ26" s="183" t="e">
        <f>IF(COUNT($T26:AI26)&gt;ROUNDUP($Q26/$O26,0)+$P26,0,EDATE(EDATE($T26,1)+$R26,COLUMN()-22))</f>
        <v>#DIV/0!</v>
      </c>
      <c r="AK26" s="183" t="e">
        <f>IF(COUNT($T26:AJ26)&gt;ROUNDUP($Q26/$O26,0)+$P26,0,EDATE(EDATE($T26,1)+$R26,COLUMN()-22))</f>
        <v>#DIV/0!</v>
      </c>
      <c r="AL26" s="183" t="e">
        <f>IF(COUNT($T26:AK26)&gt;ROUNDUP($Q26/$O26,0)+$P26,0,EDATE(EDATE($T26,1)+$R26,COLUMN()-22))</f>
        <v>#DIV/0!</v>
      </c>
      <c r="AM26" s="183" t="e">
        <f>IF(COUNT($T26:AL26)&gt;ROUNDUP($Q26/$O26,0)+$P26,0,EDATE(EDATE($T26,1)+$R26,COLUMN()-22))</f>
        <v>#DIV/0!</v>
      </c>
      <c r="AN26" s="183" t="e">
        <f>IF(COUNT($T26:AM26)&gt;ROUNDUP($Q26/$O26,0)+$P26,0,EDATE(EDATE($T26,1)+$R26,COLUMN()-22))</f>
        <v>#DIV/0!</v>
      </c>
      <c r="AO26" s="183" t="e">
        <f>IF(COUNT($T26:AN26)&gt;ROUNDUP($Q26/$O26,0)+$P26,0,EDATE(EDATE($T26,1)+$R26,COLUMN()-22))</f>
        <v>#DIV/0!</v>
      </c>
      <c r="AP26" s="183" t="e">
        <f>IF(COUNT($T26:AO26)&gt;ROUNDUP($Q26/$O26,0)+$P26,0,EDATE(EDATE($T26,1)+$R26,COLUMN()-22))</f>
        <v>#DIV/0!</v>
      </c>
      <c r="AQ26" s="183" t="e">
        <f>IF(COUNT($T26:AP26)&gt;ROUNDUP($Q26/$O26,0)+$P26,0,EDATE(EDATE($T26,1)+$R26,COLUMN()-22))</f>
        <v>#DIV/0!</v>
      </c>
      <c r="AR26" s="183" t="e">
        <f>IF(COUNT($T26:AQ26)&gt;ROUNDUP($Q26/$O26,0)+$P26,0,EDATE(EDATE($T26,1)+$R26,COLUMN()-22))</f>
        <v>#DIV/0!</v>
      </c>
      <c r="AS26" s="183" t="e">
        <f>IF(COUNT($T26:AR26)&gt;ROUNDUP($Q26/$O26,0)+$P26,0,EDATE(EDATE($T26,1)+$R26,COLUMN()-22))</f>
        <v>#DIV/0!</v>
      </c>
      <c r="AT26" s="183" t="e">
        <f>IF(COUNT($T26:AS26)&gt;ROUNDUP($Q26/$O26,0)+$P26,0,EDATE(EDATE($T26,1)+$R26,COLUMN()-22))</f>
        <v>#DIV/0!</v>
      </c>
      <c r="AU26" s="183" t="e">
        <f>IF(COUNT($T26:AT26)&gt;ROUNDUP($Q26/$O26,0)+$P26,0,EDATE(EDATE($T26,1)+$R26,COLUMN()-22))</f>
        <v>#DIV/0!</v>
      </c>
      <c r="AV26" s="183" t="e">
        <f>IF(COUNT($T26:AU26)&gt;ROUNDUP($Q26/$O26,0)+$P26,0,EDATE(EDATE($T26,1)+$R26,COLUMN()-22))</f>
        <v>#DIV/0!</v>
      </c>
      <c r="AW26" s="183" t="e">
        <f>IF(COUNT($T26:AV26)&gt;ROUNDUP($Q26/$O26,0)+$P26,0,EDATE(EDATE($T26,1)+$R26,COLUMN()-22))</f>
        <v>#DIV/0!</v>
      </c>
      <c r="AX26" s="183" t="e">
        <f>IF(COUNT($T26:AW26)&gt;ROUNDUP($Q26/$O26,0)+$P26,0,EDATE(EDATE($T26,1)+$R26,COLUMN()-22))</f>
        <v>#DIV/0!</v>
      </c>
      <c r="AY26" s="183" t="e">
        <f>IF(COUNT($T26:AX26)&gt;ROUNDUP($Q26/$O26,0)+$P26,0,EDATE(EDATE($T26,1)+$R26,COLUMN()-22))</f>
        <v>#DIV/0!</v>
      </c>
      <c r="AZ26" s="183" t="e">
        <f>IF(COUNT($T26:AY26)&gt;ROUNDUP($Q26/$O26,0)+$P26,0,EDATE(EDATE($T26,1)+$R26,COLUMN()-22))</f>
        <v>#DIV/0!</v>
      </c>
      <c r="BA26" s="183" t="e">
        <f>IF(COUNT($T26:AZ26)&gt;ROUNDUP($Q26/$O26,0)+$P26,0,EDATE(EDATE($T26,1)+$R26,COLUMN()-22))</f>
        <v>#DIV/0!</v>
      </c>
      <c r="BB26" s="183" t="e">
        <f>IF(COUNT($T26:BA26)&gt;ROUNDUP($Q26/$O26,0)+$P26,0,EDATE(EDATE($T26,1)+$R26,COLUMN()-22))</f>
        <v>#DIV/0!</v>
      </c>
      <c r="BC26" s="183" t="e">
        <f>IF(COUNT($T26:BB26)&gt;ROUNDUP($Q26/$O26,0)+$P26,0,EDATE(EDATE($T26,1)+$R26,COLUMN()-22))</f>
        <v>#DIV/0!</v>
      </c>
      <c r="BD26" s="158"/>
      <c r="BE26" s="44"/>
    </row>
    <row r="27" spans="1:57" ht="21" customHeight="1">
      <c r="A27" s="270" t="str">
        <f t="shared" ca="1" si="0"/>
        <v/>
      </c>
      <c r="B27" s="213"/>
      <c r="C27" s="215" t="e">
        <f>+VLOOKUP(B27,'اسماء العملاء'!$A$2:$E$1270,5,FALSE)</f>
        <v>#N/A</v>
      </c>
      <c r="D27" s="215" t="e">
        <f>+VLOOKUP(B27,'اسماء العملاء'!$A$2:$C$1270,2,FALSE)</f>
        <v>#N/A</v>
      </c>
      <c r="E27" s="215"/>
      <c r="F27" s="215" t="e">
        <f>+VLOOKUP(B27,'اسماء العملاء'!$A$2:$C$1270,3,FALSE)</f>
        <v>#N/A</v>
      </c>
      <c r="G27" s="44"/>
      <c r="H27" s="78" t="e">
        <f>+VLOOKUP(G27,'انواع الفلاتر'!$B$2:$C$52,2,FALSE)</f>
        <v>#N/A</v>
      </c>
      <c r="I27" s="55"/>
      <c r="J27" s="76" t="e">
        <f t="shared" si="1"/>
        <v>#N/A</v>
      </c>
      <c r="K27" s="60"/>
      <c r="L27" s="60"/>
      <c r="M27" s="160"/>
      <c r="N27" s="61">
        <f t="shared" si="2"/>
        <v>0</v>
      </c>
      <c r="O27" s="265"/>
      <c r="P27" s="169" t="e">
        <f t="shared" si="4"/>
        <v>#DIV/0!</v>
      </c>
      <c r="Q27" s="169" t="e">
        <f t="shared" si="5"/>
        <v>#DIV/0!</v>
      </c>
      <c r="R27" s="179">
        <v>0</v>
      </c>
      <c r="S27" s="175" t="e">
        <f t="shared" si="3"/>
        <v>#DIV/0!</v>
      </c>
      <c r="T27" s="185"/>
      <c r="U27" s="183" t="e">
        <f>IF(COUNT($T27:T27)&gt;ROUNDUP($Q27/$O27,0)+$P27,0,EDATE(EDATE($T27,1)+$R27,COLUMN()-22))</f>
        <v>#DIV/0!</v>
      </c>
      <c r="V27" s="183" t="e">
        <f>IF(COUNT($T27:U27)&gt;ROUNDUP($Q27/$O27,0)+$P27,0,EDATE(EDATE($T27,1)+$R27,COLUMN()-22))</f>
        <v>#DIV/0!</v>
      </c>
      <c r="W27" s="183" t="e">
        <f>IF(COUNT($T27:V27)&gt;ROUNDUP($Q27/$O27,0)+$P27,0,EDATE(EDATE($T27,1)+$R27,COLUMN()-22))</f>
        <v>#DIV/0!</v>
      </c>
      <c r="X27" s="183" t="e">
        <f>IF(COUNT($T27:W27)&gt;ROUNDUP($Q27/$O27,0)+$P27,0,EDATE(EDATE($T27,1)+$R27,COLUMN()-22))</f>
        <v>#DIV/0!</v>
      </c>
      <c r="Y27" s="183" t="e">
        <f>IF(COUNT($T27:X27)&gt;ROUNDUP($Q27/$O27,0)+$P27,0,EDATE(EDATE($T27,1)+$R27,COLUMN()-22))</f>
        <v>#DIV/0!</v>
      </c>
      <c r="Z27" s="183" t="e">
        <f>IF(COUNT($T27:Y27)&gt;ROUNDUP($Q27/$O27,0)+$P27,0,EDATE(EDATE($T27,1)+$R27,COLUMN()-22))</f>
        <v>#DIV/0!</v>
      </c>
      <c r="AA27" s="183" t="e">
        <f>IF(COUNT($T27:Z27)&gt;ROUNDUP($Q27/$O27,0)+$P27,0,EDATE(EDATE($T27,1)+$R27,COLUMN()-22))</f>
        <v>#DIV/0!</v>
      </c>
      <c r="AB27" s="183" t="e">
        <f>IF(COUNT($T27:AA27)&gt;ROUNDUP($Q27/$O27,0)+$P27,0,EDATE(EDATE($T27,1)+$R27,COLUMN()-22))</f>
        <v>#DIV/0!</v>
      </c>
      <c r="AC27" s="183" t="e">
        <f>IF(COUNT($T27:AB27)&gt;ROUNDUP($Q27/$O27,0)+$P27,0,EDATE(EDATE($T27,1)+$R27,COLUMN()-22))</f>
        <v>#DIV/0!</v>
      </c>
      <c r="AD27" s="183" t="e">
        <f>IF(COUNT($T27:AC27)&gt;ROUNDUP($Q27/$O27,0)+$P27,0,EDATE(EDATE($T27,1)+$R27,COLUMN()-22))</f>
        <v>#DIV/0!</v>
      </c>
      <c r="AE27" s="183" t="e">
        <f>IF(COUNT($T27:AD27)&gt;ROUNDUP($Q27/$O27,0)+$P27,0,EDATE(EDATE($T27,1)+$R27,COLUMN()-22))</f>
        <v>#DIV/0!</v>
      </c>
      <c r="AF27" s="183" t="e">
        <f>IF(COUNT($T27:AE27)&gt;ROUNDUP($Q27/$O27,0)+$P27,0,EDATE(EDATE($T27,1)+$R27,COLUMN()-22))</f>
        <v>#DIV/0!</v>
      </c>
      <c r="AG27" s="183" t="e">
        <f>IF(COUNT($T27:AF27)&gt;ROUNDUP($Q27/$O27,0)+$P27,0,EDATE(EDATE($T27,1)+$R27,COLUMN()-22))</f>
        <v>#DIV/0!</v>
      </c>
      <c r="AH27" s="183" t="e">
        <f>IF(COUNT($T27:AG27)&gt;ROUNDUP($Q27/$O27,0)+$P27,0,EDATE(EDATE($T27,1)+$R27,COLUMN()-22))</f>
        <v>#DIV/0!</v>
      </c>
      <c r="AI27" s="183" t="e">
        <f>IF(COUNT($T27:AH27)&gt;ROUNDUP($Q27/$O27,0)+$P27,0,EDATE(EDATE($T27,1)+$R27,COLUMN()-22))</f>
        <v>#DIV/0!</v>
      </c>
      <c r="AJ27" s="183" t="e">
        <f>IF(COUNT($T27:AI27)&gt;ROUNDUP($Q27/$O27,0)+$P27,0,EDATE(EDATE($T27,1)+$R27,COLUMN()-22))</f>
        <v>#DIV/0!</v>
      </c>
      <c r="AK27" s="183" t="e">
        <f>IF(COUNT($T27:AJ27)&gt;ROUNDUP($Q27/$O27,0)+$P27,0,EDATE(EDATE($T27,1)+$R27,COLUMN()-22))</f>
        <v>#DIV/0!</v>
      </c>
      <c r="AL27" s="183" t="e">
        <f>IF(COUNT($T27:AK27)&gt;ROUNDUP($Q27/$O27,0)+$P27,0,EDATE(EDATE($T27,1)+$R27,COLUMN()-22))</f>
        <v>#DIV/0!</v>
      </c>
      <c r="AM27" s="183" t="e">
        <f>IF(COUNT($T27:AL27)&gt;ROUNDUP($Q27/$O27,0)+$P27,0,EDATE(EDATE($T27,1)+$R27,COLUMN()-22))</f>
        <v>#DIV/0!</v>
      </c>
      <c r="AN27" s="183" t="e">
        <f>IF(COUNT($T27:AM27)&gt;ROUNDUP($Q27/$O27,0)+$P27,0,EDATE(EDATE($T27,1)+$R27,COLUMN()-22))</f>
        <v>#DIV/0!</v>
      </c>
      <c r="AO27" s="183" t="e">
        <f>IF(COUNT($T27:AN27)&gt;ROUNDUP($Q27/$O27,0)+$P27,0,EDATE(EDATE($T27,1)+$R27,COLUMN()-22))</f>
        <v>#DIV/0!</v>
      </c>
      <c r="AP27" s="183" t="e">
        <f>IF(COUNT($T27:AO27)&gt;ROUNDUP($Q27/$O27,0)+$P27,0,EDATE(EDATE($T27,1)+$R27,COLUMN()-22))</f>
        <v>#DIV/0!</v>
      </c>
      <c r="AQ27" s="183" t="e">
        <f>IF(COUNT($T27:AP27)&gt;ROUNDUP($Q27/$O27,0)+$P27,0,EDATE(EDATE($T27,1)+$R27,COLUMN()-22))</f>
        <v>#DIV/0!</v>
      </c>
      <c r="AR27" s="183" t="e">
        <f>IF(COUNT($T27:AQ27)&gt;ROUNDUP($Q27/$O27,0)+$P27,0,EDATE(EDATE($T27,1)+$R27,COLUMN()-22))</f>
        <v>#DIV/0!</v>
      </c>
      <c r="AS27" s="183" t="e">
        <f>IF(COUNT($T27:AR27)&gt;ROUNDUP($Q27/$O27,0)+$P27,0,EDATE(EDATE($T27,1)+$R27,COLUMN()-22))</f>
        <v>#DIV/0!</v>
      </c>
      <c r="AT27" s="183" t="e">
        <f>IF(COUNT($T27:AS27)&gt;ROUNDUP($Q27/$O27,0)+$P27,0,EDATE(EDATE($T27,1)+$R27,COLUMN()-22))</f>
        <v>#DIV/0!</v>
      </c>
      <c r="AU27" s="183" t="e">
        <f>IF(COUNT($T27:AT27)&gt;ROUNDUP($Q27/$O27,0)+$P27,0,EDATE(EDATE($T27,1)+$R27,COLUMN()-22))</f>
        <v>#DIV/0!</v>
      </c>
      <c r="AV27" s="183" t="e">
        <f>IF(COUNT($T27:AU27)&gt;ROUNDUP($Q27/$O27,0)+$P27,0,EDATE(EDATE($T27,1)+$R27,COLUMN()-22))</f>
        <v>#DIV/0!</v>
      </c>
      <c r="AW27" s="183" t="e">
        <f>IF(COUNT($T27:AV27)&gt;ROUNDUP($Q27/$O27,0)+$P27,0,EDATE(EDATE($T27,1)+$R27,COLUMN()-22))</f>
        <v>#DIV/0!</v>
      </c>
      <c r="AX27" s="183" t="e">
        <f>IF(COUNT($T27:AW27)&gt;ROUNDUP($Q27/$O27,0)+$P27,0,EDATE(EDATE($T27,1)+$R27,COLUMN()-22))</f>
        <v>#DIV/0!</v>
      </c>
      <c r="AY27" s="183" t="e">
        <f>IF(COUNT($T27:AX27)&gt;ROUNDUP($Q27/$O27,0)+$P27,0,EDATE(EDATE($T27,1)+$R27,COLUMN()-22))</f>
        <v>#DIV/0!</v>
      </c>
      <c r="AZ27" s="183" t="e">
        <f>IF(COUNT($T27:AY27)&gt;ROUNDUP($Q27/$O27,0)+$P27,0,EDATE(EDATE($T27,1)+$R27,COLUMN()-22))</f>
        <v>#DIV/0!</v>
      </c>
      <c r="BA27" s="183" t="e">
        <f>IF(COUNT($T27:AZ27)&gt;ROUNDUP($Q27/$O27,0)+$P27,0,EDATE(EDATE($T27,1)+$R27,COLUMN()-22))</f>
        <v>#DIV/0!</v>
      </c>
      <c r="BB27" s="183" t="e">
        <f>IF(COUNT($T27:BA27)&gt;ROUNDUP($Q27/$O27,0)+$P27,0,EDATE(EDATE($T27,1)+$R27,COLUMN()-22))</f>
        <v>#DIV/0!</v>
      </c>
      <c r="BC27" s="183" t="e">
        <f>IF(COUNT($T27:BB27)&gt;ROUNDUP($Q27/$O27,0)+$P27,0,EDATE(EDATE($T27,1)+$R27,COLUMN()-22))</f>
        <v>#DIV/0!</v>
      </c>
      <c r="BD27" s="158"/>
      <c r="BE27" s="44"/>
    </row>
    <row r="28" spans="1:57" ht="21" customHeight="1">
      <c r="A28" s="270" t="str">
        <f t="shared" ca="1" si="0"/>
        <v/>
      </c>
      <c r="B28" s="213"/>
      <c r="C28" s="215" t="e">
        <f>+VLOOKUP(B28,'اسماء العملاء'!$A$2:$E$1270,5,FALSE)</f>
        <v>#N/A</v>
      </c>
      <c r="D28" s="215" t="e">
        <f>+VLOOKUP(B28,'اسماء العملاء'!$A$2:$C$1270,2,FALSE)</f>
        <v>#N/A</v>
      </c>
      <c r="E28" s="215"/>
      <c r="F28" s="215" t="e">
        <f>+VLOOKUP(B28,'اسماء العملاء'!$A$2:$C$1270,3,FALSE)</f>
        <v>#N/A</v>
      </c>
      <c r="G28" s="44"/>
      <c r="H28" s="78" t="e">
        <f>+VLOOKUP(G28,'انواع الفلاتر'!$B$2:$C$52,2,FALSE)</f>
        <v>#N/A</v>
      </c>
      <c r="I28" s="55"/>
      <c r="J28" s="76" t="e">
        <f t="shared" si="1"/>
        <v>#N/A</v>
      </c>
      <c r="K28" s="60"/>
      <c r="L28" s="60"/>
      <c r="M28" s="160"/>
      <c r="N28" s="61">
        <f t="shared" si="2"/>
        <v>0</v>
      </c>
      <c r="O28" s="265"/>
      <c r="P28" s="169" t="e">
        <f t="shared" si="4"/>
        <v>#DIV/0!</v>
      </c>
      <c r="Q28" s="169" t="e">
        <f t="shared" si="5"/>
        <v>#DIV/0!</v>
      </c>
      <c r="R28" s="179">
        <v>0</v>
      </c>
      <c r="S28" s="175" t="e">
        <f t="shared" si="3"/>
        <v>#DIV/0!</v>
      </c>
      <c r="T28" s="185"/>
      <c r="U28" s="183" t="e">
        <f>IF(COUNT($T28:T28)&gt;ROUNDUP($Q28/$O28,0)+$P28,0,EDATE(EDATE($T28,1)+$R28,COLUMN()-22))</f>
        <v>#DIV/0!</v>
      </c>
      <c r="V28" s="183" t="e">
        <f>IF(COUNT($T28:U28)&gt;ROUNDUP($Q28/$O28,0)+$P28,0,EDATE(EDATE($T28,1)+$R28,COLUMN()-22))</f>
        <v>#DIV/0!</v>
      </c>
      <c r="W28" s="183" t="e">
        <f>IF(COUNT($T28:V28)&gt;ROUNDUP($Q28/$O28,0)+$P28,0,EDATE(EDATE($T28,1)+$R28,COLUMN()-22))</f>
        <v>#DIV/0!</v>
      </c>
      <c r="X28" s="183" t="e">
        <f>IF(COUNT($T28:W28)&gt;ROUNDUP($Q28/$O28,0)+$P28,0,EDATE(EDATE($T28,1)+$R28,COLUMN()-22))</f>
        <v>#DIV/0!</v>
      </c>
      <c r="Y28" s="183" t="e">
        <f>IF(COUNT($T28:X28)&gt;ROUNDUP($Q28/$O28,0)+$P28,0,EDATE(EDATE($T28,1)+$R28,COLUMN()-22))</f>
        <v>#DIV/0!</v>
      </c>
      <c r="Z28" s="183" t="e">
        <f>IF(COUNT($T28:Y28)&gt;ROUNDUP($Q28/$O28,0)+$P28,0,EDATE(EDATE($T28,1)+$R28,COLUMN()-22))</f>
        <v>#DIV/0!</v>
      </c>
      <c r="AA28" s="183" t="e">
        <f>IF(COUNT($T28:Z28)&gt;ROUNDUP($Q28/$O28,0)+$P28,0,EDATE(EDATE($T28,1)+$R28,COLUMN()-22))</f>
        <v>#DIV/0!</v>
      </c>
      <c r="AB28" s="183" t="e">
        <f>IF(COUNT($T28:AA28)&gt;ROUNDUP($Q28/$O28,0)+$P28,0,EDATE(EDATE($T28,1)+$R28,COLUMN()-22))</f>
        <v>#DIV/0!</v>
      </c>
      <c r="AC28" s="183" t="e">
        <f>IF(COUNT($T28:AB28)&gt;ROUNDUP($Q28/$O28,0)+$P28,0,EDATE(EDATE($T28,1)+$R28,COLUMN()-22))</f>
        <v>#DIV/0!</v>
      </c>
      <c r="AD28" s="183" t="e">
        <f>IF(COUNT($T28:AC28)&gt;ROUNDUP($Q28/$O28,0)+$P28,0,EDATE(EDATE($T28,1)+$R28,COLUMN()-22))</f>
        <v>#DIV/0!</v>
      </c>
      <c r="AE28" s="183" t="e">
        <f>IF(COUNT($T28:AD28)&gt;ROUNDUP($Q28/$O28,0)+$P28,0,EDATE(EDATE($T28,1)+$R28,COLUMN()-22))</f>
        <v>#DIV/0!</v>
      </c>
      <c r="AF28" s="183" t="e">
        <f>IF(COUNT($T28:AE28)&gt;ROUNDUP($Q28/$O28,0)+$P28,0,EDATE(EDATE($T28,1)+$R28,COLUMN()-22))</f>
        <v>#DIV/0!</v>
      </c>
      <c r="AG28" s="183" t="e">
        <f>IF(COUNT($T28:AF28)&gt;ROUNDUP($Q28/$O28,0)+$P28,0,EDATE(EDATE($T28,1)+$R28,COLUMN()-22))</f>
        <v>#DIV/0!</v>
      </c>
      <c r="AH28" s="183" t="e">
        <f>IF(COUNT($T28:AG28)&gt;ROUNDUP($Q28/$O28,0)+$P28,0,EDATE(EDATE($T28,1)+$R28,COLUMN()-22))</f>
        <v>#DIV/0!</v>
      </c>
      <c r="AI28" s="183" t="e">
        <f>IF(COUNT($T28:AH28)&gt;ROUNDUP($Q28/$O28,0)+$P28,0,EDATE(EDATE($T28,1)+$R28,COLUMN()-22))</f>
        <v>#DIV/0!</v>
      </c>
      <c r="AJ28" s="183" t="e">
        <f>IF(COUNT($T28:AI28)&gt;ROUNDUP($Q28/$O28,0)+$P28,0,EDATE(EDATE($T28,1)+$R28,COLUMN()-22))</f>
        <v>#DIV/0!</v>
      </c>
      <c r="AK28" s="183" t="e">
        <f>IF(COUNT($T28:AJ28)&gt;ROUNDUP($Q28/$O28,0)+$P28,0,EDATE(EDATE($T28,1)+$R28,COLUMN()-22))</f>
        <v>#DIV/0!</v>
      </c>
      <c r="AL28" s="183" t="e">
        <f>IF(COUNT($T28:AK28)&gt;ROUNDUP($Q28/$O28,0)+$P28,0,EDATE(EDATE($T28,1)+$R28,COLUMN()-22))</f>
        <v>#DIV/0!</v>
      </c>
      <c r="AM28" s="183" t="e">
        <f>IF(COUNT($T28:AL28)&gt;ROUNDUP($Q28/$O28,0)+$P28,0,EDATE(EDATE($T28,1)+$R28,COLUMN()-22))</f>
        <v>#DIV/0!</v>
      </c>
      <c r="AN28" s="183" t="e">
        <f>IF(COUNT($T28:AM28)&gt;ROUNDUP($Q28/$O28,0)+$P28,0,EDATE(EDATE($T28,1)+$R28,COLUMN()-22))</f>
        <v>#DIV/0!</v>
      </c>
      <c r="AO28" s="183" t="e">
        <f>IF(COUNT($T28:AN28)&gt;ROUNDUP($Q28/$O28,0)+$P28,0,EDATE(EDATE($T28,1)+$R28,COLUMN()-22))</f>
        <v>#DIV/0!</v>
      </c>
      <c r="AP28" s="183" t="e">
        <f>IF(COUNT($T28:AO28)&gt;ROUNDUP($Q28/$O28,0)+$P28,0,EDATE(EDATE($T28,1)+$R28,COLUMN()-22))</f>
        <v>#DIV/0!</v>
      </c>
      <c r="AQ28" s="183" t="e">
        <f>IF(COUNT($T28:AP28)&gt;ROUNDUP($Q28/$O28,0)+$P28,0,EDATE(EDATE($T28,1)+$R28,COLUMN()-22))</f>
        <v>#DIV/0!</v>
      </c>
      <c r="AR28" s="183" t="e">
        <f>IF(COUNT($T28:AQ28)&gt;ROUNDUP($Q28/$O28,0)+$P28,0,EDATE(EDATE($T28,1)+$R28,COLUMN()-22))</f>
        <v>#DIV/0!</v>
      </c>
      <c r="AS28" s="183" t="e">
        <f>IF(COUNT($T28:AR28)&gt;ROUNDUP($Q28/$O28,0)+$P28,0,EDATE(EDATE($T28,1)+$R28,COLUMN()-22))</f>
        <v>#DIV/0!</v>
      </c>
      <c r="AT28" s="183" t="e">
        <f>IF(COUNT($T28:AS28)&gt;ROUNDUP($Q28/$O28,0)+$P28,0,EDATE(EDATE($T28,1)+$R28,COLUMN()-22))</f>
        <v>#DIV/0!</v>
      </c>
      <c r="AU28" s="183" t="e">
        <f>IF(COUNT($T28:AT28)&gt;ROUNDUP($Q28/$O28,0)+$P28,0,EDATE(EDATE($T28,1)+$R28,COLUMN()-22))</f>
        <v>#DIV/0!</v>
      </c>
      <c r="AV28" s="183" t="e">
        <f>IF(COUNT($T28:AU28)&gt;ROUNDUP($Q28/$O28,0)+$P28,0,EDATE(EDATE($T28,1)+$R28,COLUMN()-22))</f>
        <v>#DIV/0!</v>
      </c>
      <c r="AW28" s="183" t="e">
        <f>IF(COUNT($T28:AV28)&gt;ROUNDUP($Q28/$O28,0)+$P28,0,EDATE(EDATE($T28,1)+$R28,COLUMN()-22))</f>
        <v>#DIV/0!</v>
      </c>
      <c r="AX28" s="183" t="e">
        <f>IF(COUNT($T28:AW28)&gt;ROUNDUP($Q28/$O28,0)+$P28,0,EDATE(EDATE($T28,1)+$R28,COLUMN()-22))</f>
        <v>#DIV/0!</v>
      </c>
      <c r="AY28" s="183" t="e">
        <f>IF(COUNT($T28:AX28)&gt;ROUNDUP($Q28/$O28,0)+$P28,0,EDATE(EDATE($T28,1)+$R28,COLUMN()-22))</f>
        <v>#DIV/0!</v>
      </c>
      <c r="AZ28" s="183" t="e">
        <f>IF(COUNT($T28:AY28)&gt;ROUNDUP($Q28/$O28,0)+$P28,0,EDATE(EDATE($T28,1)+$R28,COLUMN()-22))</f>
        <v>#DIV/0!</v>
      </c>
      <c r="BA28" s="183" t="e">
        <f>IF(COUNT($T28:AZ28)&gt;ROUNDUP($Q28/$O28,0)+$P28,0,EDATE(EDATE($T28,1)+$R28,COLUMN()-22))</f>
        <v>#DIV/0!</v>
      </c>
      <c r="BB28" s="183" t="e">
        <f>IF(COUNT($T28:BA28)&gt;ROUNDUP($Q28/$O28,0)+$P28,0,EDATE(EDATE($T28,1)+$R28,COLUMN()-22))</f>
        <v>#DIV/0!</v>
      </c>
      <c r="BC28" s="183" t="e">
        <f>IF(COUNT($T28:BB28)&gt;ROUNDUP($Q28/$O28,0)+$P28,0,EDATE(EDATE($T28,1)+$R28,COLUMN()-22))</f>
        <v>#DIV/0!</v>
      </c>
      <c r="BD28" s="158"/>
      <c r="BE28" s="44"/>
    </row>
    <row r="29" spans="1:57" ht="21" customHeight="1">
      <c r="A29" s="270" t="str">
        <f t="shared" ca="1" si="0"/>
        <v/>
      </c>
      <c r="B29" s="213"/>
      <c r="C29" s="215" t="e">
        <f>+VLOOKUP(B29,'اسماء العملاء'!$A$2:$E$1270,5,FALSE)</f>
        <v>#N/A</v>
      </c>
      <c r="D29" s="215" t="e">
        <f>+VLOOKUP(B29,'اسماء العملاء'!$A$2:$C$1270,2,FALSE)</f>
        <v>#N/A</v>
      </c>
      <c r="E29" s="215"/>
      <c r="F29" s="215" t="e">
        <f>+VLOOKUP(B29,'اسماء العملاء'!$A$2:$C$1270,3,FALSE)</f>
        <v>#N/A</v>
      </c>
      <c r="G29" s="44"/>
      <c r="H29" s="78" t="e">
        <f>+VLOOKUP(G29,'انواع الفلاتر'!$B$2:$C$52,2,FALSE)</f>
        <v>#N/A</v>
      </c>
      <c r="I29" s="55"/>
      <c r="J29" s="76" t="e">
        <f t="shared" si="1"/>
        <v>#N/A</v>
      </c>
      <c r="K29" s="60"/>
      <c r="L29" s="60"/>
      <c r="M29" s="160"/>
      <c r="N29" s="61">
        <f t="shared" si="2"/>
        <v>0</v>
      </c>
      <c r="O29" s="265"/>
      <c r="P29" s="169" t="e">
        <f t="shared" si="4"/>
        <v>#DIV/0!</v>
      </c>
      <c r="Q29" s="169" t="e">
        <f t="shared" si="5"/>
        <v>#DIV/0!</v>
      </c>
      <c r="R29" s="179">
        <v>0</v>
      </c>
      <c r="S29" s="175" t="e">
        <f t="shared" si="3"/>
        <v>#DIV/0!</v>
      </c>
      <c r="T29" s="185"/>
      <c r="U29" s="183" t="e">
        <f>IF(COUNT($T29:T29)&gt;ROUNDUP($Q29/$O29,0)+$P29,0,EDATE(EDATE($T29,1)+$R29,COLUMN()-22))</f>
        <v>#DIV/0!</v>
      </c>
      <c r="V29" s="183" t="e">
        <f>IF(COUNT($T29:U29)&gt;ROUNDUP($Q29/$O29,0)+$P29,0,EDATE(EDATE($T29,1)+$R29,COLUMN()-22))</f>
        <v>#DIV/0!</v>
      </c>
      <c r="W29" s="183" t="e">
        <f>IF(COUNT($T29:V29)&gt;ROUNDUP($Q29/$O29,0)+$P29,0,EDATE(EDATE($T29,1)+$R29,COLUMN()-22))</f>
        <v>#DIV/0!</v>
      </c>
      <c r="X29" s="183" t="e">
        <f>IF(COUNT($T29:W29)&gt;ROUNDUP($Q29/$O29,0)+$P29,0,EDATE(EDATE($T29,1)+$R29,COLUMN()-22))</f>
        <v>#DIV/0!</v>
      </c>
      <c r="Y29" s="183" t="e">
        <f>IF(COUNT($T29:X29)&gt;ROUNDUP($Q29/$O29,0)+$P29,0,EDATE(EDATE($T29,1)+$R29,COLUMN()-22))</f>
        <v>#DIV/0!</v>
      </c>
      <c r="Z29" s="183" t="e">
        <f>IF(COUNT($T29:Y29)&gt;ROUNDUP($Q29/$O29,0)+$P29,0,EDATE(EDATE($T29,1)+$R29,COLUMN()-22))</f>
        <v>#DIV/0!</v>
      </c>
      <c r="AA29" s="183" t="e">
        <f>IF(COUNT($T29:Z29)&gt;ROUNDUP($Q29/$O29,0)+$P29,0,EDATE(EDATE($T29,1)+$R29,COLUMN()-22))</f>
        <v>#DIV/0!</v>
      </c>
      <c r="AB29" s="183" t="e">
        <f>IF(COUNT($T29:AA29)&gt;ROUNDUP($Q29/$O29,0)+$P29,0,EDATE(EDATE($T29,1)+$R29,COLUMN()-22))</f>
        <v>#DIV/0!</v>
      </c>
      <c r="AC29" s="183" t="e">
        <f>IF(COUNT($T29:AB29)&gt;ROUNDUP($Q29/$O29,0)+$P29,0,EDATE(EDATE($T29,1)+$R29,COLUMN()-22))</f>
        <v>#DIV/0!</v>
      </c>
      <c r="AD29" s="183" t="e">
        <f>IF(COUNT($T29:AC29)&gt;ROUNDUP($Q29/$O29,0)+$P29,0,EDATE(EDATE($T29,1)+$R29,COLUMN()-22))</f>
        <v>#DIV/0!</v>
      </c>
      <c r="AE29" s="183" t="e">
        <f>IF(COUNT($T29:AD29)&gt;ROUNDUP($Q29/$O29,0)+$P29,0,EDATE(EDATE($T29,1)+$R29,COLUMN()-22))</f>
        <v>#DIV/0!</v>
      </c>
      <c r="AF29" s="183" t="e">
        <f>IF(COUNT($T29:AE29)&gt;ROUNDUP($Q29/$O29,0)+$P29,0,EDATE(EDATE($T29,1)+$R29,COLUMN()-22))</f>
        <v>#DIV/0!</v>
      </c>
      <c r="AG29" s="183" t="e">
        <f>IF(COUNT($T29:AF29)&gt;ROUNDUP($Q29/$O29,0)+$P29,0,EDATE(EDATE($T29,1)+$R29,COLUMN()-22))</f>
        <v>#DIV/0!</v>
      </c>
      <c r="AH29" s="183" t="e">
        <f>IF(COUNT($T29:AG29)&gt;ROUNDUP($Q29/$O29,0)+$P29,0,EDATE(EDATE($T29,1)+$R29,COLUMN()-22))</f>
        <v>#DIV/0!</v>
      </c>
      <c r="AI29" s="183" t="e">
        <f>IF(COUNT($T29:AH29)&gt;ROUNDUP($Q29/$O29,0)+$P29,0,EDATE(EDATE($T29,1)+$R29,COLUMN()-22))</f>
        <v>#DIV/0!</v>
      </c>
      <c r="AJ29" s="183" t="e">
        <f>IF(COUNT($T29:AI29)&gt;ROUNDUP($Q29/$O29,0)+$P29,0,EDATE(EDATE($T29,1)+$R29,COLUMN()-22))</f>
        <v>#DIV/0!</v>
      </c>
      <c r="AK29" s="183" t="e">
        <f>IF(COUNT($T29:AJ29)&gt;ROUNDUP($Q29/$O29,0)+$P29,0,EDATE(EDATE($T29,1)+$R29,COLUMN()-22))</f>
        <v>#DIV/0!</v>
      </c>
      <c r="AL29" s="183" t="e">
        <f>IF(COUNT($T29:AK29)&gt;ROUNDUP($Q29/$O29,0)+$P29,0,EDATE(EDATE($T29,1)+$R29,COLUMN()-22))</f>
        <v>#DIV/0!</v>
      </c>
      <c r="AM29" s="183" t="e">
        <f>IF(COUNT($T29:AL29)&gt;ROUNDUP($Q29/$O29,0)+$P29,0,EDATE(EDATE($T29,1)+$R29,COLUMN()-22))</f>
        <v>#DIV/0!</v>
      </c>
      <c r="AN29" s="183" t="e">
        <f>IF(COUNT($T29:AM29)&gt;ROUNDUP($Q29/$O29,0)+$P29,0,EDATE(EDATE($T29,1)+$R29,COLUMN()-22))</f>
        <v>#DIV/0!</v>
      </c>
      <c r="AO29" s="183" t="e">
        <f>IF(COUNT($T29:AN29)&gt;ROUNDUP($Q29/$O29,0)+$P29,0,EDATE(EDATE($T29,1)+$R29,COLUMN()-22))</f>
        <v>#DIV/0!</v>
      </c>
      <c r="AP29" s="183" t="e">
        <f>IF(COUNT($T29:AO29)&gt;ROUNDUP($Q29/$O29,0)+$P29,0,EDATE(EDATE($T29,1)+$R29,COLUMN()-22))</f>
        <v>#DIV/0!</v>
      </c>
      <c r="AQ29" s="183" t="e">
        <f>IF(COUNT($T29:AP29)&gt;ROUNDUP($Q29/$O29,0)+$P29,0,EDATE(EDATE($T29,1)+$R29,COLUMN()-22))</f>
        <v>#DIV/0!</v>
      </c>
      <c r="AR29" s="183" t="e">
        <f>IF(COUNT($T29:AQ29)&gt;ROUNDUP($Q29/$O29,0)+$P29,0,EDATE(EDATE($T29,1)+$R29,COLUMN()-22))</f>
        <v>#DIV/0!</v>
      </c>
      <c r="AS29" s="183" t="e">
        <f>IF(COUNT($T29:AR29)&gt;ROUNDUP($Q29/$O29,0)+$P29,0,EDATE(EDATE($T29,1)+$R29,COLUMN()-22))</f>
        <v>#DIV/0!</v>
      </c>
      <c r="AT29" s="183" t="e">
        <f>IF(COUNT($T29:AS29)&gt;ROUNDUP($Q29/$O29,0)+$P29,0,EDATE(EDATE($T29,1)+$R29,COLUMN()-22))</f>
        <v>#DIV/0!</v>
      </c>
      <c r="AU29" s="183" t="e">
        <f>IF(COUNT($T29:AT29)&gt;ROUNDUP($Q29/$O29,0)+$P29,0,EDATE(EDATE($T29,1)+$R29,COLUMN()-22))</f>
        <v>#DIV/0!</v>
      </c>
      <c r="AV29" s="183" t="e">
        <f>IF(COUNT($T29:AU29)&gt;ROUNDUP($Q29/$O29,0)+$P29,0,EDATE(EDATE($T29,1)+$R29,COLUMN()-22))</f>
        <v>#DIV/0!</v>
      </c>
      <c r="AW29" s="183" t="e">
        <f>IF(COUNT($T29:AV29)&gt;ROUNDUP($Q29/$O29,0)+$P29,0,EDATE(EDATE($T29,1)+$R29,COLUMN()-22))</f>
        <v>#DIV/0!</v>
      </c>
      <c r="AX29" s="183" t="e">
        <f>IF(COUNT($T29:AW29)&gt;ROUNDUP($Q29/$O29,0)+$P29,0,EDATE(EDATE($T29,1)+$R29,COLUMN()-22))</f>
        <v>#DIV/0!</v>
      </c>
      <c r="AY29" s="183" t="e">
        <f>IF(COUNT($T29:AX29)&gt;ROUNDUP($Q29/$O29,0)+$P29,0,EDATE(EDATE($T29,1)+$R29,COLUMN()-22))</f>
        <v>#DIV/0!</v>
      </c>
      <c r="AZ29" s="183" t="e">
        <f>IF(COUNT($T29:AY29)&gt;ROUNDUP($Q29/$O29,0)+$P29,0,EDATE(EDATE($T29,1)+$R29,COLUMN()-22))</f>
        <v>#DIV/0!</v>
      </c>
      <c r="BA29" s="183" t="e">
        <f>IF(COUNT($T29:AZ29)&gt;ROUNDUP($Q29/$O29,0)+$P29,0,EDATE(EDATE($T29,1)+$R29,COLUMN()-22))</f>
        <v>#DIV/0!</v>
      </c>
      <c r="BB29" s="183" t="e">
        <f>IF(COUNT($T29:BA29)&gt;ROUNDUP($Q29/$O29,0)+$P29,0,EDATE(EDATE($T29,1)+$R29,COLUMN()-22))</f>
        <v>#DIV/0!</v>
      </c>
      <c r="BC29" s="183" t="e">
        <f>IF(COUNT($T29:BB29)&gt;ROUNDUP($Q29/$O29,0)+$P29,0,EDATE(EDATE($T29,1)+$R29,COLUMN()-22))</f>
        <v>#DIV/0!</v>
      </c>
      <c r="BD29" s="158"/>
      <c r="BE29" s="44"/>
    </row>
    <row r="30" spans="1:57" ht="21" customHeight="1">
      <c r="A30" s="270" t="str">
        <f t="shared" ca="1" si="0"/>
        <v/>
      </c>
      <c r="B30" s="213"/>
      <c r="C30" s="215" t="e">
        <f>+VLOOKUP(B30,'اسماء العملاء'!$A$2:$E$1270,5,FALSE)</f>
        <v>#N/A</v>
      </c>
      <c r="D30" s="215" t="e">
        <f>+VLOOKUP(B30,'اسماء العملاء'!$A$2:$C$1270,2,FALSE)</f>
        <v>#N/A</v>
      </c>
      <c r="E30" s="215"/>
      <c r="F30" s="215" t="e">
        <f>+VLOOKUP(B30,'اسماء العملاء'!$A$2:$C$1270,3,FALSE)</f>
        <v>#N/A</v>
      </c>
      <c r="G30" s="44"/>
      <c r="H30" s="78" t="e">
        <f>+VLOOKUP(G30,'انواع الفلاتر'!$B$2:$C$52,2,FALSE)</f>
        <v>#N/A</v>
      </c>
      <c r="I30" s="55"/>
      <c r="J30" s="76" t="e">
        <f t="shared" si="1"/>
        <v>#N/A</v>
      </c>
      <c r="K30" s="60"/>
      <c r="L30" s="60"/>
      <c r="M30" s="160"/>
      <c r="N30" s="61">
        <f t="shared" si="2"/>
        <v>0</v>
      </c>
      <c r="O30" s="265"/>
      <c r="P30" s="169" t="e">
        <f t="shared" si="4"/>
        <v>#DIV/0!</v>
      </c>
      <c r="Q30" s="169" t="e">
        <f t="shared" si="5"/>
        <v>#DIV/0!</v>
      </c>
      <c r="R30" s="179">
        <v>0</v>
      </c>
      <c r="S30" s="175" t="e">
        <f t="shared" si="3"/>
        <v>#DIV/0!</v>
      </c>
      <c r="T30" s="185"/>
      <c r="U30" s="183" t="e">
        <f>IF(COUNT($T30:T30)&gt;ROUNDUP($Q30/$O30,0)+$P30,0,EDATE(EDATE($T30,1)+$R30,COLUMN()-22))</f>
        <v>#DIV/0!</v>
      </c>
      <c r="V30" s="183" t="e">
        <f>IF(COUNT($T30:U30)&gt;ROUNDUP($Q30/$O30,0)+$P30,0,EDATE(EDATE($T30,1)+$R30,COLUMN()-22))</f>
        <v>#DIV/0!</v>
      </c>
      <c r="W30" s="183" t="e">
        <f>IF(COUNT($T30:V30)&gt;ROUNDUP($Q30/$O30,0)+$P30,0,EDATE(EDATE($T30,1)+$R30,COLUMN()-22))</f>
        <v>#DIV/0!</v>
      </c>
      <c r="X30" s="183" t="e">
        <f>IF(COUNT($T30:W30)&gt;ROUNDUP($Q30/$O30,0)+$P30,0,EDATE(EDATE($T30,1)+$R30,COLUMN()-22))</f>
        <v>#DIV/0!</v>
      </c>
      <c r="Y30" s="183" t="e">
        <f>IF(COUNT($T30:X30)&gt;ROUNDUP($Q30/$O30,0)+$P30,0,EDATE(EDATE($T30,1)+$R30,COLUMN()-22))</f>
        <v>#DIV/0!</v>
      </c>
      <c r="Z30" s="183" t="e">
        <f>IF(COUNT($T30:Y30)&gt;ROUNDUP($Q30/$O30,0)+$P30,0,EDATE(EDATE($T30,1)+$R30,COLUMN()-22))</f>
        <v>#DIV/0!</v>
      </c>
      <c r="AA30" s="183" t="e">
        <f>IF(COUNT($T30:Z30)&gt;ROUNDUP($Q30/$O30,0)+$P30,0,EDATE(EDATE($T30,1)+$R30,COLUMN()-22))</f>
        <v>#DIV/0!</v>
      </c>
      <c r="AB30" s="183" t="e">
        <f>IF(COUNT($T30:AA30)&gt;ROUNDUP($Q30/$O30,0)+$P30,0,EDATE(EDATE($T30,1)+$R30,COLUMN()-22))</f>
        <v>#DIV/0!</v>
      </c>
      <c r="AC30" s="183" t="e">
        <f>IF(COUNT($T30:AB30)&gt;ROUNDUP($Q30/$O30,0)+$P30,0,EDATE(EDATE($T30,1)+$R30,COLUMN()-22))</f>
        <v>#DIV/0!</v>
      </c>
      <c r="AD30" s="183" t="e">
        <f>IF(COUNT($T30:AC30)&gt;ROUNDUP($Q30/$O30,0)+$P30,0,EDATE(EDATE($T30,1)+$R30,COLUMN()-22))</f>
        <v>#DIV/0!</v>
      </c>
      <c r="AE30" s="183" t="e">
        <f>IF(COUNT($T30:AD30)&gt;ROUNDUP($Q30/$O30,0)+$P30,0,EDATE(EDATE($T30,1)+$R30,COLUMN()-22))</f>
        <v>#DIV/0!</v>
      </c>
      <c r="AF30" s="183" t="e">
        <f>IF(COUNT($T30:AE30)&gt;ROUNDUP($Q30/$O30,0)+$P30,0,EDATE(EDATE($T30,1)+$R30,COLUMN()-22))</f>
        <v>#DIV/0!</v>
      </c>
      <c r="AG30" s="183" t="e">
        <f>IF(COUNT($T30:AF30)&gt;ROUNDUP($Q30/$O30,0)+$P30,0,EDATE(EDATE($T30,1)+$R30,COLUMN()-22))</f>
        <v>#DIV/0!</v>
      </c>
      <c r="AH30" s="183" t="e">
        <f>IF(COUNT($T30:AG30)&gt;ROUNDUP($Q30/$O30,0)+$P30,0,EDATE(EDATE($T30,1)+$R30,COLUMN()-22))</f>
        <v>#DIV/0!</v>
      </c>
      <c r="AI30" s="183" t="e">
        <f>IF(COUNT($T30:AH30)&gt;ROUNDUP($Q30/$O30,0)+$P30,0,EDATE(EDATE($T30,1)+$R30,COLUMN()-22))</f>
        <v>#DIV/0!</v>
      </c>
      <c r="AJ30" s="183" t="e">
        <f>IF(COUNT($T30:AI30)&gt;ROUNDUP($Q30/$O30,0)+$P30,0,EDATE(EDATE($T30,1)+$R30,COLUMN()-22))</f>
        <v>#DIV/0!</v>
      </c>
      <c r="AK30" s="183" t="e">
        <f>IF(COUNT($T30:AJ30)&gt;ROUNDUP($Q30/$O30,0)+$P30,0,EDATE(EDATE($T30,1)+$R30,COLUMN()-22))</f>
        <v>#DIV/0!</v>
      </c>
      <c r="AL30" s="183" t="e">
        <f>IF(COUNT($T30:AK30)&gt;ROUNDUP($Q30/$O30,0)+$P30,0,EDATE(EDATE($T30,1)+$R30,COLUMN()-22))</f>
        <v>#DIV/0!</v>
      </c>
      <c r="AM30" s="183" t="e">
        <f>IF(COUNT($T30:AL30)&gt;ROUNDUP($Q30/$O30,0)+$P30,0,EDATE(EDATE($T30,1)+$R30,COLUMN()-22))</f>
        <v>#DIV/0!</v>
      </c>
      <c r="AN30" s="183" t="e">
        <f>IF(COUNT($T30:AM30)&gt;ROUNDUP($Q30/$O30,0)+$P30,0,EDATE(EDATE($T30,1)+$R30,COLUMN()-22))</f>
        <v>#DIV/0!</v>
      </c>
      <c r="AO30" s="183" t="e">
        <f>IF(COUNT($T30:AN30)&gt;ROUNDUP($Q30/$O30,0)+$P30,0,EDATE(EDATE($T30,1)+$R30,COLUMN()-22))</f>
        <v>#DIV/0!</v>
      </c>
      <c r="AP30" s="183" t="e">
        <f>IF(COUNT($T30:AO30)&gt;ROUNDUP($Q30/$O30,0)+$P30,0,EDATE(EDATE($T30,1)+$R30,COLUMN()-22))</f>
        <v>#DIV/0!</v>
      </c>
      <c r="AQ30" s="183" t="e">
        <f>IF(COUNT($T30:AP30)&gt;ROUNDUP($Q30/$O30,0)+$P30,0,EDATE(EDATE($T30,1)+$R30,COLUMN()-22))</f>
        <v>#DIV/0!</v>
      </c>
      <c r="AR30" s="183" t="e">
        <f>IF(COUNT($T30:AQ30)&gt;ROUNDUP($Q30/$O30,0)+$P30,0,EDATE(EDATE($T30,1)+$R30,COLUMN()-22))</f>
        <v>#DIV/0!</v>
      </c>
      <c r="AS30" s="183" t="e">
        <f>IF(COUNT($T30:AR30)&gt;ROUNDUP($Q30/$O30,0)+$P30,0,EDATE(EDATE($T30,1)+$R30,COLUMN()-22))</f>
        <v>#DIV/0!</v>
      </c>
      <c r="AT30" s="183" t="e">
        <f>IF(COUNT($T30:AS30)&gt;ROUNDUP($Q30/$O30,0)+$P30,0,EDATE(EDATE($T30,1)+$R30,COLUMN()-22))</f>
        <v>#DIV/0!</v>
      </c>
      <c r="AU30" s="183" t="e">
        <f>IF(COUNT($T30:AT30)&gt;ROUNDUP($Q30/$O30,0)+$P30,0,EDATE(EDATE($T30,1)+$R30,COLUMN()-22))</f>
        <v>#DIV/0!</v>
      </c>
      <c r="AV30" s="183" t="e">
        <f>IF(COUNT($T30:AU30)&gt;ROUNDUP($Q30/$O30,0)+$P30,0,EDATE(EDATE($T30,1)+$R30,COLUMN()-22))</f>
        <v>#DIV/0!</v>
      </c>
      <c r="AW30" s="183" t="e">
        <f>IF(COUNT($T30:AV30)&gt;ROUNDUP($Q30/$O30,0)+$P30,0,EDATE(EDATE($T30,1)+$R30,COLUMN()-22))</f>
        <v>#DIV/0!</v>
      </c>
      <c r="AX30" s="183" t="e">
        <f>IF(COUNT($T30:AW30)&gt;ROUNDUP($Q30/$O30,0)+$P30,0,EDATE(EDATE($T30,1)+$R30,COLUMN()-22))</f>
        <v>#DIV/0!</v>
      </c>
      <c r="AY30" s="183" t="e">
        <f>IF(COUNT($T30:AX30)&gt;ROUNDUP($Q30/$O30,0)+$P30,0,EDATE(EDATE($T30,1)+$R30,COLUMN()-22))</f>
        <v>#DIV/0!</v>
      </c>
      <c r="AZ30" s="183" t="e">
        <f>IF(COUNT($T30:AY30)&gt;ROUNDUP($Q30/$O30,0)+$P30,0,EDATE(EDATE($T30,1)+$R30,COLUMN()-22))</f>
        <v>#DIV/0!</v>
      </c>
      <c r="BA30" s="183" t="e">
        <f>IF(COUNT($T30:AZ30)&gt;ROUNDUP($Q30/$O30,0)+$P30,0,EDATE(EDATE($T30,1)+$R30,COLUMN()-22))</f>
        <v>#DIV/0!</v>
      </c>
      <c r="BB30" s="183" t="e">
        <f>IF(COUNT($T30:BA30)&gt;ROUNDUP($Q30/$O30,0)+$P30,0,EDATE(EDATE($T30,1)+$R30,COLUMN()-22))</f>
        <v>#DIV/0!</v>
      </c>
      <c r="BC30" s="183" t="e">
        <f>IF(COUNT($T30:BB30)&gt;ROUNDUP($Q30/$O30,0)+$P30,0,EDATE(EDATE($T30,1)+$R30,COLUMN()-22))</f>
        <v>#DIV/0!</v>
      </c>
      <c r="BD30" s="158"/>
      <c r="BE30" s="44"/>
    </row>
    <row r="31" spans="1:57" ht="21" customHeight="1">
      <c r="A31" s="270" t="str">
        <f t="shared" ca="1" si="0"/>
        <v/>
      </c>
      <c r="B31" s="213"/>
      <c r="C31" s="215" t="e">
        <f>+VLOOKUP(B31,'اسماء العملاء'!$A$2:$E$1270,5,FALSE)</f>
        <v>#N/A</v>
      </c>
      <c r="D31" s="215" t="e">
        <f>+VLOOKUP(B31,'اسماء العملاء'!$A$2:$C$1270,2,FALSE)</f>
        <v>#N/A</v>
      </c>
      <c r="E31" s="215"/>
      <c r="F31" s="215" t="e">
        <f>+VLOOKUP(B31,'اسماء العملاء'!$A$2:$C$1270,3,FALSE)</f>
        <v>#N/A</v>
      </c>
      <c r="G31" s="44"/>
      <c r="H31" s="78" t="e">
        <f>+VLOOKUP(G31,'انواع الفلاتر'!$B$2:$C$52,2,FALSE)</f>
        <v>#N/A</v>
      </c>
      <c r="I31" s="55"/>
      <c r="J31" s="76" t="e">
        <f t="shared" si="1"/>
        <v>#N/A</v>
      </c>
      <c r="K31" s="60"/>
      <c r="L31" s="60"/>
      <c r="M31" s="160"/>
      <c r="N31" s="61">
        <f t="shared" si="2"/>
        <v>0</v>
      </c>
      <c r="O31" s="265"/>
      <c r="P31" s="169" t="e">
        <f t="shared" si="4"/>
        <v>#DIV/0!</v>
      </c>
      <c r="Q31" s="169" t="e">
        <f t="shared" si="5"/>
        <v>#DIV/0!</v>
      </c>
      <c r="R31" s="179">
        <v>0</v>
      </c>
      <c r="S31" s="175" t="e">
        <f t="shared" si="3"/>
        <v>#DIV/0!</v>
      </c>
      <c r="T31" s="185"/>
      <c r="U31" s="183" t="e">
        <f>IF(COUNT($T31:T31)&gt;ROUNDUP($Q31/$O31,0)+$P31,0,EDATE(EDATE($T31,1)+$R31,COLUMN()-22))</f>
        <v>#DIV/0!</v>
      </c>
      <c r="V31" s="183" t="e">
        <f>IF(COUNT($T31:U31)&gt;ROUNDUP($Q31/$O31,0)+$P31,0,EDATE(EDATE($T31,1)+$R31,COLUMN()-22))</f>
        <v>#DIV/0!</v>
      </c>
      <c r="W31" s="183" t="e">
        <f>IF(COUNT($T31:V31)&gt;ROUNDUP($Q31/$O31,0)+$P31,0,EDATE(EDATE($T31,1)+$R31,COLUMN()-22))</f>
        <v>#DIV/0!</v>
      </c>
      <c r="X31" s="183" t="e">
        <f>IF(COUNT($T31:W31)&gt;ROUNDUP($Q31/$O31,0)+$P31,0,EDATE(EDATE($T31,1)+$R31,COLUMN()-22))</f>
        <v>#DIV/0!</v>
      </c>
      <c r="Y31" s="183" t="e">
        <f>IF(COUNT($T31:X31)&gt;ROUNDUP($Q31/$O31,0)+$P31,0,EDATE(EDATE($T31,1)+$R31,COLUMN()-22))</f>
        <v>#DIV/0!</v>
      </c>
      <c r="Z31" s="183" t="e">
        <f>IF(COUNT($T31:Y31)&gt;ROUNDUP($Q31/$O31,0)+$P31,0,EDATE(EDATE($T31,1)+$R31,COLUMN()-22))</f>
        <v>#DIV/0!</v>
      </c>
      <c r="AA31" s="183" t="e">
        <f>IF(COUNT($T31:Z31)&gt;ROUNDUP($Q31/$O31,0)+$P31,0,EDATE(EDATE($T31,1)+$R31,COLUMN()-22))</f>
        <v>#DIV/0!</v>
      </c>
      <c r="AB31" s="183" t="e">
        <f>IF(COUNT($T31:AA31)&gt;ROUNDUP($Q31/$O31,0)+$P31,0,EDATE(EDATE($T31,1)+$R31,COLUMN()-22))</f>
        <v>#DIV/0!</v>
      </c>
      <c r="AC31" s="183" t="e">
        <f>IF(COUNT($T31:AB31)&gt;ROUNDUP($Q31/$O31,0)+$P31,0,EDATE(EDATE($T31,1)+$R31,COLUMN()-22))</f>
        <v>#DIV/0!</v>
      </c>
      <c r="AD31" s="183" t="e">
        <f>IF(COUNT($T31:AC31)&gt;ROUNDUP($Q31/$O31,0)+$P31,0,EDATE(EDATE($T31,1)+$R31,COLUMN()-22))</f>
        <v>#DIV/0!</v>
      </c>
      <c r="AE31" s="183" t="e">
        <f>IF(COUNT($T31:AD31)&gt;ROUNDUP($Q31/$O31,0)+$P31,0,EDATE(EDATE($T31,1)+$R31,COLUMN()-22))</f>
        <v>#DIV/0!</v>
      </c>
      <c r="AF31" s="183" t="e">
        <f>IF(COUNT($T31:AE31)&gt;ROUNDUP($Q31/$O31,0)+$P31,0,EDATE(EDATE($T31,1)+$R31,COLUMN()-22))</f>
        <v>#DIV/0!</v>
      </c>
      <c r="AG31" s="183" t="e">
        <f>IF(COUNT($T31:AF31)&gt;ROUNDUP($Q31/$O31,0)+$P31,0,EDATE(EDATE($T31,1)+$R31,COLUMN()-22))</f>
        <v>#DIV/0!</v>
      </c>
      <c r="AH31" s="183" t="e">
        <f>IF(COUNT($T31:AG31)&gt;ROUNDUP($Q31/$O31,0)+$P31,0,EDATE(EDATE($T31,1)+$R31,COLUMN()-22))</f>
        <v>#DIV/0!</v>
      </c>
      <c r="AI31" s="183" t="e">
        <f>IF(COUNT($T31:AH31)&gt;ROUNDUP($Q31/$O31,0)+$P31,0,EDATE(EDATE($T31,1)+$R31,COLUMN()-22))</f>
        <v>#DIV/0!</v>
      </c>
      <c r="AJ31" s="183" t="e">
        <f>IF(COUNT($T31:AI31)&gt;ROUNDUP($Q31/$O31,0)+$P31,0,EDATE(EDATE($T31,1)+$R31,COLUMN()-22))</f>
        <v>#DIV/0!</v>
      </c>
      <c r="AK31" s="183" t="e">
        <f>IF(COUNT($T31:AJ31)&gt;ROUNDUP($Q31/$O31,0)+$P31,0,EDATE(EDATE($T31,1)+$R31,COLUMN()-22))</f>
        <v>#DIV/0!</v>
      </c>
      <c r="AL31" s="183" t="e">
        <f>IF(COUNT($T31:AK31)&gt;ROUNDUP($Q31/$O31,0)+$P31,0,EDATE(EDATE($T31,1)+$R31,COLUMN()-22))</f>
        <v>#DIV/0!</v>
      </c>
      <c r="AM31" s="183" t="e">
        <f>IF(COUNT($T31:AL31)&gt;ROUNDUP($Q31/$O31,0)+$P31,0,EDATE(EDATE($T31,1)+$R31,COLUMN()-22))</f>
        <v>#DIV/0!</v>
      </c>
      <c r="AN31" s="183" t="e">
        <f>IF(COUNT($T31:AM31)&gt;ROUNDUP($Q31/$O31,0)+$P31,0,EDATE(EDATE($T31,1)+$R31,COLUMN()-22))</f>
        <v>#DIV/0!</v>
      </c>
      <c r="AO31" s="183" t="e">
        <f>IF(COUNT($T31:AN31)&gt;ROUNDUP($Q31/$O31,0)+$P31,0,EDATE(EDATE($T31,1)+$R31,COLUMN()-22))</f>
        <v>#DIV/0!</v>
      </c>
      <c r="AP31" s="183" t="e">
        <f>IF(COUNT($T31:AO31)&gt;ROUNDUP($Q31/$O31,0)+$P31,0,EDATE(EDATE($T31,1)+$R31,COLUMN()-22))</f>
        <v>#DIV/0!</v>
      </c>
      <c r="AQ31" s="183" t="e">
        <f>IF(COUNT($T31:AP31)&gt;ROUNDUP($Q31/$O31,0)+$P31,0,EDATE(EDATE($T31,1)+$R31,COLUMN()-22))</f>
        <v>#DIV/0!</v>
      </c>
      <c r="AR31" s="183" t="e">
        <f>IF(COUNT($T31:AQ31)&gt;ROUNDUP($Q31/$O31,0)+$P31,0,EDATE(EDATE($T31,1)+$R31,COLUMN()-22))</f>
        <v>#DIV/0!</v>
      </c>
      <c r="AS31" s="183" t="e">
        <f>IF(COUNT($T31:AR31)&gt;ROUNDUP($Q31/$O31,0)+$P31,0,EDATE(EDATE($T31,1)+$R31,COLUMN()-22))</f>
        <v>#DIV/0!</v>
      </c>
      <c r="AT31" s="183" t="e">
        <f>IF(COUNT($T31:AS31)&gt;ROUNDUP($Q31/$O31,0)+$P31,0,EDATE(EDATE($T31,1)+$R31,COLUMN()-22))</f>
        <v>#DIV/0!</v>
      </c>
      <c r="AU31" s="183" t="e">
        <f>IF(COUNT($T31:AT31)&gt;ROUNDUP($Q31/$O31,0)+$P31,0,EDATE(EDATE($T31,1)+$R31,COLUMN()-22))</f>
        <v>#DIV/0!</v>
      </c>
      <c r="AV31" s="183" t="e">
        <f>IF(COUNT($T31:AU31)&gt;ROUNDUP($Q31/$O31,0)+$P31,0,EDATE(EDATE($T31,1)+$R31,COLUMN()-22))</f>
        <v>#DIV/0!</v>
      </c>
      <c r="AW31" s="183" t="e">
        <f>IF(COUNT($T31:AV31)&gt;ROUNDUP($Q31/$O31,0)+$P31,0,EDATE(EDATE($T31,1)+$R31,COLUMN()-22))</f>
        <v>#DIV/0!</v>
      </c>
      <c r="AX31" s="183" t="e">
        <f>IF(COUNT($T31:AW31)&gt;ROUNDUP($Q31/$O31,0)+$P31,0,EDATE(EDATE($T31,1)+$R31,COLUMN()-22))</f>
        <v>#DIV/0!</v>
      </c>
      <c r="AY31" s="183" t="e">
        <f>IF(COUNT($T31:AX31)&gt;ROUNDUP($Q31/$O31,0)+$P31,0,EDATE(EDATE($T31,1)+$R31,COLUMN()-22))</f>
        <v>#DIV/0!</v>
      </c>
      <c r="AZ31" s="183" t="e">
        <f>IF(COUNT($T31:AY31)&gt;ROUNDUP($Q31/$O31,0)+$P31,0,EDATE(EDATE($T31,1)+$R31,COLUMN()-22))</f>
        <v>#DIV/0!</v>
      </c>
      <c r="BA31" s="183" t="e">
        <f>IF(COUNT($T31:AZ31)&gt;ROUNDUP($Q31/$O31,0)+$P31,0,EDATE(EDATE($T31,1)+$R31,COLUMN()-22))</f>
        <v>#DIV/0!</v>
      </c>
      <c r="BB31" s="183" t="e">
        <f>IF(COUNT($T31:BA31)&gt;ROUNDUP($Q31/$O31,0)+$P31,0,EDATE(EDATE($T31,1)+$R31,COLUMN()-22))</f>
        <v>#DIV/0!</v>
      </c>
      <c r="BC31" s="183" t="e">
        <f>IF(COUNT($T31:BB31)&gt;ROUNDUP($Q31/$O31,0)+$P31,0,EDATE(EDATE($T31,1)+$R31,COLUMN()-22))</f>
        <v>#DIV/0!</v>
      </c>
      <c r="BD31" s="158"/>
      <c r="BE31" s="44"/>
    </row>
    <row r="32" spans="1:57" ht="21" customHeight="1">
      <c r="A32" s="270" t="str">
        <f t="shared" ca="1" si="0"/>
        <v/>
      </c>
      <c r="B32" s="213"/>
      <c r="C32" s="215" t="e">
        <f>+VLOOKUP(B32,'اسماء العملاء'!$A$2:$E$1270,5,FALSE)</f>
        <v>#N/A</v>
      </c>
      <c r="D32" s="215" t="e">
        <f>+VLOOKUP(B32,'اسماء العملاء'!$A$2:$C$1270,2,FALSE)</f>
        <v>#N/A</v>
      </c>
      <c r="E32" s="215"/>
      <c r="F32" s="215" t="e">
        <f>+VLOOKUP(B32,'اسماء العملاء'!$A$2:$C$1270,3,FALSE)</f>
        <v>#N/A</v>
      </c>
      <c r="G32" s="44"/>
      <c r="H32" s="78" t="e">
        <f>+VLOOKUP(G32,'انواع الفلاتر'!$B$2:$C$52,2,FALSE)</f>
        <v>#N/A</v>
      </c>
      <c r="I32" s="55"/>
      <c r="J32" s="76" t="e">
        <f t="shared" si="1"/>
        <v>#N/A</v>
      </c>
      <c r="K32" s="60"/>
      <c r="L32" s="60"/>
      <c r="M32" s="160"/>
      <c r="N32" s="61">
        <f t="shared" si="2"/>
        <v>0</v>
      </c>
      <c r="O32" s="265"/>
      <c r="P32" s="169" t="e">
        <f t="shared" si="4"/>
        <v>#DIV/0!</v>
      </c>
      <c r="Q32" s="169" t="e">
        <f t="shared" si="5"/>
        <v>#DIV/0!</v>
      </c>
      <c r="R32" s="179">
        <v>0</v>
      </c>
      <c r="S32" s="175" t="e">
        <f t="shared" si="3"/>
        <v>#DIV/0!</v>
      </c>
      <c r="T32" s="185"/>
      <c r="U32" s="183" t="e">
        <f>IF(COUNT($T32:T32)&gt;ROUNDUP($Q32/$O32,0)+$P32,0,EDATE(EDATE($T32,1)+$R32,COLUMN()-22))</f>
        <v>#DIV/0!</v>
      </c>
      <c r="V32" s="183" t="e">
        <f>IF(COUNT($T32:U32)&gt;ROUNDUP($Q32/$O32,0)+$P32,0,EDATE(EDATE($T32,1)+$R32,COLUMN()-22))</f>
        <v>#DIV/0!</v>
      </c>
      <c r="W32" s="183" t="e">
        <f>IF(COUNT($T32:V32)&gt;ROUNDUP($Q32/$O32,0)+$P32,0,EDATE(EDATE($T32,1)+$R32,COLUMN()-22))</f>
        <v>#DIV/0!</v>
      </c>
      <c r="X32" s="183" t="e">
        <f>IF(COUNT($T32:W32)&gt;ROUNDUP($Q32/$O32,0)+$P32,0,EDATE(EDATE($T32,1)+$R32,COLUMN()-22))</f>
        <v>#DIV/0!</v>
      </c>
      <c r="Y32" s="183" t="e">
        <f>IF(COUNT($T32:X32)&gt;ROUNDUP($Q32/$O32,0)+$P32,0,EDATE(EDATE($T32,1)+$R32,COLUMN()-22))</f>
        <v>#DIV/0!</v>
      </c>
      <c r="Z32" s="183" t="e">
        <f>IF(COUNT($T32:Y32)&gt;ROUNDUP($Q32/$O32,0)+$P32,0,EDATE(EDATE($T32,1)+$R32,COLUMN()-22))</f>
        <v>#DIV/0!</v>
      </c>
      <c r="AA32" s="183" t="e">
        <f>IF(COUNT($T32:Z32)&gt;ROUNDUP($Q32/$O32,0)+$P32,0,EDATE(EDATE($T32,1)+$R32,COLUMN()-22))</f>
        <v>#DIV/0!</v>
      </c>
      <c r="AB32" s="183" t="e">
        <f>IF(COUNT($T32:AA32)&gt;ROUNDUP($Q32/$O32,0)+$P32,0,EDATE(EDATE($T32,1)+$R32,COLUMN()-22))</f>
        <v>#DIV/0!</v>
      </c>
      <c r="AC32" s="183" t="e">
        <f>IF(COUNT($T32:AB32)&gt;ROUNDUP($Q32/$O32,0)+$P32,0,EDATE(EDATE($T32,1)+$R32,COLUMN()-22))</f>
        <v>#DIV/0!</v>
      </c>
      <c r="AD32" s="183" t="e">
        <f>IF(COUNT($T32:AC32)&gt;ROUNDUP($Q32/$O32,0)+$P32,0,EDATE(EDATE($T32,1)+$R32,COLUMN()-22))</f>
        <v>#DIV/0!</v>
      </c>
      <c r="AE32" s="183" t="e">
        <f>IF(COUNT($T32:AD32)&gt;ROUNDUP($Q32/$O32,0)+$P32,0,EDATE(EDATE($T32,1)+$R32,COLUMN()-22))</f>
        <v>#DIV/0!</v>
      </c>
      <c r="AF32" s="183" t="e">
        <f>IF(COUNT($T32:AE32)&gt;ROUNDUP($Q32/$O32,0)+$P32,0,EDATE(EDATE($T32,1)+$R32,COLUMN()-22))</f>
        <v>#DIV/0!</v>
      </c>
      <c r="AG32" s="183" t="e">
        <f>IF(COUNT($T32:AF32)&gt;ROUNDUP($Q32/$O32,0)+$P32,0,EDATE(EDATE($T32,1)+$R32,COLUMN()-22))</f>
        <v>#DIV/0!</v>
      </c>
      <c r="AH32" s="183" t="e">
        <f>IF(COUNT($T32:AG32)&gt;ROUNDUP($Q32/$O32,0)+$P32,0,EDATE(EDATE($T32,1)+$R32,COLUMN()-22))</f>
        <v>#DIV/0!</v>
      </c>
      <c r="AI32" s="183" t="e">
        <f>IF(COUNT($T32:AH32)&gt;ROUNDUP($Q32/$O32,0)+$P32,0,EDATE(EDATE($T32,1)+$R32,COLUMN()-22))</f>
        <v>#DIV/0!</v>
      </c>
      <c r="AJ32" s="183" t="e">
        <f>IF(COUNT($T32:AI32)&gt;ROUNDUP($Q32/$O32,0)+$P32,0,EDATE(EDATE($T32,1)+$R32,COLUMN()-22))</f>
        <v>#DIV/0!</v>
      </c>
      <c r="AK32" s="183" t="e">
        <f>IF(COUNT($T32:AJ32)&gt;ROUNDUP($Q32/$O32,0)+$P32,0,EDATE(EDATE($T32,1)+$R32,COLUMN()-22))</f>
        <v>#DIV/0!</v>
      </c>
      <c r="AL32" s="183" t="e">
        <f>IF(COUNT($T32:AK32)&gt;ROUNDUP($Q32/$O32,0)+$P32,0,EDATE(EDATE($T32,1)+$R32,COLUMN()-22))</f>
        <v>#DIV/0!</v>
      </c>
      <c r="AM32" s="183" t="e">
        <f>IF(COUNT($T32:AL32)&gt;ROUNDUP($Q32/$O32,0)+$P32,0,EDATE(EDATE($T32,1)+$R32,COLUMN()-22))</f>
        <v>#DIV/0!</v>
      </c>
      <c r="AN32" s="183" t="e">
        <f>IF(COUNT($T32:AM32)&gt;ROUNDUP($Q32/$O32,0)+$P32,0,EDATE(EDATE($T32,1)+$R32,COLUMN()-22))</f>
        <v>#DIV/0!</v>
      </c>
      <c r="AO32" s="183" t="e">
        <f>IF(COUNT($T32:AN32)&gt;ROUNDUP($Q32/$O32,0)+$P32,0,EDATE(EDATE($T32,1)+$R32,COLUMN()-22))</f>
        <v>#DIV/0!</v>
      </c>
      <c r="AP32" s="183" t="e">
        <f>IF(COUNT($T32:AO32)&gt;ROUNDUP($Q32/$O32,0)+$P32,0,EDATE(EDATE($T32,1)+$R32,COLUMN()-22))</f>
        <v>#DIV/0!</v>
      </c>
      <c r="AQ32" s="183" t="e">
        <f>IF(COUNT($T32:AP32)&gt;ROUNDUP($Q32/$O32,0)+$P32,0,EDATE(EDATE($T32,1)+$R32,COLUMN()-22))</f>
        <v>#DIV/0!</v>
      </c>
      <c r="AR32" s="183" t="e">
        <f>IF(COUNT($T32:AQ32)&gt;ROUNDUP($Q32/$O32,0)+$P32,0,EDATE(EDATE($T32,1)+$R32,COLUMN()-22))</f>
        <v>#DIV/0!</v>
      </c>
      <c r="AS32" s="183" t="e">
        <f>IF(COUNT($T32:AR32)&gt;ROUNDUP($Q32/$O32,0)+$P32,0,EDATE(EDATE($T32,1)+$R32,COLUMN()-22))</f>
        <v>#DIV/0!</v>
      </c>
      <c r="AT32" s="183" t="e">
        <f>IF(COUNT($T32:AS32)&gt;ROUNDUP($Q32/$O32,0)+$P32,0,EDATE(EDATE($T32,1)+$R32,COLUMN()-22))</f>
        <v>#DIV/0!</v>
      </c>
      <c r="AU32" s="183" t="e">
        <f>IF(COUNT($T32:AT32)&gt;ROUNDUP($Q32/$O32,0)+$P32,0,EDATE(EDATE($T32,1)+$R32,COLUMN()-22))</f>
        <v>#DIV/0!</v>
      </c>
      <c r="AV32" s="183" t="e">
        <f>IF(COUNT($T32:AU32)&gt;ROUNDUP($Q32/$O32,0)+$P32,0,EDATE(EDATE($T32,1)+$R32,COLUMN()-22))</f>
        <v>#DIV/0!</v>
      </c>
      <c r="AW32" s="183" t="e">
        <f>IF(COUNT($T32:AV32)&gt;ROUNDUP($Q32/$O32,0)+$P32,0,EDATE(EDATE($T32,1)+$R32,COLUMN()-22))</f>
        <v>#DIV/0!</v>
      </c>
      <c r="AX32" s="183" t="e">
        <f>IF(COUNT($T32:AW32)&gt;ROUNDUP($Q32/$O32,0)+$P32,0,EDATE(EDATE($T32,1)+$R32,COLUMN()-22))</f>
        <v>#DIV/0!</v>
      </c>
      <c r="AY32" s="183" t="e">
        <f>IF(COUNT($T32:AX32)&gt;ROUNDUP($Q32/$O32,0)+$P32,0,EDATE(EDATE($T32,1)+$R32,COLUMN()-22))</f>
        <v>#DIV/0!</v>
      </c>
      <c r="AZ32" s="183" t="e">
        <f>IF(COUNT($T32:AY32)&gt;ROUNDUP($Q32/$O32,0)+$P32,0,EDATE(EDATE($T32,1)+$R32,COLUMN()-22))</f>
        <v>#DIV/0!</v>
      </c>
      <c r="BA32" s="183" t="e">
        <f>IF(COUNT($T32:AZ32)&gt;ROUNDUP($Q32/$O32,0)+$P32,0,EDATE(EDATE($T32,1)+$R32,COLUMN()-22))</f>
        <v>#DIV/0!</v>
      </c>
      <c r="BB32" s="183" t="e">
        <f>IF(COUNT($T32:BA32)&gt;ROUNDUP($Q32/$O32,0)+$P32,0,EDATE(EDATE($T32,1)+$R32,COLUMN()-22))</f>
        <v>#DIV/0!</v>
      </c>
      <c r="BC32" s="183" t="e">
        <f>IF(COUNT($T32:BB32)&gt;ROUNDUP($Q32/$O32,0)+$P32,0,EDATE(EDATE($T32,1)+$R32,COLUMN()-22))</f>
        <v>#DIV/0!</v>
      </c>
      <c r="BD32" s="158"/>
      <c r="BE32" s="44"/>
    </row>
    <row r="33" spans="1:57" ht="21" customHeight="1">
      <c r="A33" s="270" t="str">
        <f t="shared" ca="1" si="0"/>
        <v/>
      </c>
      <c r="B33" s="213"/>
      <c r="C33" s="215" t="e">
        <f>+VLOOKUP(B33,'اسماء العملاء'!$A$2:$E$1270,5,FALSE)</f>
        <v>#N/A</v>
      </c>
      <c r="D33" s="215" t="e">
        <f>+VLOOKUP(B33,'اسماء العملاء'!$A$2:$C$1270,2,FALSE)</f>
        <v>#N/A</v>
      </c>
      <c r="E33" s="215"/>
      <c r="F33" s="215" t="e">
        <f>+VLOOKUP(B33,'اسماء العملاء'!$A$2:$C$1270,3,FALSE)</f>
        <v>#N/A</v>
      </c>
      <c r="G33" s="44"/>
      <c r="H33" s="78" t="e">
        <f>+VLOOKUP(G33,'انواع الفلاتر'!$B$2:$C$52,2,FALSE)</f>
        <v>#N/A</v>
      </c>
      <c r="I33" s="55"/>
      <c r="J33" s="76" t="e">
        <f t="shared" si="1"/>
        <v>#N/A</v>
      </c>
      <c r="K33" s="60"/>
      <c r="L33" s="60"/>
      <c r="M33" s="160"/>
      <c r="N33" s="61">
        <f t="shared" si="2"/>
        <v>0</v>
      </c>
      <c r="O33" s="265"/>
      <c r="P33" s="169" t="e">
        <f t="shared" si="4"/>
        <v>#DIV/0!</v>
      </c>
      <c r="Q33" s="169" t="e">
        <f t="shared" si="5"/>
        <v>#DIV/0!</v>
      </c>
      <c r="R33" s="179">
        <v>0</v>
      </c>
      <c r="S33" s="175" t="e">
        <f t="shared" si="3"/>
        <v>#DIV/0!</v>
      </c>
      <c r="T33" s="185"/>
      <c r="U33" s="183" t="e">
        <f>IF(COUNT($T33:T33)&gt;ROUNDUP($Q33/$O33,0)+$P33,0,EDATE(EDATE($T33,1)+$R33,COLUMN()-22))</f>
        <v>#DIV/0!</v>
      </c>
      <c r="V33" s="183" t="e">
        <f>IF(COUNT($T33:U33)&gt;ROUNDUP($Q33/$O33,0)+$P33,0,EDATE(EDATE($T33,1)+$R33,COLUMN()-22))</f>
        <v>#DIV/0!</v>
      </c>
      <c r="W33" s="183" t="e">
        <f>IF(COUNT($T33:V33)&gt;ROUNDUP($Q33/$O33,0)+$P33,0,EDATE(EDATE($T33,1)+$R33,COLUMN()-22))</f>
        <v>#DIV/0!</v>
      </c>
      <c r="X33" s="183" t="e">
        <f>IF(COUNT($T33:W33)&gt;ROUNDUP($Q33/$O33,0)+$P33,0,EDATE(EDATE($T33,1)+$R33,COLUMN()-22))</f>
        <v>#DIV/0!</v>
      </c>
      <c r="Y33" s="183" t="e">
        <f>IF(COUNT($T33:X33)&gt;ROUNDUP($Q33/$O33,0)+$P33,0,EDATE(EDATE($T33,1)+$R33,COLUMN()-22))</f>
        <v>#DIV/0!</v>
      </c>
      <c r="Z33" s="183" t="e">
        <f>IF(COUNT($T33:Y33)&gt;ROUNDUP($Q33/$O33,0)+$P33,0,EDATE(EDATE($T33,1)+$R33,COLUMN()-22))</f>
        <v>#DIV/0!</v>
      </c>
      <c r="AA33" s="183" t="e">
        <f>IF(COUNT($T33:Z33)&gt;ROUNDUP($Q33/$O33,0)+$P33,0,EDATE(EDATE($T33,1)+$R33,COLUMN()-22))</f>
        <v>#DIV/0!</v>
      </c>
      <c r="AB33" s="183" t="e">
        <f>IF(COUNT($T33:AA33)&gt;ROUNDUP($Q33/$O33,0)+$P33,0,EDATE(EDATE($T33,1)+$R33,COLUMN()-22))</f>
        <v>#DIV/0!</v>
      </c>
      <c r="AC33" s="183" t="e">
        <f>IF(COUNT($T33:AB33)&gt;ROUNDUP($Q33/$O33,0)+$P33,0,EDATE(EDATE($T33,1)+$R33,COLUMN()-22))</f>
        <v>#DIV/0!</v>
      </c>
      <c r="AD33" s="183" t="e">
        <f>IF(COUNT($T33:AC33)&gt;ROUNDUP($Q33/$O33,0)+$P33,0,EDATE(EDATE($T33,1)+$R33,COLUMN()-22))</f>
        <v>#DIV/0!</v>
      </c>
      <c r="AE33" s="183" t="e">
        <f>IF(COUNT($T33:AD33)&gt;ROUNDUP($Q33/$O33,0)+$P33,0,EDATE(EDATE($T33,1)+$R33,COLUMN()-22))</f>
        <v>#DIV/0!</v>
      </c>
      <c r="AF33" s="183" t="e">
        <f>IF(COUNT($T33:AE33)&gt;ROUNDUP($Q33/$O33,0)+$P33,0,EDATE(EDATE($T33,1)+$R33,COLUMN()-22))</f>
        <v>#DIV/0!</v>
      </c>
      <c r="AG33" s="183" t="e">
        <f>IF(COUNT($T33:AF33)&gt;ROUNDUP($Q33/$O33,0)+$P33,0,EDATE(EDATE($T33,1)+$R33,COLUMN()-22))</f>
        <v>#DIV/0!</v>
      </c>
      <c r="AH33" s="183" t="e">
        <f>IF(COUNT($T33:AG33)&gt;ROUNDUP($Q33/$O33,0)+$P33,0,EDATE(EDATE($T33,1)+$R33,COLUMN()-22))</f>
        <v>#DIV/0!</v>
      </c>
      <c r="AI33" s="183" t="e">
        <f>IF(COUNT($T33:AH33)&gt;ROUNDUP($Q33/$O33,0)+$P33,0,EDATE(EDATE($T33,1)+$R33,COLUMN()-22))</f>
        <v>#DIV/0!</v>
      </c>
      <c r="AJ33" s="183" t="e">
        <f>IF(COUNT($T33:AI33)&gt;ROUNDUP($Q33/$O33,0)+$P33,0,EDATE(EDATE($T33,1)+$R33,COLUMN()-22))</f>
        <v>#DIV/0!</v>
      </c>
      <c r="AK33" s="183" t="e">
        <f>IF(COUNT($T33:AJ33)&gt;ROUNDUP($Q33/$O33,0)+$P33,0,EDATE(EDATE($T33,1)+$R33,COLUMN()-22))</f>
        <v>#DIV/0!</v>
      </c>
      <c r="AL33" s="183" t="e">
        <f>IF(COUNT($T33:AK33)&gt;ROUNDUP($Q33/$O33,0)+$P33,0,EDATE(EDATE($T33,1)+$R33,COLUMN()-22))</f>
        <v>#DIV/0!</v>
      </c>
      <c r="AM33" s="183" t="e">
        <f>IF(COUNT($T33:AL33)&gt;ROUNDUP($Q33/$O33,0)+$P33,0,EDATE(EDATE($T33,1)+$R33,COLUMN()-22))</f>
        <v>#DIV/0!</v>
      </c>
      <c r="AN33" s="183" t="e">
        <f>IF(COUNT($T33:AM33)&gt;ROUNDUP($Q33/$O33,0)+$P33,0,EDATE(EDATE($T33,1)+$R33,COLUMN()-22))</f>
        <v>#DIV/0!</v>
      </c>
      <c r="AO33" s="183" t="e">
        <f>IF(COUNT($T33:AN33)&gt;ROUNDUP($Q33/$O33,0)+$P33,0,EDATE(EDATE($T33,1)+$R33,COLUMN()-22))</f>
        <v>#DIV/0!</v>
      </c>
      <c r="AP33" s="183" t="e">
        <f>IF(COUNT($T33:AO33)&gt;ROUNDUP($Q33/$O33,0)+$P33,0,EDATE(EDATE($T33,1)+$R33,COLUMN()-22))</f>
        <v>#DIV/0!</v>
      </c>
      <c r="AQ33" s="183" t="e">
        <f>IF(COUNT($T33:AP33)&gt;ROUNDUP($Q33/$O33,0)+$P33,0,EDATE(EDATE($T33,1)+$R33,COLUMN()-22))</f>
        <v>#DIV/0!</v>
      </c>
      <c r="AR33" s="183" t="e">
        <f>IF(COUNT($T33:AQ33)&gt;ROUNDUP($Q33/$O33,0)+$P33,0,EDATE(EDATE($T33,1)+$R33,COLUMN()-22))</f>
        <v>#DIV/0!</v>
      </c>
      <c r="AS33" s="183" t="e">
        <f>IF(COUNT($T33:AR33)&gt;ROUNDUP($Q33/$O33,0)+$P33,0,EDATE(EDATE($T33,1)+$R33,COLUMN()-22))</f>
        <v>#DIV/0!</v>
      </c>
      <c r="AT33" s="183" t="e">
        <f>IF(COUNT($T33:AS33)&gt;ROUNDUP($Q33/$O33,0)+$P33,0,EDATE(EDATE($T33,1)+$R33,COLUMN()-22))</f>
        <v>#DIV/0!</v>
      </c>
      <c r="AU33" s="183" t="e">
        <f>IF(COUNT($T33:AT33)&gt;ROUNDUP($Q33/$O33,0)+$P33,0,EDATE(EDATE($T33,1)+$R33,COLUMN()-22))</f>
        <v>#DIV/0!</v>
      </c>
      <c r="AV33" s="183" t="e">
        <f>IF(COUNT($T33:AU33)&gt;ROUNDUP($Q33/$O33,0)+$P33,0,EDATE(EDATE($T33,1)+$R33,COLUMN()-22))</f>
        <v>#DIV/0!</v>
      </c>
      <c r="AW33" s="183" t="e">
        <f>IF(COUNT($T33:AV33)&gt;ROUNDUP($Q33/$O33,0)+$P33,0,EDATE(EDATE($T33,1)+$R33,COLUMN()-22))</f>
        <v>#DIV/0!</v>
      </c>
      <c r="AX33" s="183" t="e">
        <f>IF(COUNT($T33:AW33)&gt;ROUNDUP($Q33/$O33,0)+$P33,0,EDATE(EDATE($T33,1)+$R33,COLUMN()-22))</f>
        <v>#DIV/0!</v>
      </c>
      <c r="AY33" s="183" t="e">
        <f>IF(COUNT($T33:AX33)&gt;ROUNDUP($Q33/$O33,0)+$P33,0,EDATE(EDATE($T33,1)+$R33,COLUMN()-22))</f>
        <v>#DIV/0!</v>
      </c>
      <c r="AZ33" s="183" t="e">
        <f>IF(COUNT($T33:AY33)&gt;ROUNDUP($Q33/$O33,0)+$P33,0,EDATE(EDATE($T33,1)+$R33,COLUMN()-22))</f>
        <v>#DIV/0!</v>
      </c>
      <c r="BA33" s="183" t="e">
        <f>IF(COUNT($T33:AZ33)&gt;ROUNDUP($Q33/$O33,0)+$P33,0,EDATE(EDATE($T33,1)+$R33,COLUMN()-22))</f>
        <v>#DIV/0!</v>
      </c>
      <c r="BB33" s="183" t="e">
        <f>IF(COUNT($T33:BA33)&gt;ROUNDUP($Q33/$O33,0)+$P33,0,EDATE(EDATE($T33,1)+$R33,COLUMN()-22))</f>
        <v>#DIV/0!</v>
      </c>
      <c r="BC33" s="183" t="e">
        <f>IF(COUNT($T33:BB33)&gt;ROUNDUP($Q33/$O33,0)+$P33,0,EDATE(EDATE($T33,1)+$R33,COLUMN()-22))</f>
        <v>#DIV/0!</v>
      </c>
      <c r="BD33" s="158"/>
      <c r="BE33" s="44"/>
    </row>
    <row r="34" spans="1:57" ht="21" customHeight="1">
      <c r="A34" s="270" t="str">
        <f t="shared" ca="1" si="0"/>
        <v/>
      </c>
      <c r="B34" s="213"/>
      <c r="C34" s="215" t="e">
        <f>+VLOOKUP(B34,'اسماء العملاء'!$A$2:$E$1270,5,FALSE)</f>
        <v>#N/A</v>
      </c>
      <c r="D34" s="215" t="e">
        <f>+VLOOKUP(B34,'اسماء العملاء'!$A$2:$C$1270,2,FALSE)</f>
        <v>#N/A</v>
      </c>
      <c r="E34" s="215"/>
      <c r="F34" s="215" t="e">
        <f>+VLOOKUP(B34,'اسماء العملاء'!$A$2:$C$1270,3,FALSE)</f>
        <v>#N/A</v>
      </c>
      <c r="G34" s="44"/>
      <c r="H34" s="78" t="e">
        <f>+VLOOKUP(G34,'انواع الفلاتر'!$B$2:$C$52,2,FALSE)</f>
        <v>#N/A</v>
      </c>
      <c r="I34" s="55"/>
      <c r="J34" s="76" t="e">
        <f t="shared" si="1"/>
        <v>#N/A</v>
      </c>
      <c r="K34" s="60"/>
      <c r="L34" s="60"/>
      <c r="M34" s="160"/>
      <c r="N34" s="61">
        <f t="shared" si="2"/>
        <v>0</v>
      </c>
      <c r="O34" s="265"/>
      <c r="P34" s="169" t="e">
        <f t="shared" si="4"/>
        <v>#DIV/0!</v>
      </c>
      <c r="Q34" s="169" t="e">
        <f t="shared" si="5"/>
        <v>#DIV/0!</v>
      </c>
      <c r="R34" s="179">
        <v>0</v>
      </c>
      <c r="S34" s="175" t="e">
        <f t="shared" si="3"/>
        <v>#DIV/0!</v>
      </c>
      <c r="T34" s="185"/>
      <c r="U34" s="183" t="e">
        <f>IF(COUNT($T34:T34)&gt;ROUNDUP($Q34/$O34,0)+$P34,0,EDATE(EDATE($T34,1)+$R34,COLUMN()-22))</f>
        <v>#DIV/0!</v>
      </c>
      <c r="V34" s="183" t="e">
        <f>IF(COUNT($T34:U34)&gt;ROUNDUP($Q34/$O34,0)+$P34,0,EDATE(EDATE($T34,1)+$R34,COLUMN()-22))</f>
        <v>#DIV/0!</v>
      </c>
      <c r="W34" s="183" t="e">
        <f>IF(COUNT($T34:V34)&gt;ROUNDUP($Q34/$O34,0)+$P34,0,EDATE(EDATE($T34,1)+$R34,COLUMN()-22))</f>
        <v>#DIV/0!</v>
      </c>
      <c r="X34" s="183" t="e">
        <f>IF(COUNT($T34:W34)&gt;ROUNDUP($Q34/$O34,0)+$P34,0,EDATE(EDATE($T34,1)+$R34,COLUMN()-22))</f>
        <v>#DIV/0!</v>
      </c>
      <c r="Y34" s="183" t="e">
        <f>IF(COUNT($T34:X34)&gt;ROUNDUP($Q34/$O34,0)+$P34,0,EDATE(EDATE($T34,1)+$R34,COLUMN()-22))</f>
        <v>#DIV/0!</v>
      </c>
      <c r="Z34" s="183" t="e">
        <f>IF(COUNT($T34:Y34)&gt;ROUNDUP($Q34/$O34,0)+$P34,0,EDATE(EDATE($T34,1)+$R34,COLUMN()-22))</f>
        <v>#DIV/0!</v>
      </c>
      <c r="AA34" s="183" t="e">
        <f>IF(COUNT($T34:Z34)&gt;ROUNDUP($Q34/$O34,0)+$P34,0,EDATE(EDATE($T34,1)+$R34,COLUMN()-22))</f>
        <v>#DIV/0!</v>
      </c>
      <c r="AB34" s="183" t="e">
        <f>IF(COUNT($T34:AA34)&gt;ROUNDUP($Q34/$O34,0)+$P34,0,EDATE(EDATE($T34,1)+$R34,COLUMN()-22))</f>
        <v>#DIV/0!</v>
      </c>
      <c r="AC34" s="183" t="e">
        <f>IF(COUNT($T34:AB34)&gt;ROUNDUP($Q34/$O34,0)+$P34,0,EDATE(EDATE($T34,1)+$R34,COLUMN()-22))</f>
        <v>#DIV/0!</v>
      </c>
      <c r="AD34" s="183" t="e">
        <f>IF(COUNT($T34:AC34)&gt;ROUNDUP($Q34/$O34,0)+$P34,0,EDATE(EDATE($T34,1)+$R34,COLUMN()-22))</f>
        <v>#DIV/0!</v>
      </c>
      <c r="AE34" s="183" t="e">
        <f>IF(COUNT($T34:AD34)&gt;ROUNDUP($Q34/$O34,0)+$P34,0,EDATE(EDATE($T34,1)+$R34,COLUMN()-22))</f>
        <v>#DIV/0!</v>
      </c>
      <c r="AF34" s="183" t="e">
        <f>IF(COUNT($T34:AE34)&gt;ROUNDUP($Q34/$O34,0)+$P34,0,EDATE(EDATE($T34,1)+$R34,COLUMN()-22))</f>
        <v>#DIV/0!</v>
      </c>
      <c r="AG34" s="183" t="e">
        <f>IF(COUNT($T34:AF34)&gt;ROUNDUP($Q34/$O34,0)+$P34,0,EDATE(EDATE($T34,1)+$R34,COLUMN()-22))</f>
        <v>#DIV/0!</v>
      </c>
      <c r="AH34" s="183" t="e">
        <f>IF(COUNT($T34:AG34)&gt;ROUNDUP($Q34/$O34,0)+$P34,0,EDATE(EDATE($T34,1)+$R34,COLUMN()-22))</f>
        <v>#DIV/0!</v>
      </c>
      <c r="AI34" s="183" t="e">
        <f>IF(COUNT($T34:AH34)&gt;ROUNDUP($Q34/$O34,0)+$P34,0,EDATE(EDATE($T34,1)+$R34,COLUMN()-22))</f>
        <v>#DIV/0!</v>
      </c>
      <c r="AJ34" s="183" t="e">
        <f>IF(COUNT($T34:AI34)&gt;ROUNDUP($Q34/$O34,0)+$P34,0,EDATE(EDATE($T34,1)+$R34,COLUMN()-22))</f>
        <v>#DIV/0!</v>
      </c>
      <c r="AK34" s="183" t="e">
        <f>IF(COUNT($T34:AJ34)&gt;ROUNDUP($Q34/$O34,0)+$P34,0,EDATE(EDATE($T34,1)+$R34,COLUMN()-22))</f>
        <v>#DIV/0!</v>
      </c>
      <c r="AL34" s="183" t="e">
        <f>IF(COUNT($T34:AK34)&gt;ROUNDUP($Q34/$O34,0)+$P34,0,EDATE(EDATE($T34,1)+$R34,COLUMN()-22))</f>
        <v>#DIV/0!</v>
      </c>
      <c r="AM34" s="183" t="e">
        <f>IF(COUNT($T34:AL34)&gt;ROUNDUP($Q34/$O34,0)+$P34,0,EDATE(EDATE($T34,1)+$R34,COLUMN()-22))</f>
        <v>#DIV/0!</v>
      </c>
      <c r="AN34" s="183" t="e">
        <f>IF(COUNT($T34:AM34)&gt;ROUNDUP($Q34/$O34,0)+$P34,0,EDATE(EDATE($T34,1)+$R34,COLUMN()-22))</f>
        <v>#DIV/0!</v>
      </c>
      <c r="AO34" s="183" t="e">
        <f>IF(COUNT($T34:AN34)&gt;ROUNDUP($Q34/$O34,0)+$P34,0,EDATE(EDATE($T34,1)+$R34,COLUMN()-22))</f>
        <v>#DIV/0!</v>
      </c>
      <c r="AP34" s="183" t="e">
        <f>IF(COUNT($T34:AO34)&gt;ROUNDUP($Q34/$O34,0)+$P34,0,EDATE(EDATE($T34,1)+$R34,COLUMN()-22))</f>
        <v>#DIV/0!</v>
      </c>
      <c r="AQ34" s="183" t="e">
        <f>IF(COUNT($T34:AP34)&gt;ROUNDUP($Q34/$O34,0)+$P34,0,EDATE(EDATE($T34,1)+$R34,COLUMN()-22))</f>
        <v>#DIV/0!</v>
      </c>
      <c r="AR34" s="183" t="e">
        <f>IF(COUNT($T34:AQ34)&gt;ROUNDUP($Q34/$O34,0)+$P34,0,EDATE(EDATE($T34,1)+$R34,COLUMN()-22))</f>
        <v>#DIV/0!</v>
      </c>
      <c r="AS34" s="183" t="e">
        <f>IF(COUNT($T34:AR34)&gt;ROUNDUP($Q34/$O34,0)+$P34,0,EDATE(EDATE($T34,1)+$R34,COLUMN()-22))</f>
        <v>#DIV/0!</v>
      </c>
      <c r="AT34" s="183" t="e">
        <f>IF(COUNT($T34:AS34)&gt;ROUNDUP($Q34/$O34,0)+$P34,0,EDATE(EDATE($T34,1)+$R34,COLUMN()-22))</f>
        <v>#DIV/0!</v>
      </c>
      <c r="AU34" s="183" t="e">
        <f>IF(COUNT($T34:AT34)&gt;ROUNDUP($Q34/$O34,0)+$P34,0,EDATE(EDATE($T34,1)+$R34,COLUMN()-22))</f>
        <v>#DIV/0!</v>
      </c>
      <c r="AV34" s="183" t="e">
        <f>IF(COUNT($T34:AU34)&gt;ROUNDUP($Q34/$O34,0)+$P34,0,EDATE(EDATE($T34,1)+$R34,COLUMN()-22))</f>
        <v>#DIV/0!</v>
      </c>
      <c r="AW34" s="183" t="e">
        <f>IF(COUNT($T34:AV34)&gt;ROUNDUP($Q34/$O34,0)+$P34,0,EDATE(EDATE($T34,1)+$R34,COLUMN()-22))</f>
        <v>#DIV/0!</v>
      </c>
      <c r="AX34" s="183" t="e">
        <f>IF(COUNT($T34:AW34)&gt;ROUNDUP($Q34/$O34,0)+$P34,0,EDATE(EDATE($T34,1)+$R34,COLUMN()-22))</f>
        <v>#DIV/0!</v>
      </c>
      <c r="AY34" s="183" t="e">
        <f>IF(COUNT($T34:AX34)&gt;ROUNDUP($Q34/$O34,0)+$P34,0,EDATE(EDATE($T34,1)+$R34,COLUMN()-22))</f>
        <v>#DIV/0!</v>
      </c>
      <c r="AZ34" s="183" t="e">
        <f>IF(COUNT($T34:AY34)&gt;ROUNDUP($Q34/$O34,0)+$P34,0,EDATE(EDATE($T34,1)+$R34,COLUMN()-22))</f>
        <v>#DIV/0!</v>
      </c>
      <c r="BA34" s="183" t="e">
        <f>IF(COUNT($T34:AZ34)&gt;ROUNDUP($Q34/$O34,0)+$P34,0,EDATE(EDATE($T34,1)+$R34,COLUMN()-22))</f>
        <v>#DIV/0!</v>
      </c>
      <c r="BB34" s="183" t="e">
        <f>IF(COUNT($T34:BA34)&gt;ROUNDUP($Q34/$O34,0)+$P34,0,EDATE(EDATE($T34,1)+$R34,COLUMN()-22))</f>
        <v>#DIV/0!</v>
      </c>
      <c r="BC34" s="183" t="e">
        <f>IF(COUNT($T34:BB34)&gt;ROUNDUP($Q34/$O34,0)+$P34,0,EDATE(EDATE($T34,1)+$R34,COLUMN()-22))</f>
        <v>#DIV/0!</v>
      </c>
      <c r="BD34" s="158"/>
      <c r="BE34" s="44"/>
    </row>
    <row r="35" spans="1:57" ht="21" customHeight="1">
      <c r="A35" s="270" t="str">
        <f t="shared" ca="1" si="0"/>
        <v/>
      </c>
      <c r="B35" s="213"/>
      <c r="C35" s="215" t="e">
        <f>+VLOOKUP(B35,'اسماء العملاء'!$A$2:$E$1270,5,FALSE)</f>
        <v>#N/A</v>
      </c>
      <c r="D35" s="215" t="e">
        <f>+VLOOKUP(B35,'اسماء العملاء'!$A$2:$C$1270,2,FALSE)</f>
        <v>#N/A</v>
      </c>
      <c r="E35" s="215"/>
      <c r="F35" s="215" t="e">
        <f>+VLOOKUP(B35,'اسماء العملاء'!$A$2:$C$1270,3,FALSE)</f>
        <v>#N/A</v>
      </c>
      <c r="G35" s="44"/>
      <c r="H35" s="78" t="e">
        <f>+VLOOKUP(G35,'انواع الفلاتر'!$B$2:$C$52,2,FALSE)</f>
        <v>#N/A</v>
      </c>
      <c r="I35" s="55"/>
      <c r="J35" s="76" t="e">
        <f t="shared" si="1"/>
        <v>#N/A</v>
      </c>
      <c r="K35" s="60"/>
      <c r="L35" s="60"/>
      <c r="M35" s="160"/>
      <c r="N35" s="61">
        <f t="shared" si="2"/>
        <v>0</v>
      </c>
      <c r="O35" s="265"/>
      <c r="P35" s="169" t="e">
        <f t="shared" si="4"/>
        <v>#DIV/0!</v>
      </c>
      <c r="Q35" s="169" t="e">
        <f t="shared" si="5"/>
        <v>#DIV/0!</v>
      </c>
      <c r="R35" s="179">
        <v>0</v>
      </c>
      <c r="S35" s="175" t="e">
        <f t="shared" si="3"/>
        <v>#DIV/0!</v>
      </c>
      <c r="T35" s="185"/>
      <c r="U35" s="183" t="e">
        <f>IF(COUNT($T35:T35)&gt;ROUNDUP($Q35/$O35,0)+$P35,0,EDATE(EDATE($T35,1)+$R35,COLUMN()-22))</f>
        <v>#DIV/0!</v>
      </c>
      <c r="V35" s="183" t="e">
        <f>IF(COUNT($T35:U35)&gt;ROUNDUP($Q35/$O35,0)+$P35,0,EDATE(EDATE($T35,1)+$R35,COLUMN()-22))</f>
        <v>#DIV/0!</v>
      </c>
      <c r="W35" s="183" t="e">
        <f>IF(COUNT($T35:V35)&gt;ROUNDUP($Q35/$O35,0)+$P35,0,EDATE(EDATE($T35,1)+$R35,COLUMN()-22))</f>
        <v>#DIV/0!</v>
      </c>
      <c r="X35" s="183" t="e">
        <f>IF(COUNT($T35:W35)&gt;ROUNDUP($Q35/$O35,0)+$P35,0,EDATE(EDATE($T35,1)+$R35,COLUMN()-22))</f>
        <v>#DIV/0!</v>
      </c>
      <c r="Y35" s="183" t="e">
        <f>IF(COUNT($T35:X35)&gt;ROUNDUP($Q35/$O35,0)+$P35,0,EDATE(EDATE($T35,1)+$R35,COLUMN()-22))</f>
        <v>#DIV/0!</v>
      </c>
      <c r="Z35" s="183" t="e">
        <f>IF(COUNT($T35:Y35)&gt;ROUNDUP($Q35/$O35,0)+$P35,0,EDATE(EDATE($T35,1)+$R35,COLUMN()-22))</f>
        <v>#DIV/0!</v>
      </c>
      <c r="AA35" s="183" t="e">
        <f>IF(COUNT($T35:Z35)&gt;ROUNDUP($Q35/$O35,0)+$P35,0,EDATE(EDATE($T35,1)+$R35,COLUMN()-22))</f>
        <v>#DIV/0!</v>
      </c>
      <c r="AB35" s="183" t="e">
        <f>IF(COUNT($T35:AA35)&gt;ROUNDUP($Q35/$O35,0)+$P35,0,EDATE(EDATE($T35,1)+$R35,COLUMN()-22))</f>
        <v>#DIV/0!</v>
      </c>
      <c r="AC35" s="183" t="e">
        <f>IF(COUNT($T35:AB35)&gt;ROUNDUP($Q35/$O35,0)+$P35,0,EDATE(EDATE($T35,1)+$R35,COLUMN()-22))</f>
        <v>#DIV/0!</v>
      </c>
      <c r="AD35" s="183" t="e">
        <f>IF(COUNT($T35:AC35)&gt;ROUNDUP($Q35/$O35,0)+$P35,0,EDATE(EDATE($T35,1)+$R35,COLUMN()-22))</f>
        <v>#DIV/0!</v>
      </c>
      <c r="AE35" s="183" t="e">
        <f>IF(COUNT($T35:AD35)&gt;ROUNDUP($Q35/$O35,0)+$P35,0,EDATE(EDATE($T35,1)+$R35,COLUMN()-22))</f>
        <v>#DIV/0!</v>
      </c>
      <c r="AF35" s="183" t="e">
        <f>IF(COUNT($T35:AE35)&gt;ROUNDUP($Q35/$O35,0)+$P35,0,EDATE(EDATE($T35,1)+$R35,COLUMN()-22))</f>
        <v>#DIV/0!</v>
      </c>
      <c r="AG35" s="183" t="e">
        <f>IF(COUNT($T35:AF35)&gt;ROUNDUP($Q35/$O35,0)+$P35,0,EDATE(EDATE($T35,1)+$R35,COLUMN()-22))</f>
        <v>#DIV/0!</v>
      </c>
      <c r="AH35" s="183" t="e">
        <f>IF(COUNT($T35:AG35)&gt;ROUNDUP($Q35/$O35,0)+$P35,0,EDATE(EDATE($T35,1)+$R35,COLUMN()-22))</f>
        <v>#DIV/0!</v>
      </c>
      <c r="AI35" s="183" t="e">
        <f>IF(COUNT($T35:AH35)&gt;ROUNDUP($Q35/$O35,0)+$P35,0,EDATE(EDATE($T35,1)+$R35,COLUMN()-22))</f>
        <v>#DIV/0!</v>
      </c>
      <c r="AJ35" s="183" t="e">
        <f>IF(COUNT($T35:AI35)&gt;ROUNDUP($Q35/$O35,0)+$P35,0,EDATE(EDATE($T35,1)+$R35,COLUMN()-22))</f>
        <v>#DIV/0!</v>
      </c>
      <c r="AK35" s="183" t="e">
        <f>IF(COUNT($T35:AJ35)&gt;ROUNDUP($Q35/$O35,0)+$P35,0,EDATE(EDATE($T35,1)+$R35,COLUMN()-22))</f>
        <v>#DIV/0!</v>
      </c>
      <c r="AL35" s="183" t="e">
        <f>IF(COUNT($T35:AK35)&gt;ROUNDUP($Q35/$O35,0)+$P35,0,EDATE(EDATE($T35,1)+$R35,COLUMN()-22))</f>
        <v>#DIV/0!</v>
      </c>
      <c r="AM35" s="183" t="e">
        <f>IF(COUNT($T35:AL35)&gt;ROUNDUP($Q35/$O35,0)+$P35,0,EDATE(EDATE($T35,1)+$R35,COLUMN()-22))</f>
        <v>#DIV/0!</v>
      </c>
      <c r="AN35" s="183" t="e">
        <f>IF(COUNT($T35:AM35)&gt;ROUNDUP($Q35/$O35,0)+$P35,0,EDATE(EDATE($T35,1)+$R35,COLUMN()-22))</f>
        <v>#DIV/0!</v>
      </c>
      <c r="AO35" s="183" t="e">
        <f>IF(COUNT($T35:AN35)&gt;ROUNDUP($Q35/$O35,0)+$P35,0,EDATE(EDATE($T35,1)+$R35,COLUMN()-22))</f>
        <v>#DIV/0!</v>
      </c>
      <c r="AP35" s="183" t="e">
        <f>IF(COUNT($T35:AO35)&gt;ROUNDUP($Q35/$O35,0)+$P35,0,EDATE(EDATE($T35,1)+$R35,COLUMN()-22))</f>
        <v>#DIV/0!</v>
      </c>
      <c r="AQ35" s="183" t="e">
        <f>IF(COUNT($T35:AP35)&gt;ROUNDUP($Q35/$O35,0)+$P35,0,EDATE(EDATE($T35,1)+$R35,COLUMN()-22))</f>
        <v>#DIV/0!</v>
      </c>
      <c r="AR35" s="183" t="e">
        <f>IF(COUNT($T35:AQ35)&gt;ROUNDUP($Q35/$O35,0)+$P35,0,EDATE(EDATE($T35,1)+$R35,COLUMN()-22))</f>
        <v>#DIV/0!</v>
      </c>
      <c r="AS35" s="183" t="e">
        <f>IF(COUNT($T35:AR35)&gt;ROUNDUP($Q35/$O35,0)+$P35,0,EDATE(EDATE($T35,1)+$R35,COLUMN()-22))</f>
        <v>#DIV/0!</v>
      </c>
      <c r="AT35" s="183" t="e">
        <f>IF(COUNT($T35:AS35)&gt;ROUNDUP($Q35/$O35,0)+$P35,0,EDATE(EDATE($T35,1)+$R35,COLUMN()-22))</f>
        <v>#DIV/0!</v>
      </c>
      <c r="AU35" s="183" t="e">
        <f>IF(COUNT($T35:AT35)&gt;ROUNDUP($Q35/$O35,0)+$P35,0,EDATE(EDATE($T35,1)+$R35,COLUMN()-22))</f>
        <v>#DIV/0!</v>
      </c>
      <c r="AV35" s="183" t="e">
        <f>IF(COUNT($T35:AU35)&gt;ROUNDUP($Q35/$O35,0)+$P35,0,EDATE(EDATE($T35,1)+$R35,COLUMN()-22))</f>
        <v>#DIV/0!</v>
      </c>
      <c r="AW35" s="183" t="e">
        <f>IF(COUNT($T35:AV35)&gt;ROUNDUP($Q35/$O35,0)+$P35,0,EDATE(EDATE($T35,1)+$R35,COLUMN()-22))</f>
        <v>#DIV/0!</v>
      </c>
      <c r="AX35" s="183" t="e">
        <f>IF(COUNT($T35:AW35)&gt;ROUNDUP($Q35/$O35,0)+$P35,0,EDATE(EDATE($T35,1)+$R35,COLUMN()-22))</f>
        <v>#DIV/0!</v>
      </c>
      <c r="AY35" s="183" t="e">
        <f>IF(COUNT($T35:AX35)&gt;ROUNDUP($Q35/$O35,0)+$P35,0,EDATE(EDATE($T35,1)+$R35,COLUMN()-22))</f>
        <v>#DIV/0!</v>
      </c>
      <c r="AZ35" s="183" t="e">
        <f>IF(COUNT($T35:AY35)&gt;ROUNDUP($Q35/$O35,0)+$P35,0,EDATE(EDATE($T35,1)+$R35,COLUMN()-22))</f>
        <v>#DIV/0!</v>
      </c>
      <c r="BA35" s="183" t="e">
        <f>IF(COUNT($T35:AZ35)&gt;ROUNDUP($Q35/$O35,0)+$P35,0,EDATE(EDATE($T35,1)+$R35,COLUMN()-22))</f>
        <v>#DIV/0!</v>
      </c>
      <c r="BB35" s="183" t="e">
        <f>IF(COUNT($T35:BA35)&gt;ROUNDUP($Q35/$O35,0)+$P35,0,EDATE(EDATE($T35,1)+$R35,COLUMN()-22))</f>
        <v>#DIV/0!</v>
      </c>
      <c r="BC35" s="183" t="e">
        <f>IF(COUNT($T35:BB35)&gt;ROUNDUP($Q35/$O35,0)+$P35,0,EDATE(EDATE($T35,1)+$R35,COLUMN()-22))</f>
        <v>#DIV/0!</v>
      </c>
      <c r="BD35" s="158"/>
      <c r="BE35" s="44"/>
    </row>
    <row r="36" spans="1:57" ht="21" customHeight="1">
      <c r="A36" s="270" t="str">
        <f t="shared" ca="1" si="0"/>
        <v/>
      </c>
      <c r="B36" s="213"/>
      <c r="C36" s="215" t="e">
        <f>+VLOOKUP(B36,'اسماء العملاء'!$A$2:$E$1270,5,FALSE)</f>
        <v>#N/A</v>
      </c>
      <c r="D36" s="215" t="e">
        <f>+VLOOKUP(B36,'اسماء العملاء'!$A$2:$C$1270,2,FALSE)</f>
        <v>#N/A</v>
      </c>
      <c r="E36" s="215"/>
      <c r="F36" s="215" t="e">
        <f>+VLOOKUP(B36,'اسماء العملاء'!$A$2:$C$1270,3,FALSE)</f>
        <v>#N/A</v>
      </c>
      <c r="G36" s="44"/>
      <c r="H36" s="78" t="e">
        <f>+VLOOKUP(G36,'انواع الفلاتر'!$B$2:$C$52,2,FALSE)</f>
        <v>#N/A</v>
      </c>
      <c r="I36" s="55"/>
      <c r="J36" s="76" t="e">
        <f t="shared" si="1"/>
        <v>#N/A</v>
      </c>
      <c r="K36" s="60"/>
      <c r="L36" s="60"/>
      <c r="M36" s="160"/>
      <c r="N36" s="61">
        <f t="shared" si="2"/>
        <v>0</v>
      </c>
      <c r="O36" s="265"/>
      <c r="P36" s="169" t="e">
        <f t="shared" si="4"/>
        <v>#DIV/0!</v>
      </c>
      <c r="Q36" s="169" t="e">
        <f t="shared" si="5"/>
        <v>#DIV/0!</v>
      </c>
      <c r="R36" s="179">
        <v>0</v>
      </c>
      <c r="S36" s="175" t="e">
        <f t="shared" si="3"/>
        <v>#DIV/0!</v>
      </c>
      <c r="T36" s="185"/>
      <c r="U36" s="183" t="e">
        <f>IF(COUNT($T36:T36)&gt;ROUNDUP($Q36/$O36,0)+$P36,0,EDATE(EDATE($T36,1)+$R36,COLUMN()-22))</f>
        <v>#DIV/0!</v>
      </c>
      <c r="V36" s="183" t="e">
        <f>IF(COUNT($T36:U36)&gt;ROUNDUP($Q36/$O36,0)+$P36,0,EDATE(EDATE($T36,1)+$R36,COLUMN()-22))</f>
        <v>#DIV/0!</v>
      </c>
      <c r="W36" s="183" t="e">
        <f>IF(COUNT($T36:V36)&gt;ROUNDUP($Q36/$O36,0)+$P36,0,EDATE(EDATE($T36,1)+$R36,COLUMN()-22))</f>
        <v>#DIV/0!</v>
      </c>
      <c r="X36" s="183" t="e">
        <f>IF(COUNT($T36:W36)&gt;ROUNDUP($Q36/$O36,0)+$P36,0,EDATE(EDATE($T36,1)+$R36,COLUMN()-22))</f>
        <v>#DIV/0!</v>
      </c>
      <c r="Y36" s="183" t="e">
        <f>IF(COUNT($T36:X36)&gt;ROUNDUP($Q36/$O36,0)+$P36,0,EDATE(EDATE($T36,1)+$R36,COLUMN()-22))</f>
        <v>#DIV/0!</v>
      </c>
      <c r="Z36" s="183" t="e">
        <f>IF(COUNT($T36:Y36)&gt;ROUNDUP($Q36/$O36,0)+$P36,0,EDATE(EDATE($T36,1)+$R36,COLUMN()-22))</f>
        <v>#DIV/0!</v>
      </c>
      <c r="AA36" s="183" t="e">
        <f>IF(COUNT($T36:Z36)&gt;ROUNDUP($Q36/$O36,0)+$P36,0,EDATE(EDATE($T36,1)+$R36,COLUMN()-22))</f>
        <v>#DIV/0!</v>
      </c>
      <c r="AB36" s="183" t="e">
        <f>IF(COUNT($T36:AA36)&gt;ROUNDUP($Q36/$O36,0)+$P36,0,EDATE(EDATE($T36,1)+$R36,COLUMN()-22))</f>
        <v>#DIV/0!</v>
      </c>
      <c r="AC36" s="183" t="e">
        <f>IF(COUNT($T36:AB36)&gt;ROUNDUP($Q36/$O36,0)+$P36,0,EDATE(EDATE($T36,1)+$R36,COLUMN()-22))</f>
        <v>#DIV/0!</v>
      </c>
      <c r="AD36" s="183" t="e">
        <f>IF(COUNT($T36:AC36)&gt;ROUNDUP($Q36/$O36,0)+$P36,0,EDATE(EDATE($T36,1)+$R36,COLUMN()-22))</f>
        <v>#DIV/0!</v>
      </c>
      <c r="AE36" s="183" t="e">
        <f>IF(COUNT($T36:AD36)&gt;ROUNDUP($Q36/$O36,0)+$P36,0,EDATE(EDATE($T36,1)+$R36,COLUMN()-22))</f>
        <v>#DIV/0!</v>
      </c>
      <c r="AF36" s="183" t="e">
        <f>IF(COUNT($T36:AE36)&gt;ROUNDUP($Q36/$O36,0)+$P36,0,EDATE(EDATE($T36,1)+$R36,COLUMN()-22))</f>
        <v>#DIV/0!</v>
      </c>
      <c r="AG36" s="183" t="e">
        <f>IF(COUNT($T36:AF36)&gt;ROUNDUP($Q36/$O36,0)+$P36,0,EDATE(EDATE($T36,1)+$R36,COLUMN()-22))</f>
        <v>#DIV/0!</v>
      </c>
      <c r="AH36" s="183" t="e">
        <f>IF(COUNT($T36:AG36)&gt;ROUNDUP($Q36/$O36,0)+$P36,0,EDATE(EDATE($T36,1)+$R36,COLUMN()-22))</f>
        <v>#DIV/0!</v>
      </c>
      <c r="AI36" s="183" t="e">
        <f>IF(COUNT($T36:AH36)&gt;ROUNDUP($Q36/$O36,0)+$P36,0,EDATE(EDATE($T36,1)+$R36,COLUMN()-22))</f>
        <v>#DIV/0!</v>
      </c>
      <c r="AJ36" s="183" t="e">
        <f>IF(COUNT($T36:AI36)&gt;ROUNDUP($Q36/$O36,0)+$P36,0,EDATE(EDATE($T36,1)+$R36,COLUMN()-22))</f>
        <v>#DIV/0!</v>
      </c>
      <c r="AK36" s="183" t="e">
        <f>IF(COUNT($T36:AJ36)&gt;ROUNDUP($Q36/$O36,0)+$P36,0,EDATE(EDATE($T36,1)+$R36,COLUMN()-22))</f>
        <v>#DIV/0!</v>
      </c>
      <c r="AL36" s="183" t="e">
        <f>IF(COUNT($T36:AK36)&gt;ROUNDUP($Q36/$O36,0)+$P36,0,EDATE(EDATE($T36,1)+$R36,COLUMN()-22))</f>
        <v>#DIV/0!</v>
      </c>
      <c r="AM36" s="183" t="e">
        <f>IF(COUNT($T36:AL36)&gt;ROUNDUP($Q36/$O36,0)+$P36,0,EDATE(EDATE($T36,1)+$R36,COLUMN()-22))</f>
        <v>#DIV/0!</v>
      </c>
      <c r="AN36" s="183" t="e">
        <f>IF(COUNT($T36:AM36)&gt;ROUNDUP($Q36/$O36,0)+$P36,0,EDATE(EDATE($T36,1)+$R36,COLUMN()-22))</f>
        <v>#DIV/0!</v>
      </c>
      <c r="AO36" s="183" t="e">
        <f>IF(COUNT($T36:AN36)&gt;ROUNDUP($Q36/$O36,0)+$P36,0,EDATE(EDATE($T36,1)+$R36,COLUMN()-22))</f>
        <v>#DIV/0!</v>
      </c>
      <c r="AP36" s="183" t="e">
        <f>IF(COUNT($T36:AO36)&gt;ROUNDUP($Q36/$O36,0)+$P36,0,EDATE(EDATE($T36,1)+$R36,COLUMN()-22))</f>
        <v>#DIV/0!</v>
      </c>
      <c r="AQ36" s="183" t="e">
        <f>IF(COUNT($T36:AP36)&gt;ROUNDUP($Q36/$O36,0)+$P36,0,EDATE(EDATE($T36,1)+$R36,COLUMN()-22))</f>
        <v>#DIV/0!</v>
      </c>
      <c r="AR36" s="183" t="e">
        <f>IF(COUNT($T36:AQ36)&gt;ROUNDUP($Q36/$O36,0)+$P36,0,EDATE(EDATE($T36,1)+$R36,COLUMN()-22))</f>
        <v>#DIV/0!</v>
      </c>
      <c r="AS36" s="183" t="e">
        <f>IF(COUNT($T36:AR36)&gt;ROUNDUP($Q36/$O36,0)+$P36,0,EDATE(EDATE($T36,1)+$R36,COLUMN()-22))</f>
        <v>#DIV/0!</v>
      </c>
      <c r="AT36" s="183" t="e">
        <f>IF(COUNT($T36:AS36)&gt;ROUNDUP($Q36/$O36,0)+$P36,0,EDATE(EDATE($T36,1)+$R36,COLUMN()-22))</f>
        <v>#DIV/0!</v>
      </c>
      <c r="AU36" s="183" t="e">
        <f>IF(COUNT($T36:AT36)&gt;ROUNDUP($Q36/$O36,0)+$P36,0,EDATE(EDATE($T36,1)+$R36,COLUMN()-22))</f>
        <v>#DIV/0!</v>
      </c>
      <c r="AV36" s="183" t="e">
        <f>IF(COUNT($T36:AU36)&gt;ROUNDUP($Q36/$O36,0)+$P36,0,EDATE(EDATE($T36,1)+$R36,COLUMN()-22))</f>
        <v>#DIV/0!</v>
      </c>
      <c r="AW36" s="183" t="e">
        <f>IF(COUNT($T36:AV36)&gt;ROUNDUP($Q36/$O36,0)+$P36,0,EDATE(EDATE($T36,1)+$R36,COLUMN()-22))</f>
        <v>#DIV/0!</v>
      </c>
      <c r="AX36" s="183" t="e">
        <f>IF(COUNT($T36:AW36)&gt;ROUNDUP($Q36/$O36,0)+$P36,0,EDATE(EDATE($T36,1)+$R36,COLUMN()-22))</f>
        <v>#DIV/0!</v>
      </c>
      <c r="AY36" s="183" t="e">
        <f>IF(COUNT($T36:AX36)&gt;ROUNDUP($Q36/$O36,0)+$P36,0,EDATE(EDATE($T36,1)+$R36,COLUMN()-22))</f>
        <v>#DIV/0!</v>
      </c>
      <c r="AZ36" s="183" t="e">
        <f>IF(COUNT($T36:AY36)&gt;ROUNDUP($Q36/$O36,0)+$P36,0,EDATE(EDATE($T36,1)+$R36,COLUMN()-22))</f>
        <v>#DIV/0!</v>
      </c>
      <c r="BA36" s="183" t="e">
        <f>IF(COUNT($T36:AZ36)&gt;ROUNDUP($Q36/$O36,0)+$P36,0,EDATE(EDATE($T36,1)+$R36,COLUMN()-22))</f>
        <v>#DIV/0!</v>
      </c>
      <c r="BB36" s="183" t="e">
        <f>IF(COUNT($T36:BA36)&gt;ROUNDUP($Q36/$O36,0)+$P36,0,EDATE(EDATE($T36,1)+$R36,COLUMN()-22))</f>
        <v>#DIV/0!</v>
      </c>
      <c r="BC36" s="183" t="e">
        <f>IF(COUNT($T36:BB36)&gt;ROUNDUP($Q36/$O36,0)+$P36,0,EDATE(EDATE($T36,1)+$R36,COLUMN()-22))</f>
        <v>#DIV/0!</v>
      </c>
      <c r="BD36" s="158"/>
      <c r="BE36" s="44"/>
    </row>
    <row r="37" spans="1:57" ht="21" customHeight="1">
      <c r="A37" s="270" t="str">
        <f t="shared" ca="1" si="0"/>
        <v/>
      </c>
      <c r="B37" s="213"/>
      <c r="C37" s="215" t="e">
        <f>+VLOOKUP(B37,'اسماء العملاء'!$A$2:$E$1270,5,FALSE)</f>
        <v>#N/A</v>
      </c>
      <c r="D37" s="215" t="e">
        <f>+VLOOKUP(B37,'اسماء العملاء'!$A$2:$C$1270,2,FALSE)</f>
        <v>#N/A</v>
      </c>
      <c r="E37" s="215"/>
      <c r="F37" s="215" t="e">
        <f>+VLOOKUP(B37,'اسماء العملاء'!$A$2:$C$1270,3,FALSE)</f>
        <v>#N/A</v>
      </c>
      <c r="G37" s="44"/>
      <c r="H37" s="78" t="e">
        <f>+VLOOKUP(G37,'انواع الفلاتر'!$B$2:$C$52,2,FALSE)</f>
        <v>#N/A</v>
      </c>
      <c r="I37" s="55"/>
      <c r="J37" s="76" t="e">
        <f t="shared" si="1"/>
        <v>#N/A</v>
      </c>
      <c r="K37" s="60"/>
      <c r="L37" s="60"/>
      <c r="M37" s="160"/>
      <c r="N37" s="61">
        <f t="shared" si="2"/>
        <v>0</v>
      </c>
      <c r="O37" s="265"/>
      <c r="P37" s="169" t="e">
        <f t="shared" si="4"/>
        <v>#DIV/0!</v>
      </c>
      <c r="Q37" s="169" t="e">
        <f t="shared" si="5"/>
        <v>#DIV/0!</v>
      </c>
      <c r="R37" s="179">
        <v>0</v>
      </c>
      <c r="S37" s="175" t="e">
        <f t="shared" si="3"/>
        <v>#DIV/0!</v>
      </c>
      <c r="T37" s="185"/>
      <c r="U37" s="183" t="e">
        <f>IF(COUNT($T37:T37)&gt;ROUNDUP($Q37/$O37,0)+$P37,0,EDATE(EDATE($T37,1)+$R37,COLUMN()-22))</f>
        <v>#DIV/0!</v>
      </c>
      <c r="V37" s="183" t="e">
        <f>IF(COUNT($T37:U37)&gt;ROUNDUP($Q37/$O37,0)+$P37,0,EDATE(EDATE($T37,1)+$R37,COLUMN()-22))</f>
        <v>#DIV/0!</v>
      </c>
      <c r="W37" s="183" t="e">
        <f>IF(COUNT($T37:V37)&gt;ROUNDUP($Q37/$O37,0)+$P37,0,EDATE(EDATE($T37,1)+$R37,COLUMN()-22))</f>
        <v>#DIV/0!</v>
      </c>
      <c r="X37" s="183" t="e">
        <f>IF(COUNT($T37:W37)&gt;ROUNDUP($Q37/$O37,0)+$P37,0,EDATE(EDATE($T37,1)+$R37,COLUMN()-22))</f>
        <v>#DIV/0!</v>
      </c>
      <c r="Y37" s="183" t="e">
        <f>IF(COUNT($T37:X37)&gt;ROUNDUP($Q37/$O37,0)+$P37,0,EDATE(EDATE($T37,1)+$R37,COLUMN()-22))</f>
        <v>#DIV/0!</v>
      </c>
      <c r="Z37" s="183" t="e">
        <f>IF(COUNT($T37:Y37)&gt;ROUNDUP($Q37/$O37,0)+$P37,0,EDATE(EDATE($T37,1)+$R37,COLUMN()-22))</f>
        <v>#DIV/0!</v>
      </c>
      <c r="AA37" s="183" t="e">
        <f>IF(COUNT($T37:Z37)&gt;ROUNDUP($Q37/$O37,0)+$P37,0,EDATE(EDATE($T37,1)+$R37,COLUMN()-22))</f>
        <v>#DIV/0!</v>
      </c>
      <c r="AB37" s="183" t="e">
        <f>IF(COUNT($T37:AA37)&gt;ROUNDUP($Q37/$O37,0)+$P37,0,EDATE(EDATE($T37,1)+$R37,COLUMN()-22))</f>
        <v>#DIV/0!</v>
      </c>
      <c r="AC37" s="183" t="e">
        <f>IF(COUNT($T37:AB37)&gt;ROUNDUP($Q37/$O37,0)+$P37,0,EDATE(EDATE($T37,1)+$R37,COLUMN()-22))</f>
        <v>#DIV/0!</v>
      </c>
      <c r="AD37" s="183" t="e">
        <f>IF(COUNT($T37:AC37)&gt;ROUNDUP($Q37/$O37,0)+$P37,0,EDATE(EDATE($T37,1)+$R37,COLUMN()-22))</f>
        <v>#DIV/0!</v>
      </c>
      <c r="AE37" s="183" t="e">
        <f>IF(COUNT($T37:AD37)&gt;ROUNDUP($Q37/$O37,0)+$P37,0,EDATE(EDATE($T37,1)+$R37,COLUMN()-22))</f>
        <v>#DIV/0!</v>
      </c>
      <c r="AF37" s="183" t="e">
        <f>IF(COUNT($T37:AE37)&gt;ROUNDUP($Q37/$O37,0)+$P37,0,EDATE(EDATE($T37,1)+$R37,COLUMN()-22))</f>
        <v>#DIV/0!</v>
      </c>
      <c r="AG37" s="183" t="e">
        <f>IF(COUNT($T37:AF37)&gt;ROUNDUP($Q37/$O37,0)+$P37,0,EDATE(EDATE($T37,1)+$R37,COLUMN()-22))</f>
        <v>#DIV/0!</v>
      </c>
      <c r="AH37" s="183" t="e">
        <f>IF(COUNT($T37:AG37)&gt;ROUNDUP($Q37/$O37,0)+$P37,0,EDATE(EDATE($T37,1)+$R37,COLUMN()-22))</f>
        <v>#DIV/0!</v>
      </c>
      <c r="AI37" s="183" t="e">
        <f>IF(COUNT($T37:AH37)&gt;ROUNDUP($Q37/$O37,0)+$P37,0,EDATE(EDATE($T37,1)+$R37,COLUMN()-22))</f>
        <v>#DIV/0!</v>
      </c>
      <c r="AJ37" s="183" t="e">
        <f>IF(COUNT($T37:AI37)&gt;ROUNDUP($Q37/$O37,0)+$P37,0,EDATE(EDATE($T37,1)+$R37,COLUMN()-22))</f>
        <v>#DIV/0!</v>
      </c>
      <c r="AK37" s="183" t="e">
        <f>IF(COUNT($T37:AJ37)&gt;ROUNDUP($Q37/$O37,0)+$P37,0,EDATE(EDATE($T37,1)+$R37,COLUMN()-22))</f>
        <v>#DIV/0!</v>
      </c>
      <c r="AL37" s="183" t="e">
        <f>IF(COUNT($T37:AK37)&gt;ROUNDUP($Q37/$O37,0)+$P37,0,EDATE(EDATE($T37,1)+$R37,COLUMN()-22))</f>
        <v>#DIV/0!</v>
      </c>
      <c r="AM37" s="183" t="e">
        <f>IF(COUNT($T37:AL37)&gt;ROUNDUP($Q37/$O37,0)+$P37,0,EDATE(EDATE($T37,1)+$R37,COLUMN()-22))</f>
        <v>#DIV/0!</v>
      </c>
      <c r="AN37" s="183" t="e">
        <f>IF(COUNT($T37:AM37)&gt;ROUNDUP($Q37/$O37,0)+$P37,0,EDATE(EDATE($T37,1)+$R37,COLUMN()-22))</f>
        <v>#DIV/0!</v>
      </c>
      <c r="AO37" s="183" t="e">
        <f>IF(COUNT($T37:AN37)&gt;ROUNDUP($Q37/$O37,0)+$P37,0,EDATE(EDATE($T37,1)+$R37,COLUMN()-22))</f>
        <v>#DIV/0!</v>
      </c>
      <c r="AP37" s="183" t="e">
        <f>IF(COUNT($T37:AO37)&gt;ROUNDUP($Q37/$O37,0)+$P37,0,EDATE(EDATE($T37,1)+$R37,COLUMN()-22))</f>
        <v>#DIV/0!</v>
      </c>
      <c r="AQ37" s="183" t="e">
        <f>IF(COUNT($T37:AP37)&gt;ROUNDUP($Q37/$O37,0)+$P37,0,EDATE(EDATE($T37,1)+$R37,COLUMN()-22))</f>
        <v>#DIV/0!</v>
      </c>
      <c r="AR37" s="183" t="e">
        <f>IF(COUNT($T37:AQ37)&gt;ROUNDUP($Q37/$O37,0)+$P37,0,EDATE(EDATE($T37,1)+$R37,COLUMN()-22))</f>
        <v>#DIV/0!</v>
      </c>
      <c r="AS37" s="183" t="e">
        <f>IF(COUNT($T37:AR37)&gt;ROUNDUP($Q37/$O37,0)+$P37,0,EDATE(EDATE($T37,1)+$R37,COLUMN()-22))</f>
        <v>#DIV/0!</v>
      </c>
      <c r="AT37" s="183" t="e">
        <f>IF(COUNT($T37:AS37)&gt;ROUNDUP($Q37/$O37,0)+$P37,0,EDATE(EDATE($T37,1)+$R37,COLUMN()-22))</f>
        <v>#DIV/0!</v>
      </c>
      <c r="AU37" s="183" t="e">
        <f>IF(COUNT($T37:AT37)&gt;ROUNDUP($Q37/$O37,0)+$P37,0,EDATE(EDATE($T37,1)+$R37,COLUMN()-22))</f>
        <v>#DIV/0!</v>
      </c>
      <c r="AV37" s="183" t="e">
        <f>IF(COUNT($T37:AU37)&gt;ROUNDUP($Q37/$O37,0)+$P37,0,EDATE(EDATE($T37,1)+$R37,COLUMN()-22))</f>
        <v>#DIV/0!</v>
      </c>
      <c r="AW37" s="183" t="e">
        <f>IF(COUNT($T37:AV37)&gt;ROUNDUP($Q37/$O37,0)+$P37,0,EDATE(EDATE($T37,1)+$R37,COLUMN()-22))</f>
        <v>#DIV/0!</v>
      </c>
      <c r="AX37" s="183" t="e">
        <f>IF(COUNT($T37:AW37)&gt;ROUNDUP($Q37/$O37,0)+$P37,0,EDATE(EDATE($T37,1)+$R37,COLUMN()-22))</f>
        <v>#DIV/0!</v>
      </c>
      <c r="AY37" s="183" t="e">
        <f>IF(COUNT($T37:AX37)&gt;ROUNDUP($Q37/$O37,0)+$P37,0,EDATE(EDATE($T37,1)+$R37,COLUMN()-22))</f>
        <v>#DIV/0!</v>
      </c>
      <c r="AZ37" s="183" t="e">
        <f>IF(COUNT($T37:AY37)&gt;ROUNDUP($Q37/$O37,0)+$P37,0,EDATE(EDATE($T37,1)+$R37,COLUMN()-22))</f>
        <v>#DIV/0!</v>
      </c>
      <c r="BA37" s="183" t="e">
        <f>IF(COUNT($T37:AZ37)&gt;ROUNDUP($Q37/$O37,0)+$P37,0,EDATE(EDATE($T37,1)+$R37,COLUMN()-22))</f>
        <v>#DIV/0!</v>
      </c>
      <c r="BB37" s="183" t="e">
        <f>IF(COUNT($T37:BA37)&gt;ROUNDUP($Q37/$O37,0)+$P37,0,EDATE(EDATE($T37,1)+$R37,COLUMN()-22))</f>
        <v>#DIV/0!</v>
      </c>
      <c r="BC37" s="183" t="e">
        <f>IF(COUNT($T37:BB37)&gt;ROUNDUP($Q37/$O37,0)+$P37,0,EDATE(EDATE($T37,1)+$R37,COLUMN()-22))</f>
        <v>#DIV/0!</v>
      </c>
      <c r="BD37" s="158"/>
      <c r="BE37" s="44"/>
    </row>
    <row r="38" spans="1:57" ht="21" customHeight="1">
      <c r="A38" s="270" t="str">
        <f t="shared" ca="1" si="0"/>
        <v/>
      </c>
      <c r="B38" s="213"/>
      <c r="C38" s="215" t="e">
        <f>+VLOOKUP(B38,'اسماء العملاء'!$A$2:$E$1270,5,FALSE)</f>
        <v>#N/A</v>
      </c>
      <c r="D38" s="215" t="e">
        <f>+VLOOKUP(B38,'اسماء العملاء'!$A$2:$C$1270,2,FALSE)</f>
        <v>#N/A</v>
      </c>
      <c r="E38" s="215"/>
      <c r="F38" s="215" t="e">
        <f>+VLOOKUP(B38,'اسماء العملاء'!$A$2:$C$1270,3,FALSE)</f>
        <v>#N/A</v>
      </c>
      <c r="G38" s="44"/>
      <c r="H38" s="78" t="e">
        <f>+VLOOKUP(G38,'انواع الفلاتر'!$B$2:$C$52,2,FALSE)</f>
        <v>#N/A</v>
      </c>
      <c r="I38" s="55"/>
      <c r="J38" s="76" t="e">
        <f t="shared" si="1"/>
        <v>#N/A</v>
      </c>
      <c r="K38" s="60"/>
      <c r="L38" s="60"/>
      <c r="M38" s="160"/>
      <c r="N38" s="61">
        <f t="shared" si="2"/>
        <v>0</v>
      </c>
      <c r="O38" s="265"/>
      <c r="P38" s="169" t="e">
        <f t="shared" si="4"/>
        <v>#DIV/0!</v>
      </c>
      <c r="Q38" s="169" t="e">
        <f t="shared" si="5"/>
        <v>#DIV/0!</v>
      </c>
      <c r="R38" s="179">
        <v>0</v>
      </c>
      <c r="S38" s="175" t="e">
        <f t="shared" si="3"/>
        <v>#DIV/0!</v>
      </c>
      <c r="T38" s="185"/>
      <c r="U38" s="183" t="e">
        <f>IF(COUNT($T38:T38)&gt;ROUNDUP($Q38/$O38,0)+$P38,0,EDATE(EDATE($T38,1)+$R38,COLUMN()-22))</f>
        <v>#DIV/0!</v>
      </c>
      <c r="V38" s="183" t="e">
        <f>IF(COUNT($T38:U38)&gt;ROUNDUP($Q38/$O38,0)+$P38,0,EDATE(EDATE($T38,1)+$R38,COLUMN()-22))</f>
        <v>#DIV/0!</v>
      </c>
      <c r="W38" s="183" t="e">
        <f>IF(COUNT($T38:V38)&gt;ROUNDUP($Q38/$O38,0)+$P38,0,EDATE(EDATE($T38,1)+$R38,COLUMN()-22))</f>
        <v>#DIV/0!</v>
      </c>
      <c r="X38" s="183" t="e">
        <f>IF(COUNT($T38:W38)&gt;ROUNDUP($Q38/$O38,0)+$P38,0,EDATE(EDATE($T38,1)+$R38,COLUMN()-22))</f>
        <v>#DIV/0!</v>
      </c>
      <c r="Y38" s="183" t="e">
        <f>IF(COUNT($T38:X38)&gt;ROUNDUP($Q38/$O38,0)+$P38,0,EDATE(EDATE($T38,1)+$R38,COLUMN()-22))</f>
        <v>#DIV/0!</v>
      </c>
      <c r="Z38" s="183" t="e">
        <f>IF(COUNT($T38:Y38)&gt;ROUNDUP($Q38/$O38,0)+$P38,0,EDATE(EDATE($T38,1)+$R38,COLUMN()-22))</f>
        <v>#DIV/0!</v>
      </c>
      <c r="AA38" s="183" t="e">
        <f>IF(COUNT($T38:Z38)&gt;ROUNDUP($Q38/$O38,0)+$P38,0,EDATE(EDATE($T38,1)+$R38,COLUMN()-22))</f>
        <v>#DIV/0!</v>
      </c>
      <c r="AB38" s="183" t="e">
        <f>IF(COUNT($T38:AA38)&gt;ROUNDUP($Q38/$O38,0)+$P38,0,EDATE(EDATE($T38,1)+$R38,COLUMN()-22))</f>
        <v>#DIV/0!</v>
      </c>
      <c r="AC38" s="183" t="e">
        <f>IF(COUNT($T38:AB38)&gt;ROUNDUP($Q38/$O38,0)+$P38,0,EDATE(EDATE($T38,1)+$R38,COLUMN()-22))</f>
        <v>#DIV/0!</v>
      </c>
      <c r="AD38" s="183" t="e">
        <f>IF(COUNT($T38:AC38)&gt;ROUNDUP($Q38/$O38,0)+$P38,0,EDATE(EDATE($T38,1)+$R38,COLUMN()-22))</f>
        <v>#DIV/0!</v>
      </c>
      <c r="AE38" s="183" t="e">
        <f>IF(COUNT($T38:AD38)&gt;ROUNDUP($Q38/$O38,0)+$P38,0,EDATE(EDATE($T38,1)+$R38,COLUMN()-22))</f>
        <v>#DIV/0!</v>
      </c>
      <c r="AF38" s="183" t="e">
        <f>IF(COUNT($T38:AE38)&gt;ROUNDUP($Q38/$O38,0)+$P38,0,EDATE(EDATE($T38,1)+$R38,COLUMN()-22))</f>
        <v>#DIV/0!</v>
      </c>
      <c r="AG38" s="183" t="e">
        <f>IF(COUNT($T38:AF38)&gt;ROUNDUP($Q38/$O38,0)+$P38,0,EDATE(EDATE($T38,1)+$R38,COLUMN()-22))</f>
        <v>#DIV/0!</v>
      </c>
      <c r="AH38" s="183" t="e">
        <f>IF(COUNT($T38:AG38)&gt;ROUNDUP($Q38/$O38,0)+$P38,0,EDATE(EDATE($T38,1)+$R38,COLUMN()-22))</f>
        <v>#DIV/0!</v>
      </c>
      <c r="AI38" s="183" t="e">
        <f>IF(COUNT($T38:AH38)&gt;ROUNDUP($Q38/$O38,0)+$P38,0,EDATE(EDATE($T38,1)+$R38,COLUMN()-22))</f>
        <v>#DIV/0!</v>
      </c>
      <c r="AJ38" s="183" t="e">
        <f>IF(COUNT($T38:AI38)&gt;ROUNDUP($Q38/$O38,0)+$P38,0,EDATE(EDATE($T38,1)+$R38,COLUMN()-22))</f>
        <v>#DIV/0!</v>
      </c>
      <c r="AK38" s="183" t="e">
        <f>IF(COUNT($T38:AJ38)&gt;ROUNDUP($Q38/$O38,0)+$P38,0,EDATE(EDATE($T38,1)+$R38,COLUMN()-22))</f>
        <v>#DIV/0!</v>
      </c>
      <c r="AL38" s="183" t="e">
        <f>IF(COUNT($T38:AK38)&gt;ROUNDUP($Q38/$O38,0)+$P38,0,EDATE(EDATE($T38,1)+$R38,COLUMN()-22))</f>
        <v>#DIV/0!</v>
      </c>
      <c r="AM38" s="183" t="e">
        <f>IF(COUNT($T38:AL38)&gt;ROUNDUP($Q38/$O38,0)+$P38,0,EDATE(EDATE($T38,1)+$R38,COLUMN()-22))</f>
        <v>#DIV/0!</v>
      </c>
      <c r="AN38" s="183" t="e">
        <f>IF(COUNT($T38:AM38)&gt;ROUNDUP($Q38/$O38,0)+$P38,0,EDATE(EDATE($T38,1)+$R38,COLUMN()-22))</f>
        <v>#DIV/0!</v>
      </c>
      <c r="AO38" s="183" t="e">
        <f>IF(COUNT($T38:AN38)&gt;ROUNDUP($Q38/$O38,0)+$P38,0,EDATE(EDATE($T38,1)+$R38,COLUMN()-22))</f>
        <v>#DIV/0!</v>
      </c>
      <c r="AP38" s="183" t="e">
        <f>IF(COUNT($T38:AO38)&gt;ROUNDUP($Q38/$O38,0)+$P38,0,EDATE(EDATE($T38,1)+$R38,COLUMN()-22))</f>
        <v>#DIV/0!</v>
      </c>
      <c r="AQ38" s="183" t="e">
        <f>IF(COUNT($T38:AP38)&gt;ROUNDUP($Q38/$O38,0)+$P38,0,EDATE(EDATE($T38,1)+$R38,COLUMN()-22))</f>
        <v>#DIV/0!</v>
      </c>
      <c r="AR38" s="183" t="e">
        <f>IF(COUNT($T38:AQ38)&gt;ROUNDUP($Q38/$O38,0)+$P38,0,EDATE(EDATE($T38,1)+$R38,COLUMN()-22))</f>
        <v>#DIV/0!</v>
      </c>
      <c r="AS38" s="183" t="e">
        <f>IF(COUNT($T38:AR38)&gt;ROUNDUP($Q38/$O38,0)+$P38,0,EDATE(EDATE($T38,1)+$R38,COLUMN()-22))</f>
        <v>#DIV/0!</v>
      </c>
      <c r="AT38" s="183" t="e">
        <f>IF(COUNT($T38:AS38)&gt;ROUNDUP($Q38/$O38,0)+$P38,0,EDATE(EDATE($T38,1)+$R38,COLUMN()-22))</f>
        <v>#DIV/0!</v>
      </c>
      <c r="AU38" s="183" t="e">
        <f>IF(COUNT($T38:AT38)&gt;ROUNDUP($Q38/$O38,0)+$P38,0,EDATE(EDATE($T38,1)+$R38,COLUMN()-22))</f>
        <v>#DIV/0!</v>
      </c>
      <c r="AV38" s="183" t="e">
        <f>IF(COUNT($T38:AU38)&gt;ROUNDUP($Q38/$O38,0)+$P38,0,EDATE(EDATE($T38,1)+$R38,COLUMN()-22))</f>
        <v>#DIV/0!</v>
      </c>
      <c r="AW38" s="183" t="e">
        <f>IF(COUNT($T38:AV38)&gt;ROUNDUP($Q38/$O38,0)+$P38,0,EDATE(EDATE($T38,1)+$R38,COLUMN()-22))</f>
        <v>#DIV/0!</v>
      </c>
      <c r="AX38" s="183" t="e">
        <f>IF(COUNT($T38:AW38)&gt;ROUNDUP($Q38/$O38,0)+$P38,0,EDATE(EDATE($T38,1)+$R38,COLUMN()-22))</f>
        <v>#DIV/0!</v>
      </c>
      <c r="AY38" s="183" t="e">
        <f>IF(COUNT($T38:AX38)&gt;ROUNDUP($Q38/$O38,0)+$P38,0,EDATE(EDATE($T38,1)+$R38,COLUMN()-22))</f>
        <v>#DIV/0!</v>
      </c>
      <c r="AZ38" s="183" t="e">
        <f>IF(COUNT($T38:AY38)&gt;ROUNDUP($Q38/$O38,0)+$P38,0,EDATE(EDATE($T38,1)+$R38,COLUMN()-22))</f>
        <v>#DIV/0!</v>
      </c>
      <c r="BA38" s="183" t="e">
        <f>IF(COUNT($T38:AZ38)&gt;ROUNDUP($Q38/$O38,0)+$P38,0,EDATE(EDATE($T38,1)+$R38,COLUMN()-22))</f>
        <v>#DIV/0!</v>
      </c>
      <c r="BB38" s="183" t="e">
        <f>IF(COUNT($T38:BA38)&gt;ROUNDUP($Q38/$O38,0)+$P38,0,EDATE(EDATE($T38,1)+$R38,COLUMN()-22))</f>
        <v>#DIV/0!</v>
      </c>
      <c r="BC38" s="183" t="e">
        <f>IF(COUNT($T38:BB38)&gt;ROUNDUP($Q38/$O38,0)+$P38,0,EDATE(EDATE($T38,1)+$R38,COLUMN()-22))</f>
        <v>#DIV/0!</v>
      </c>
      <c r="BD38" s="158"/>
      <c r="BE38" s="44"/>
    </row>
    <row r="39" spans="1:57" ht="21" customHeight="1">
      <c r="A39" s="270" t="str">
        <f t="shared" ca="1" si="0"/>
        <v/>
      </c>
      <c r="B39" s="213"/>
      <c r="C39" s="215" t="e">
        <f>+VLOOKUP(B39,'اسماء العملاء'!$A$2:$E$1270,5,FALSE)</f>
        <v>#N/A</v>
      </c>
      <c r="D39" s="215" t="e">
        <f>+VLOOKUP(B39,'اسماء العملاء'!$A$2:$C$1270,2,FALSE)</f>
        <v>#N/A</v>
      </c>
      <c r="E39" s="215"/>
      <c r="F39" s="215" t="e">
        <f>+VLOOKUP(B39,'اسماء العملاء'!$A$2:$C$1270,3,FALSE)</f>
        <v>#N/A</v>
      </c>
      <c r="G39" s="44"/>
      <c r="H39" s="78" t="e">
        <f>+VLOOKUP(G39,'انواع الفلاتر'!$B$2:$C$52,2,FALSE)</f>
        <v>#N/A</v>
      </c>
      <c r="I39" s="55"/>
      <c r="J39" s="76" t="e">
        <f t="shared" si="1"/>
        <v>#N/A</v>
      </c>
      <c r="K39" s="60"/>
      <c r="L39" s="60"/>
      <c r="M39" s="160"/>
      <c r="N39" s="61">
        <f t="shared" si="2"/>
        <v>0</v>
      </c>
      <c r="O39" s="265"/>
      <c r="P39" s="169" t="e">
        <f t="shared" si="4"/>
        <v>#DIV/0!</v>
      </c>
      <c r="Q39" s="169" t="e">
        <f t="shared" si="5"/>
        <v>#DIV/0!</v>
      </c>
      <c r="R39" s="179">
        <v>0</v>
      </c>
      <c r="S39" s="175" t="e">
        <f t="shared" si="3"/>
        <v>#DIV/0!</v>
      </c>
      <c r="T39" s="185"/>
      <c r="U39" s="183" t="e">
        <f>IF(COUNT($T39:T39)&gt;ROUNDUP($Q39/$O39,0)+$P39,0,EDATE(EDATE($T39,1)+$R39,COLUMN()-22))</f>
        <v>#DIV/0!</v>
      </c>
      <c r="V39" s="183" t="e">
        <f>IF(COUNT($T39:U39)&gt;ROUNDUP($Q39/$O39,0)+$P39,0,EDATE(EDATE($T39,1)+$R39,COLUMN()-22))</f>
        <v>#DIV/0!</v>
      </c>
      <c r="W39" s="183" t="e">
        <f>IF(COUNT($T39:V39)&gt;ROUNDUP($Q39/$O39,0)+$P39,0,EDATE(EDATE($T39,1)+$R39,COLUMN()-22))</f>
        <v>#DIV/0!</v>
      </c>
      <c r="X39" s="183" t="e">
        <f>IF(COUNT($T39:W39)&gt;ROUNDUP($Q39/$O39,0)+$P39,0,EDATE(EDATE($T39,1)+$R39,COLUMN()-22))</f>
        <v>#DIV/0!</v>
      </c>
      <c r="Y39" s="183" t="e">
        <f>IF(COUNT($T39:X39)&gt;ROUNDUP($Q39/$O39,0)+$P39,0,EDATE(EDATE($T39,1)+$R39,COLUMN()-22))</f>
        <v>#DIV/0!</v>
      </c>
      <c r="Z39" s="183" t="e">
        <f>IF(COUNT($T39:Y39)&gt;ROUNDUP($Q39/$O39,0)+$P39,0,EDATE(EDATE($T39,1)+$R39,COLUMN()-22))</f>
        <v>#DIV/0!</v>
      </c>
      <c r="AA39" s="183" t="e">
        <f>IF(COUNT($T39:Z39)&gt;ROUNDUP($Q39/$O39,0)+$P39,0,EDATE(EDATE($T39,1)+$R39,COLUMN()-22))</f>
        <v>#DIV/0!</v>
      </c>
      <c r="AB39" s="183" t="e">
        <f>IF(COUNT($T39:AA39)&gt;ROUNDUP($Q39/$O39,0)+$P39,0,EDATE(EDATE($T39,1)+$R39,COLUMN()-22))</f>
        <v>#DIV/0!</v>
      </c>
      <c r="AC39" s="183" t="e">
        <f>IF(COUNT($T39:AB39)&gt;ROUNDUP($Q39/$O39,0)+$P39,0,EDATE(EDATE($T39,1)+$R39,COLUMN()-22))</f>
        <v>#DIV/0!</v>
      </c>
      <c r="AD39" s="183" t="e">
        <f>IF(COUNT($T39:AC39)&gt;ROUNDUP($Q39/$O39,0)+$P39,0,EDATE(EDATE($T39,1)+$R39,COLUMN()-22))</f>
        <v>#DIV/0!</v>
      </c>
      <c r="AE39" s="183" t="e">
        <f>IF(COUNT($T39:AD39)&gt;ROUNDUP($Q39/$O39,0)+$P39,0,EDATE(EDATE($T39,1)+$R39,COLUMN()-22))</f>
        <v>#DIV/0!</v>
      </c>
      <c r="AF39" s="183" t="e">
        <f>IF(COUNT($T39:AE39)&gt;ROUNDUP($Q39/$O39,0)+$P39,0,EDATE(EDATE($T39,1)+$R39,COLUMN()-22))</f>
        <v>#DIV/0!</v>
      </c>
      <c r="AG39" s="183" t="e">
        <f>IF(COUNT($T39:AF39)&gt;ROUNDUP($Q39/$O39,0)+$P39,0,EDATE(EDATE($T39,1)+$R39,COLUMN()-22))</f>
        <v>#DIV/0!</v>
      </c>
      <c r="AH39" s="183" t="e">
        <f>IF(COUNT($T39:AG39)&gt;ROUNDUP($Q39/$O39,0)+$P39,0,EDATE(EDATE($T39,1)+$R39,COLUMN()-22))</f>
        <v>#DIV/0!</v>
      </c>
      <c r="AI39" s="183" t="e">
        <f>IF(COUNT($T39:AH39)&gt;ROUNDUP($Q39/$O39,0)+$P39,0,EDATE(EDATE($T39,1)+$R39,COLUMN()-22))</f>
        <v>#DIV/0!</v>
      </c>
      <c r="AJ39" s="183" t="e">
        <f>IF(COUNT($T39:AI39)&gt;ROUNDUP($Q39/$O39,0)+$P39,0,EDATE(EDATE($T39,1)+$R39,COLUMN()-22))</f>
        <v>#DIV/0!</v>
      </c>
      <c r="AK39" s="183" t="e">
        <f>IF(COUNT($T39:AJ39)&gt;ROUNDUP($Q39/$O39,0)+$P39,0,EDATE(EDATE($T39,1)+$R39,COLUMN()-22))</f>
        <v>#DIV/0!</v>
      </c>
      <c r="AL39" s="183" t="e">
        <f>IF(COUNT($T39:AK39)&gt;ROUNDUP($Q39/$O39,0)+$P39,0,EDATE(EDATE($T39,1)+$R39,COLUMN()-22))</f>
        <v>#DIV/0!</v>
      </c>
      <c r="AM39" s="183" t="e">
        <f>IF(COUNT($T39:AL39)&gt;ROUNDUP($Q39/$O39,0)+$P39,0,EDATE(EDATE($T39,1)+$R39,COLUMN()-22))</f>
        <v>#DIV/0!</v>
      </c>
      <c r="AN39" s="183" t="e">
        <f>IF(COUNT($T39:AM39)&gt;ROUNDUP($Q39/$O39,0)+$P39,0,EDATE(EDATE($T39,1)+$R39,COLUMN()-22))</f>
        <v>#DIV/0!</v>
      </c>
      <c r="AO39" s="183" t="e">
        <f>IF(COUNT($T39:AN39)&gt;ROUNDUP($Q39/$O39,0)+$P39,0,EDATE(EDATE($T39,1)+$R39,COLUMN()-22))</f>
        <v>#DIV/0!</v>
      </c>
      <c r="AP39" s="183" t="e">
        <f>IF(COUNT($T39:AO39)&gt;ROUNDUP($Q39/$O39,0)+$P39,0,EDATE(EDATE($T39,1)+$R39,COLUMN()-22))</f>
        <v>#DIV/0!</v>
      </c>
      <c r="AQ39" s="183" t="e">
        <f>IF(COUNT($T39:AP39)&gt;ROUNDUP($Q39/$O39,0)+$P39,0,EDATE(EDATE($T39,1)+$R39,COLUMN()-22))</f>
        <v>#DIV/0!</v>
      </c>
      <c r="AR39" s="183" t="e">
        <f>IF(COUNT($T39:AQ39)&gt;ROUNDUP($Q39/$O39,0)+$P39,0,EDATE(EDATE($T39,1)+$R39,COLUMN()-22))</f>
        <v>#DIV/0!</v>
      </c>
      <c r="AS39" s="183" t="e">
        <f>IF(COUNT($T39:AR39)&gt;ROUNDUP($Q39/$O39,0)+$P39,0,EDATE(EDATE($T39,1)+$R39,COLUMN()-22))</f>
        <v>#DIV/0!</v>
      </c>
      <c r="AT39" s="183" t="e">
        <f>IF(COUNT($T39:AS39)&gt;ROUNDUP($Q39/$O39,0)+$P39,0,EDATE(EDATE($T39,1)+$R39,COLUMN()-22))</f>
        <v>#DIV/0!</v>
      </c>
      <c r="AU39" s="183" t="e">
        <f>IF(COUNT($T39:AT39)&gt;ROUNDUP($Q39/$O39,0)+$P39,0,EDATE(EDATE($T39,1)+$R39,COLUMN()-22))</f>
        <v>#DIV/0!</v>
      </c>
      <c r="AV39" s="183" t="e">
        <f>IF(COUNT($T39:AU39)&gt;ROUNDUP($Q39/$O39,0)+$P39,0,EDATE(EDATE($T39,1)+$R39,COLUMN()-22))</f>
        <v>#DIV/0!</v>
      </c>
      <c r="AW39" s="183" t="e">
        <f>IF(COUNT($T39:AV39)&gt;ROUNDUP($Q39/$O39,0)+$P39,0,EDATE(EDATE($T39,1)+$R39,COLUMN()-22))</f>
        <v>#DIV/0!</v>
      </c>
      <c r="AX39" s="183" t="e">
        <f>IF(COUNT($T39:AW39)&gt;ROUNDUP($Q39/$O39,0)+$P39,0,EDATE(EDATE($T39,1)+$R39,COLUMN()-22))</f>
        <v>#DIV/0!</v>
      </c>
      <c r="AY39" s="183" t="e">
        <f>IF(COUNT($T39:AX39)&gt;ROUNDUP($Q39/$O39,0)+$P39,0,EDATE(EDATE($T39,1)+$R39,COLUMN()-22))</f>
        <v>#DIV/0!</v>
      </c>
      <c r="AZ39" s="183" t="e">
        <f>IF(COUNT($T39:AY39)&gt;ROUNDUP($Q39/$O39,0)+$P39,0,EDATE(EDATE($T39,1)+$R39,COLUMN()-22))</f>
        <v>#DIV/0!</v>
      </c>
      <c r="BA39" s="183" t="e">
        <f>IF(COUNT($T39:AZ39)&gt;ROUNDUP($Q39/$O39,0)+$P39,0,EDATE(EDATE($T39,1)+$R39,COLUMN()-22))</f>
        <v>#DIV/0!</v>
      </c>
      <c r="BB39" s="183" t="e">
        <f>IF(COUNT($T39:BA39)&gt;ROUNDUP($Q39/$O39,0)+$P39,0,EDATE(EDATE($T39,1)+$R39,COLUMN()-22))</f>
        <v>#DIV/0!</v>
      </c>
      <c r="BC39" s="183" t="e">
        <f>IF(COUNT($T39:BB39)&gt;ROUNDUP($Q39/$O39,0)+$P39,0,EDATE(EDATE($T39,1)+$R39,COLUMN()-22))</f>
        <v>#DIV/0!</v>
      </c>
      <c r="BD39" s="158"/>
      <c r="BE39" s="44"/>
    </row>
    <row r="40" spans="1:57" ht="21" customHeight="1">
      <c r="A40" s="270" t="str">
        <f t="shared" ca="1" si="0"/>
        <v/>
      </c>
      <c r="B40" s="213"/>
      <c r="C40" s="215" t="e">
        <f>+VLOOKUP(B40,'اسماء العملاء'!$A$2:$E$1270,5,FALSE)</f>
        <v>#N/A</v>
      </c>
      <c r="D40" s="215" t="e">
        <f>+VLOOKUP(B40,'اسماء العملاء'!$A$2:$C$1270,2,FALSE)</f>
        <v>#N/A</v>
      </c>
      <c r="E40" s="215"/>
      <c r="F40" s="215" t="e">
        <f>+VLOOKUP(B40,'اسماء العملاء'!$A$2:$C$1270,3,FALSE)</f>
        <v>#N/A</v>
      </c>
      <c r="G40" s="44"/>
      <c r="H40" s="78" t="e">
        <f>+VLOOKUP(G40,'انواع الفلاتر'!$B$2:$C$52,2,FALSE)</f>
        <v>#N/A</v>
      </c>
      <c r="I40" s="55"/>
      <c r="J40" s="76" t="e">
        <f t="shared" si="1"/>
        <v>#N/A</v>
      </c>
      <c r="K40" s="60"/>
      <c r="L40" s="60"/>
      <c r="M40" s="160"/>
      <c r="N40" s="61">
        <f t="shared" si="2"/>
        <v>0</v>
      </c>
      <c r="O40" s="265"/>
      <c r="P40" s="169" t="e">
        <f t="shared" si="4"/>
        <v>#DIV/0!</v>
      </c>
      <c r="Q40" s="169" t="e">
        <f t="shared" si="5"/>
        <v>#DIV/0!</v>
      </c>
      <c r="R40" s="179">
        <v>0</v>
      </c>
      <c r="S40" s="175" t="e">
        <f t="shared" si="3"/>
        <v>#DIV/0!</v>
      </c>
      <c r="T40" s="185"/>
      <c r="U40" s="183" t="e">
        <f>IF(COUNT($T40:T40)&gt;ROUNDUP($Q40/$O40,0)+$P40,0,EDATE(EDATE($T40,1)+$R40,COLUMN()-22))</f>
        <v>#DIV/0!</v>
      </c>
      <c r="V40" s="183" t="e">
        <f>IF(COUNT($T40:U40)&gt;ROUNDUP($Q40/$O40,0)+$P40,0,EDATE(EDATE($T40,1)+$R40,COLUMN()-22))</f>
        <v>#DIV/0!</v>
      </c>
      <c r="W40" s="183" t="e">
        <f>IF(COUNT($T40:V40)&gt;ROUNDUP($Q40/$O40,0)+$P40,0,EDATE(EDATE($T40,1)+$R40,COLUMN()-22))</f>
        <v>#DIV/0!</v>
      </c>
      <c r="X40" s="183" t="e">
        <f>IF(COUNT($T40:W40)&gt;ROUNDUP($Q40/$O40,0)+$P40,0,EDATE(EDATE($T40,1)+$R40,COLUMN()-22))</f>
        <v>#DIV/0!</v>
      </c>
      <c r="Y40" s="183" t="e">
        <f>IF(COUNT($T40:X40)&gt;ROUNDUP($Q40/$O40,0)+$P40,0,EDATE(EDATE($T40,1)+$R40,COLUMN()-22))</f>
        <v>#DIV/0!</v>
      </c>
      <c r="Z40" s="183" t="e">
        <f>IF(COUNT($T40:Y40)&gt;ROUNDUP($Q40/$O40,0)+$P40,0,EDATE(EDATE($T40,1)+$R40,COLUMN()-22))</f>
        <v>#DIV/0!</v>
      </c>
      <c r="AA40" s="183" t="e">
        <f>IF(COUNT($T40:Z40)&gt;ROUNDUP($Q40/$O40,0)+$P40,0,EDATE(EDATE($T40,1)+$R40,COLUMN()-22))</f>
        <v>#DIV/0!</v>
      </c>
      <c r="AB40" s="183" t="e">
        <f>IF(COUNT($T40:AA40)&gt;ROUNDUP($Q40/$O40,0)+$P40,0,EDATE(EDATE($T40,1)+$R40,COLUMN()-22))</f>
        <v>#DIV/0!</v>
      </c>
      <c r="AC40" s="183" t="e">
        <f>IF(COUNT($T40:AB40)&gt;ROUNDUP($Q40/$O40,0)+$P40,0,EDATE(EDATE($T40,1)+$R40,COLUMN()-22))</f>
        <v>#DIV/0!</v>
      </c>
      <c r="AD40" s="183" t="e">
        <f>IF(COUNT($T40:AC40)&gt;ROUNDUP($Q40/$O40,0)+$P40,0,EDATE(EDATE($T40,1)+$R40,COLUMN()-22))</f>
        <v>#DIV/0!</v>
      </c>
      <c r="AE40" s="183" t="e">
        <f>IF(COUNT($T40:AD40)&gt;ROUNDUP($Q40/$O40,0)+$P40,0,EDATE(EDATE($T40,1)+$R40,COLUMN()-22))</f>
        <v>#DIV/0!</v>
      </c>
      <c r="AF40" s="183" t="e">
        <f>IF(COUNT($T40:AE40)&gt;ROUNDUP($Q40/$O40,0)+$P40,0,EDATE(EDATE($T40,1)+$R40,COLUMN()-22))</f>
        <v>#DIV/0!</v>
      </c>
      <c r="AG40" s="183" t="e">
        <f>IF(COUNT($T40:AF40)&gt;ROUNDUP($Q40/$O40,0)+$P40,0,EDATE(EDATE($T40,1)+$R40,COLUMN()-22))</f>
        <v>#DIV/0!</v>
      </c>
      <c r="AH40" s="183" t="e">
        <f>IF(COUNT($T40:AG40)&gt;ROUNDUP($Q40/$O40,0)+$P40,0,EDATE(EDATE($T40,1)+$R40,COLUMN()-22))</f>
        <v>#DIV/0!</v>
      </c>
      <c r="AI40" s="183" t="e">
        <f>IF(COUNT($T40:AH40)&gt;ROUNDUP($Q40/$O40,0)+$P40,0,EDATE(EDATE($T40,1)+$R40,COLUMN()-22))</f>
        <v>#DIV/0!</v>
      </c>
      <c r="AJ40" s="183" t="e">
        <f>IF(COUNT($T40:AI40)&gt;ROUNDUP($Q40/$O40,0)+$P40,0,EDATE(EDATE($T40,1)+$R40,COLUMN()-22))</f>
        <v>#DIV/0!</v>
      </c>
      <c r="AK40" s="183" t="e">
        <f>IF(COUNT($T40:AJ40)&gt;ROUNDUP($Q40/$O40,0)+$P40,0,EDATE(EDATE($T40,1)+$R40,COLUMN()-22))</f>
        <v>#DIV/0!</v>
      </c>
      <c r="AL40" s="183" t="e">
        <f>IF(COUNT($T40:AK40)&gt;ROUNDUP($Q40/$O40,0)+$P40,0,EDATE(EDATE($T40,1)+$R40,COLUMN()-22))</f>
        <v>#DIV/0!</v>
      </c>
      <c r="AM40" s="183" t="e">
        <f>IF(COUNT($T40:AL40)&gt;ROUNDUP($Q40/$O40,0)+$P40,0,EDATE(EDATE($T40,1)+$R40,COLUMN()-22))</f>
        <v>#DIV/0!</v>
      </c>
      <c r="AN40" s="183" t="e">
        <f>IF(COUNT($T40:AM40)&gt;ROUNDUP($Q40/$O40,0)+$P40,0,EDATE(EDATE($T40,1)+$R40,COLUMN()-22))</f>
        <v>#DIV/0!</v>
      </c>
      <c r="AO40" s="183" t="e">
        <f>IF(COUNT($T40:AN40)&gt;ROUNDUP($Q40/$O40,0)+$P40,0,EDATE(EDATE($T40,1)+$R40,COLUMN()-22))</f>
        <v>#DIV/0!</v>
      </c>
      <c r="AP40" s="183" t="e">
        <f>IF(COUNT($T40:AO40)&gt;ROUNDUP($Q40/$O40,0)+$P40,0,EDATE(EDATE($T40,1)+$R40,COLUMN()-22))</f>
        <v>#DIV/0!</v>
      </c>
      <c r="AQ40" s="183" t="e">
        <f>IF(COUNT($T40:AP40)&gt;ROUNDUP($Q40/$O40,0)+$P40,0,EDATE(EDATE($T40,1)+$R40,COLUMN()-22))</f>
        <v>#DIV/0!</v>
      </c>
      <c r="AR40" s="183" t="e">
        <f>IF(COUNT($T40:AQ40)&gt;ROUNDUP($Q40/$O40,0)+$P40,0,EDATE(EDATE($T40,1)+$R40,COLUMN()-22))</f>
        <v>#DIV/0!</v>
      </c>
      <c r="AS40" s="183" t="e">
        <f>IF(COUNT($T40:AR40)&gt;ROUNDUP($Q40/$O40,0)+$P40,0,EDATE(EDATE($T40,1)+$R40,COLUMN()-22))</f>
        <v>#DIV/0!</v>
      </c>
      <c r="AT40" s="183" t="e">
        <f>IF(COUNT($T40:AS40)&gt;ROUNDUP($Q40/$O40,0)+$P40,0,EDATE(EDATE($T40,1)+$R40,COLUMN()-22))</f>
        <v>#DIV/0!</v>
      </c>
      <c r="AU40" s="183" t="e">
        <f>IF(COUNT($T40:AT40)&gt;ROUNDUP($Q40/$O40,0)+$P40,0,EDATE(EDATE($T40,1)+$R40,COLUMN()-22))</f>
        <v>#DIV/0!</v>
      </c>
      <c r="AV40" s="183" t="e">
        <f>IF(COUNT($T40:AU40)&gt;ROUNDUP($Q40/$O40,0)+$P40,0,EDATE(EDATE($T40,1)+$R40,COLUMN()-22))</f>
        <v>#DIV/0!</v>
      </c>
      <c r="AW40" s="183" t="e">
        <f>IF(COUNT($T40:AV40)&gt;ROUNDUP($Q40/$O40,0)+$P40,0,EDATE(EDATE($T40,1)+$R40,COLUMN()-22))</f>
        <v>#DIV/0!</v>
      </c>
      <c r="AX40" s="183" t="e">
        <f>IF(COUNT($T40:AW40)&gt;ROUNDUP($Q40/$O40,0)+$P40,0,EDATE(EDATE($T40,1)+$R40,COLUMN()-22))</f>
        <v>#DIV/0!</v>
      </c>
      <c r="AY40" s="183" t="e">
        <f>IF(COUNT($T40:AX40)&gt;ROUNDUP($Q40/$O40,0)+$P40,0,EDATE(EDATE($T40,1)+$R40,COLUMN()-22))</f>
        <v>#DIV/0!</v>
      </c>
      <c r="AZ40" s="183" t="e">
        <f>IF(COUNT($T40:AY40)&gt;ROUNDUP($Q40/$O40,0)+$P40,0,EDATE(EDATE($T40,1)+$R40,COLUMN()-22))</f>
        <v>#DIV/0!</v>
      </c>
      <c r="BA40" s="183" t="e">
        <f>IF(COUNT($T40:AZ40)&gt;ROUNDUP($Q40/$O40,0)+$P40,0,EDATE(EDATE($T40,1)+$R40,COLUMN()-22))</f>
        <v>#DIV/0!</v>
      </c>
      <c r="BB40" s="183" t="e">
        <f>IF(COUNT($T40:BA40)&gt;ROUNDUP($Q40/$O40,0)+$P40,0,EDATE(EDATE($T40,1)+$R40,COLUMN()-22))</f>
        <v>#DIV/0!</v>
      </c>
      <c r="BC40" s="183" t="e">
        <f>IF(COUNT($T40:BB40)&gt;ROUNDUP($Q40/$O40,0)+$P40,0,EDATE(EDATE($T40,1)+$R40,COLUMN()-22))</f>
        <v>#DIV/0!</v>
      </c>
      <c r="BD40" s="158"/>
      <c r="BE40" s="44"/>
    </row>
    <row r="41" spans="1:57" ht="21" customHeight="1">
      <c r="A41" s="270" t="str">
        <f t="shared" ca="1" si="0"/>
        <v/>
      </c>
      <c r="B41" s="213"/>
      <c r="C41" s="215" t="e">
        <f>+VLOOKUP(B41,'اسماء العملاء'!$A$2:$E$1270,5,FALSE)</f>
        <v>#N/A</v>
      </c>
      <c r="D41" s="215" t="e">
        <f>+VLOOKUP(B41,'اسماء العملاء'!$A$2:$C$1270,2,FALSE)</f>
        <v>#N/A</v>
      </c>
      <c r="E41" s="215"/>
      <c r="F41" s="215" t="e">
        <f>+VLOOKUP(B41,'اسماء العملاء'!$A$2:$C$1270,3,FALSE)</f>
        <v>#N/A</v>
      </c>
      <c r="G41" s="44"/>
      <c r="H41" s="78" t="e">
        <f>+VLOOKUP(G41,'انواع الفلاتر'!$B$2:$C$52,2,FALSE)</f>
        <v>#N/A</v>
      </c>
      <c r="I41" s="55"/>
      <c r="J41" s="76" t="e">
        <f t="shared" si="1"/>
        <v>#N/A</v>
      </c>
      <c r="K41" s="60"/>
      <c r="L41" s="60"/>
      <c r="M41" s="160"/>
      <c r="N41" s="61">
        <f t="shared" si="2"/>
        <v>0</v>
      </c>
      <c r="O41" s="265"/>
      <c r="P41" s="169" t="e">
        <f t="shared" si="4"/>
        <v>#DIV/0!</v>
      </c>
      <c r="Q41" s="169" t="e">
        <f t="shared" si="5"/>
        <v>#DIV/0!</v>
      </c>
      <c r="R41" s="179">
        <v>0</v>
      </c>
      <c r="S41" s="175" t="e">
        <f t="shared" si="3"/>
        <v>#DIV/0!</v>
      </c>
      <c r="T41" s="185"/>
      <c r="U41" s="183" t="e">
        <f>IF(COUNT($T41:T41)&gt;ROUNDUP($Q41/$O41,0)+$P41,0,EDATE(EDATE($T41,1)+$R41,COLUMN()-22))</f>
        <v>#DIV/0!</v>
      </c>
      <c r="V41" s="183" t="e">
        <f>IF(COUNT($T41:U41)&gt;ROUNDUP($Q41/$O41,0)+$P41,0,EDATE(EDATE($T41,1)+$R41,COLUMN()-22))</f>
        <v>#DIV/0!</v>
      </c>
      <c r="W41" s="183" t="e">
        <f>IF(COUNT($T41:V41)&gt;ROUNDUP($Q41/$O41,0)+$P41,0,EDATE(EDATE($T41,1)+$R41,COLUMN()-22))</f>
        <v>#DIV/0!</v>
      </c>
      <c r="X41" s="183" t="e">
        <f>IF(COUNT($T41:W41)&gt;ROUNDUP($Q41/$O41,0)+$P41,0,EDATE(EDATE($T41,1)+$R41,COLUMN()-22))</f>
        <v>#DIV/0!</v>
      </c>
      <c r="Y41" s="183" t="e">
        <f>IF(COUNT($T41:X41)&gt;ROUNDUP($Q41/$O41,0)+$P41,0,EDATE(EDATE($T41,1)+$R41,COLUMN()-22))</f>
        <v>#DIV/0!</v>
      </c>
      <c r="Z41" s="183" t="e">
        <f>IF(COUNT($T41:Y41)&gt;ROUNDUP($Q41/$O41,0)+$P41,0,EDATE(EDATE($T41,1)+$R41,COLUMN()-22))</f>
        <v>#DIV/0!</v>
      </c>
      <c r="AA41" s="183" t="e">
        <f>IF(COUNT($T41:Z41)&gt;ROUNDUP($Q41/$O41,0)+$P41,0,EDATE(EDATE($T41,1)+$R41,COLUMN()-22))</f>
        <v>#DIV/0!</v>
      </c>
      <c r="AB41" s="183" t="e">
        <f>IF(COUNT($T41:AA41)&gt;ROUNDUP($Q41/$O41,0)+$P41,0,EDATE(EDATE($T41,1)+$R41,COLUMN()-22))</f>
        <v>#DIV/0!</v>
      </c>
      <c r="AC41" s="183" t="e">
        <f>IF(COUNT($T41:AB41)&gt;ROUNDUP($Q41/$O41,0)+$P41,0,EDATE(EDATE($T41,1)+$R41,COLUMN()-22))</f>
        <v>#DIV/0!</v>
      </c>
      <c r="AD41" s="183" t="e">
        <f>IF(COUNT($T41:AC41)&gt;ROUNDUP($Q41/$O41,0)+$P41,0,EDATE(EDATE($T41,1)+$R41,COLUMN()-22))</f>
        <v>#DIV/0!</v>
      </c>
      <c r="AE41" s="183" t="e">
        <f>IF(COUNT($T41:AD41)&gt;ROUNDUP($Q41/$O41,0)+$P41,0,EDATE(EDATE($T41,1)+$R41,COLUMN()-22))</f>
        <v>#DIV/0!</v>
      </c>
      <c r="AF41" s="183" t="e">
        <f>IF(COUNT($T41:AE41)&gt;ROUNDUP($Q41/$O41,0)+$P41,0,EDATE(EDATE($T41,1)+$R41,COLUMN()-22))</f>
        <v>#DIV/0!</v>
      </c>
      <c r="AG41" s="183" t="e">
        <f>IF(COUNT($T41:AF41)&gt;ROUNDUP($Q41/$O41,0)+$P41,0,EDATE(EDATE($T41,1)+$R41,COLUMN()-22))</f>
        <v>#DIV/0!</v>
      </c>
      <c r="AH41" s="183" t="e">
        <f>IF(COUNT($T41:AG41)&gt;ROUNDUP($Q41/$O41,0)+$P41,0,EDATE(EDATE($T41,1)+$R41,COLUMN()-22))</f>
        <v>#DIV/0!</v>
      </c>
      <c r="AI41" s="183" t="e">
        <f>IF(COUNT($T41:AH41)&gt;ROUNDUP($Q41/$O41,0)+$P41,0,EDATE(EDATE($T41,1)+$R41,COLUMN()-22))</f>
        <v>#DIV/0!</v>
      </c>
      <c r="AJ41" s="183" t="e">
        <f>IF(COUNT($T41:AI41)&gt;ROUNDUP($Q41/$O41,0)+$P41,0,EDATE(EDATE($T41,1)+$R41,COLUMN()-22))</f>
        <v>#DIV/0!</v>
      </c>
      <c r="AK41" s="183" t="e">
        <f>IF(COUNT($T41:AJ41)&gt;ROUNDUP($Q41/$O41,0)+$P41,0,EDATE(EDATE($T41,1)+$R41,COLUMN()-22))</f>
        <v>#DIV/0!</v>
      </c>
      <c r="AL41" s="183" t="e">
        <f>IF(COUNT($T41:AK41)&gt;ROUNDUP($Q41/$O41,0)+$P41,0,EDATE(EDATE($T41,1)+$R41,COLUMN()-22))</f>
        <v>#DIV/0!</v>
      </c>
      <c r="AM41" s="183" t="e">
        <f>IF(COUNT($T41:AL41)&gt;ROUNDUP($Q41/$O41,0)+$P41,0,EDATE(EDATE($T41,1)+$R41,COLUMN()-22))</f>
        <v>#DIV/0!</v>
      </c>
      <c r="AN41" s="183" t="e">
        <f>IF(COUNT($T41:AM41)&gt;ROUNDUP($Q41/$O41,0)+$P41,0,EDATE(EDATE($T41,1)+$R41,COLUMN()-22))</f>
        <v>#DIV/0!</v>
      </c>
      <c r="AO41" s="183" t="e">
        <f>IF(COUNT($T41:AN41)&gt;ROUNDUP($Q41/$O41,0)+$P41,0,EDATE(EDATE($T41,1)+$R41,COLUMN()-22))</f>
        <v>#DIV/0!</v>
      </c>
      <c r="AP41" s="183" t="e">
        <f>IF(COUNT($T41:AO41)&gt;ROUNDUP($Q41/$O41,0)+$P41,0,EDATE(EDATE($T41,1)+$R41,COLUMN()-22))</f>
        <v>#DIV/0!</v>
      </c>
      <c r="AQ41" s="183" t="e">
        <f>IF(COUNT($T41:AP41)&gt;ROUNDUP($Q41/$O41,0)+$P41,0,EDATE(EDATE($T41,1)+$R41,COLUMN()-22))</f>
        <v>#DIV/0!</v>
      </c>
      <c r="AR41" s="183" t="e">
        <f>IF(COUNT($T41:AQ41)&gt;ROUNDUP($Q41/$O41,0)+$P41,0,EDATE(EDATE($T41,1)+$R41,COLUMN()-22))</f>
        <v>#DIV/0!</v>
      </c>
      <c r="AS41" s="183" t="e">
        <f>IF(COUNT($T41:AR41)&gt;ROUNDUP($Q41/$O41,0)+$P41,0,EDATE(EDATE($T41,1)+$R41,COLUMN()-22))</f>
        <v>#DIV/0!</v>
      </c>
      <c r="AT41" s="183" t="e">
        <f>IF(COUNT($T41:AS41)&gt;ROUNDUP($Q41/$O41,0)+$P41,0,EDATE(EDATE($T41,1)+$R41,COLUMN()-22))</f>
        <v>#DIV/0!</v>
      </c>
      <c r="AU41" s="183" t="e">
        <f>IF(COUNT($T41:AT41)&gt;ROUNDUP($Q41/$O41,0)+$P41,0,EDATE(EDATE($T41,1)+$R41,COLUMN()-22))</f>
        <v>#DIV/0!</v>
      </c>
      <c r="AV41" s="183" t="e">
        <f>IF(COUNT($T41:AU41)&gt;ROUNDUP($Q41/$O41,0)+$P41,0,EDATE(EDATE($T41,1)+$R41,COLUMN()-22))</f>
        <v>#DIV/0!</v>
      </c>
      <c r="AW41" s="183" t="e">
        <f>IF(COUNT($T41:AV41)&gt;ROUNDUP($Q41/$O41,0)+$P41,0,EDATE(EDATE($T41,1)+$R41,COLUMN()-22))</f>
        <v>#DIV/0!</v>
      </c>
      <c r="AX41" s="183" t="e">
        <f>IF(COUNT($T41:AW41)&gt;ROUNDUP($Q41/$O41,0)+$P41,0,EDATE(EDATE($T41,1)+$R41,COLUMN()-22))</f>
        <v>#DIV/0!</v>
      </c>
      <c r="AY41" s="183" t="e">
        <f>IF(COUNT($T41:AX41)&gt;ROUNDUP($Q41/$O41,0)+$P41,0,EDATE(EDATE($T41,1)+$R41,COLUMN()-22))</f>
        <v>#DIV/0!</v>
      </c>
      <c r="AZ41" s="183" t="e">
        <f>IF(COUNT($T41:AY41)&gt;ROUNDUP($Q41/$O41,0)+$P41,0,EDATE(EDATE($T41,1)+$R41,COLUMN()-22))</f>
        <v>#DIV/0!</v>
      </c>
      <c r="BA41" s="183" t="e">
        <f>IF(COUNT($T41:AZ41)&gt;ROUNDUP($Q41/$O41,0)+$P41,0,EDATE(EDATE($T41,1)+$R41,COLUMN()-22))</f>
        <v>#DIV/0!</v>
      </c>
      <c r="BB41" s="183" t="e">
        <f>IF(COUNT($T41:BA41)&gt;ROUNDUP($Q41/$O41,0)+$P41,0,EDATE(EDATE($T41,1)+$R41,COLUMN()-22))</f>
        <v>#DIV/0!</v>
      </c>
      <c r="BC41" s="183" t="e">
        <f>IF(COUNT($T41:BB41)&gt;ROUNDUP($Q41/$O41,0)+$P41,0,EDATE(EDATE($T41,1)+$R41,COLUMN()-22))</f>
        <v>#DIV/0!</v>
      </c>
      <c r="BD41" s="158"/>
      <c r="BE41" s="44"/>
    </row>
    <row r="42" spans="1:57" ht="21" customHeight="1">
      <c r="A42" s="270" t="str">
        <f t="shared" ca="1" si="0"/>
        <v/>
      </c>
      <c r="B42" s="213"/>
      <c r="C42" s="215" t="e">
        <f>+VLOOKUP(B42,'اسماء العملاء'!$A$2:$E$1270,5,FALSE)</f>
        <v>#N/A</v>
      </c>
      <c r="D42" s="215" t="e">
        <f>+VLOOKUP(B42,'اسماء العملاء'!$A$2:$C$1270,2,FALSE)</f>
        <v>#N/A</v>
      </c>
      <c r="E42" s="215"/>
      <c r="F42" s="215" t="e">
        <f>+VLOOKUP(B42,'اسماء العملاء'!$A$2:$C$1270,3,FALSE)</f>
        <v>#N/A</v>
      </c>
      <c r="G42" s="44"/>
      <c r="H42" s="78" t="e">
        <f>+VLOOKUP(G42,'انواع الفلاتر'!$B$2:$C$52,2,FALSE)</f>
        <v>#N/A</v>
      </c>
      <c r="I42" s="55"/>
      <c r="J42" s="76" t="e">
        <f t="shared" si="1"/>
        <v>#N/A</v>
      </c>
      <c r="K42" s="60"/>
      <c r="L42" s="60"/>
      <c r="M42" s="160"/>
      <c r="N42" s="61">
        <f t="shared" si="2"/>
        <v>0</v>
      </c>
      <c r="O42" s="265"/>
      <c r="P42" s="169" t="e">
        <f t="shared" si="4"/>
        <v>#DIV/0!</v>
      </c>
      <c r="Q42" s="169" t="e">
        <f t="shared" si="5"/>
        <v>#DIV/0!</v>
      </c>
      <c r="R42" s="179">
        <v>0</v>
      </c>
      <c r="S42" s="175" t="e">
        <f t="shared" si="3"/>
        <v>#DIV/0!</v>
      </c>
      <c r="T42" s="185"/>
      <c r="U42" s="183" t="e">
        <f>IF(COUNT($T42:T42)&gt;ROUNDUP($Q42/$O42,0)+$P42,0,EDATE(EDATE($T42,1)+$R42,COLUMN()-22))</f>
        <v>#DIV/0!</v>
      </c>
      <c r="V42" s="183" t="e">
        <f>IF(COUNT($T42:U42)&gt;ROUNDUP($Q42/$O42,0)+$P42,0,EDATE(EDATE($T42,1)+$R42,COLUMN()-22))</f>
        <v>#DIV/0!</v>
      </c>
      <c r="W42" s="183" t="e">
        <f>IF(COUNT($T42:V42)&gt;ROUNDUP($Q42/$O42,0)+$P42,0,EDATE(EDATE($T42,1)+$R42,COLUMN()-22))</f>
        <v>#DIV/0!</v>
      </c>
      <c r="X42" s="183" t="e">
        <f>IF(COUNT($T42:W42)&gt;ROUNDUP($Q42/$O42,0)+$P42,0,EDATE(EDATE($T42,1)+$R42,COLUMN()-22))</f>
        <v>#DIV/0!</v>
      </c>
      <c r="Y42" s="183" t="e">
        <f>IF(COUNT($T42:X42)&gt;ROUNDUP($Q42/$O42,0)+$P42,0,EDATE(EDATE($T42,1)+$R42,COLUMN()-22))</f>
        <v>#DIV/0!</v>
      </c>
      <c r="Z42" s="183" t="e">
        <f>IF(COUNT($T42:Y42)&gt;ROUNDUP($Q42/$O42,0)+$P42,0,EDATE(EDATE($T42,1)+$R42,COLUMN()-22))</f>
        <v>#DIV/0!</v>
      </c>
      <c r="AA42" s="183" t="e">
        <f>IF(COUNT($T42:Z42)&gt;ROUNDUP($Q42/$O42,0)+$P42,0,EDATE(EDATE($T42,1)+$R42,COLUMN()-22))</f>
        <v>#DIV/0!</v>
      </c>
      <c r="AB42" s="183" t="e">
        <f>IF(COUNT($T42:AA42)&gt;ROUNDUP($Q42/$O42,0)+$P42,0,EDATE(EDATE($T42,1)+$R42,COLUMN()-22))</f>
        <v>#DIV/0!</v>
      </c>
      <c r="AC42" s="183" t="e">
        <f>IF(COUNT($T42:AB42)&gt;ROUNDUP($Q42/$O42,0)+$P42,0,EDATE(EDATE($T42,1)+$R42,COLUMN()-22))</f>
        <v>#DIV/0!</v>
      </c>
      <c r="AD42" s="183" t="e">
        <f>IF(COUNT($T42:AC42)&gt;ROUNDUP($Q42/$O42,0)+$P42,0,EDATE(EDATE($T42,1)+$R42,COLUMN()-22))</f>
        <v>#DIV/0!</v>
      </c>
      <c r="AE42" s="183" t="e">
        <f>IF(COUNT($T42:AD42)&gt;ROUNDUP($Q42/$O42,0)+$P42,0,EDATE(EDATE($T42,1)+$R42,COLUMN()-22))</f>
        <v>#DIV/0!</v>
      </c>
      <c r="AF42" s="183" t="e">
        <f>IF(COUNT($T42:AE42)&gt;ROUNDUP($Q42/$O42,0)+$P42,0,EDATE(EDATE($T42,1)+$R42,COLUMN()-22))</f>
        <v>#DIV/0!</v>
      </c>
      <c r="AG42" s="183" t="e">
        <f>IF(COUNT($T42:AF42)&gt;ROUNDUP($Q42/$O42,0)+$P42,0,EDATE(EDATE($T42,1)+$R42,COLUMN()-22))</f>
        <v>#DIV/0!</v>
      </c>
      <c r="AH42" s="183" t="e">
        <f>IF(COUNT($T42:AG42)&gt;ROUNDUP($Q42/$O42,0)+$P42,0,EDATE(EDATE($T42,1)+$R42,COLUMN()-22))</f>
        <v>#DIV/0!</v>
      </c>
      <c r="AI42" s="183" t="e">
        <f>IF(COUNT($T42:AH42)&gt;ROUNDUP($Q42/$O42,0)+$P42,0,EDATE(EDATE($T42,1)+$R42,COLUMN()-22))</f>
        <v>#DIV/0!</v>
      </c>
      <c r="AJ42" s="183" t="e">
        <f>IF(COUNT($T42:AI42)&gt;ROUNDUP($Q42/$O42,0)+$P42,0,EDATE(EDATE($T42,1)+$R42,COLUMN()-22))</f>
        <v>#DIV/0!</v>
      </c>
      <c r="AK42" s="183" t="e">
        <f>IF(COUNT($T42:AJ42)&gt;ROUNDUP($Q42/$O42,0)+$P42,0,EDATE(EDATE($T42,1)+$R42,COLUMN()-22))</f>
        <v>#DIV/0!</v>
      </c>
      <c r="AL42" s="183" t="e">
        <f>IF(COUNT($T42:AK42)&gt;ROUNDUP($Q42/$O42,0)+$P42,0,EDATE(EDATE($T42,1)+$R42,COLUMN()-22))</f>
        <v>#DIV/0!</v>
      </c>
      <c r="AM42" s="183" t="e">
        <f>IF(COUNT($T42:AL42)&gt;ROUNDUP($Q42/$O42,0)+$P42,0,EDATE(EDATE($T42,1)+$R42,COLUMN()-22))</f>
        <v>#DIV/0!</v>
      </c>
      <c r="AN42" s="183" t="e">
        <f>IF(COUNT($T42:AM42)&gt;ROUNDUP($Q42/$O42,0)+$P42,0,EDATE(EDATE($T42,1)+$R42,COLUMN()-22))</f>
        <v>#DIV/0!</v>
      </c>
      <c r="AO42" s="183" t="e">
        <f>IF(COUNT($T42:AN42)&gt;ROUNDUP($Q42/$O42,0)+$P42,0,EDATE(EDATE($T42,1)+$R42,COLUMN()-22))</f>
        <v>#DIV/0!</v>
      </c>
      <c r="AP42" s="183" t="e">
        <f>IF(COUNT($T42:AO42)&gt;ROUNDUP($Q42/$O42,0)+$P42,0,EDATE(EDATE($T42,1)+$R42,COLUMN()-22))</f>
        <v>#DIV/0!</v>
      </c>
      <c r="AQ42" s="183" t="e">
        <f>IF(COUNT($T42:AP42)&gt;ROUNDUP($Q42/$O42,0)+$P42,0,EDATE(EDATE($T42,1)+$R42,COLUMN()-22))</f>
        <v>#DIV/0!</v>
      </c>
      <c r="AR42" s="183" t="e">
        <f>IF(COUNT($T42:AQ42)&gt;ROUNDUP($Q42/$O42,0)+$P42,0,EDATE(EDATE($T42,1)+$R42,COLUMN()-22))</f>
        <v>#DIV/0!</v>
      </c>
      <c r="AS42" s="183" t="e">
        <f>IF(COUNT($T42:AR42)&gt;ROUNDUP($Q42/$O42,0)+$P42,0,EDATE(EDATE($T42,1)+$R42,COLUMN()-22))</f>
        <v>#DIV/0!</v>
      </c>
      <c r="AT42" s="183" t="e">
        <f>IF(COUNT($T42:AS42)&gt;ROUNDUP($Q42/$O42,0)+$P42,0,EDATE(EDATE($T42,1)+$R42,COLUMN()-22))</f>
        <v>#DIV/0!</v>
      </c>
      <c r="AU42" s="183" t="e">
        <f>IF(COUNT($T42:AT42)&gt;ROUNDUP($Q42/$O42,0)+$P42,0,EDATE(EDATE($T42,1)+$R42,COLUMN()-22))</f>
        <v>#DIV/0!</v>
      </c>
      <c r="AV42" s="183" t="e">
        <f>IF(COUNT($T42:AU42)&gt;ROUNDUP($Q42/$O42,0)+$P42,0,EDATE(EDATE($T42,1)+$R42,COLUMN()-22))</f>
        <v>#DIV/0!</v>
      </c>
      <c r="AW42" s="183" t="e">
        <f>IF(COUNT($T42:AV42)&gt;ROUNDUP($Q42/$O42,0)+$P42,0,EDATE(EDATE($T42,1)+$R42,COLUMN()-22))</f>
        <v>#DIV/0!</v>
      </c>
      <c r="AX42" s="183" t="e">
        <f>IF(COUNT($T42:AW42)&gt;ROUNDUP($Q42/$O42,0)+$P42,0,EDATE(EDATE($T42,1)+$R42,COLUMN()-22))</f>
        <v>#DIV/0!</v>
      </c>
      <c r="AY42" s="183" t="e">
        <f>IF(COUNT($T42:AX42)&gt;ROUNDUP($Q42/$O42,0)+$P42,0,EDATE(EDATE($T42,1)+$R42,COLUMN()-22))</f>
        <v>#DIV/0!</v>
      </c>
      <c r="AZ42" s="183" t="e">
        <f>IF(COUNT($T42:AY42)&gt;ROUNDUP($Q42/$O42,0)+$P42,0,EDATE(EDATE($T42,1)+$R42,COLUMN()-22))</f>
        <v>#DIV/0!</v>
      </c>
      <c r="BA42" s="183" t="e">
        <f>IF(COUNT($T42:AZ42)&gt;ROUNDUP($Q42/$O42,0)+$P42,0,EDATE(EDATE($T42,1)+$R42,COLUMN()-22))</f>
        <v>#DIV/0!</v>
      </c>
      <c r="BB42" s="183" t="e">
        <f>IF(COUNT($T42:BA42)&gt;ROUNDUP($Q42/$O42,0)+$P42,0,EDATE(EDATE($T42,1)+$R42,COLUMN()-22))</f>
        <v>#DIV/0!</v>
      </c>
      <c r="BC42" s="183" t="e">
        <f>IF(COUNT($T42:BB42)&gt;ROUNDUP($Q42/$O42,0)+$P42,0,EDATE(EDATE($T42,1)+$R42,COLUMN()-22))</f>
        <v>#DIV/0!</v>
      </c>
      <c r="BD42" s="158"/>
      <c r="BE42" s="44"/>
    </row>
    <row r="43" spans="1:57" ht="21" customHeight="1">
      <c r="A43" s="270" t="str">
        <f t="shared" ca="1" si="0"/>
        <v/>
      </c>
      <c r="B43" s="213"/>
      <c r="C43" s="215" t="e">
        <f>+VLOOKUP(B43,'اسماء العملاء'!$A$2:$E$1270,5,FALSE)</f>
        <v>#N/A</v>
      </c>
      <c r="D43" s="215" t="e">
        <f>+VLOOKUP(B43,'اسماء العملاء'!$A$2:$C$1270,2,FALSE)</f>
        <v>#N/A</v>
      </c>
      <c r="E43" s="215"/>
      <c r="F43" s="215" t="e">
        <f>+VLOOKUP(B43,'اسماء العملاء'!$A$2:$C$1270,3,FALSE)</f>
        <v>#N/A</v>
      </c>
      <c r="G43" s="44"/>
      <c r="H43" s="78" t="e">
        <f>+VLOOKUP(G43,'انواع الفلاتر'!$B$2:$C$52,2,FALSE)</f>
        <v>#N/A</v>
      </c>
      <c r="I43" s="55"/>
      <c r="J43" s="76" t="e">
        <f t="shared" si="1"/>
        <v>#N/A</v>
      </c>
      <c r="K43" s="60"/>
      <c r="L43" s="60"/>
      <c r="M43" s="160"/>
      <c r="N43" s="61">
        <f t="shared" si="2"/>
        <v>0</v>
      </c>
      <c r="O43" s="265"/>
      <c r="P43" s="169" t="e">
        <f t="shared" si="4"/>
        <v>#DIV/0!</v>
      </c>
      <c r="Q43" s="169" t="e">
        <f t="shared" si="5"/>
        <v>#DIV/0!</v>
      </c>
      <c r="R43" s="179">
        <v>0</v>
      </c>
      <c r="S43" s="175" t="e">
        <f t="shared" si="3"/>
        <v>#DIV/0!</v>
      </c>
      <c r="T43" s="185"/>
      <c r="U43" s="183" t="e">
        <f>IF(COUNT($T43:T43)&gt;ROUNDUP($Q43/$O43,0)+$P43,0,EDATE(EDATE($T43,1)+$R43,COLUMN()-22))</f>
        <v>#DIV/0!</v>
      </c>
      <c r="V43" s="183" t="e">
        <f>IF(COUNT($T43:U43)&gt;ROUNDUP($Q43/$O43,0)+$P43,0,EDATE(EDATE($T43,1)+$R43,COLUMN()-22))</f>
        <v>#DIV/0!</v>
      </c>
      <c r="W43" s="183" t="e">
        <f>IF(COUNT($T43:V43)&gt;ROUNDUP($Q43/$O43,0)+$P43,0,EDATE(EDATE($T43,1)+$R43,COLUMN()-22))</f>
        <v>#DIV/0!</v>
      </c>
      <c r="X43" s="183" t="e">
        <f>IF(COUNT($T43:W43)&gt;ROUNDUP($Q43/$O43,0)+$P43,0,EDATE(EDATE($T43,1)+$R43,COLUMN()-22))</f>
        <v>#DIV/0!</v>
      </c>
      <c r="Y43" s="183" t="e">
        <f>IF(COUNT($T43:X43)&gt;ROUNDUP($Q43/$O43,0)+$P43,0,EDATE(EDATE($T43,1)+$R43,COLUMN()-22))</f>
        <v>#DIV/0!</v>
      </c>
      <c r="Z43" s="183" t="e">
        <f>IF(COUNT($T43:Y43)&gt;ROUNDUP($Q43/$O43,0)+$P43,0,EDATE(EDATE($T43,1)+$R43,COLUMN()-22))</f>
        <v>#DIV/0!</v>
      </c>
      <c r="AA43" s="183" t="e">
        <f>IF(COUNT($T43:Z43)&gt;ROUNDUP($Q43/$O43,0)+$P43,0,EDATE(EDATE($T43,1)+$R43,COLUMN()-22))</f>
        <v>#DIV/0!</v>
      </c>
      <c r="AB43" s="183" t="e">
        <f>IF(COUNT($T43:AA43)&gt;ROUNDUP($Q43/$O43,0)+$P43,0,EDATE(EDATE($T43,1)+$R43,COLUMN()-22))</f>
        <v>#DIV/0!</v>
      </c>
      <c r="AC43" s="183" t="e">
        <f>IF(COUNT($T43:AB43)&gt;ROUNDUP($Q43/$O43,0)+$P43,0,EDATE(EDATE($T43,1)+$R43,COLUMN()-22))</f>
        <v>#DIV/0!</v>
      </c>
      <c r="AD43" s="183" t="e">
        <f>IF(COUNT($T43:AC43)&gt;ROUNDUP($Q43/$O43,0)+$P43,0,EDATE(EDATE($T43,1)+$R43,COLUMN()-22))</f>
        <v>#DIV/0!</v>
      </c>
      <c r="AE43" s="183" t="e">
        <f>IF(COUNT($T43:AD43)&gt;ROUNDUP($Q43/$O43,0)+$P43,0,EDATE(EDATE($T43,1)+$R43,COLUMN()-22))</f>
        <v>#DIV/0!</v>
      </c>
      <c r="AF43" s="183" t="e">
        <f>IF(COUNT($T43:AE43)&gt;ROUNDUP($Q43/$O43,0)+$P43,0,EDATE(EDATE($T43,1)+$R43,COLUMN()-22))</f>
        <v>#DIV/0!</v>
      </c>
      <c r="AG43" s="183" t="e">
        <f>IF(COUNT($T43:AF43)&gt;ROUNDUP($Q43/$O43,0)+$P43,0,EDATE(EDATE($T43,1)+$R43,COLUMN()-22))</f>
        <v>#DIV/0!</v>
      </c>
      <c r="AH43" s="183" t="e">
        <f>IF(COUNT($T43:AG43)&gt;ROUNDUP($Q43/$O43,0)+$P43,0,EDATE(EDATE($T43,1)+$R43,COLUMN()-22))</f>
        <v>#DIV/0!</v>
      </c>
      <c r="AI43" s="183" t="e">
        <f>IF(COUNT($T43:AH43)&gt;ROUNDUP($Q43/$O43,0)+$P43,0,EDATE(EDATE($T43,1)+$R43,COLUMN()-22))</f>
        <v>#DIV/0!</v>
      </c>
      <c r="AJ43" s="183" t="e">
        <f>IF(COUNT($T43:AI43)&gt;ROUNDUP($Q43/$O43,0)+$P43,0,EDATE(EDATE($T43,1)+$R43,COLUMN()-22))</f>
        <v>#DIV/0!</v>
      </c>
      <c r="AK43" s="183" t="e">
        <f>IF(COUNT($T43:AJ43)&gt;ROUNDUP($Q43/$O43,0)+$P43,0,EDATE(EDATE($T43,1)+$R43,COLUMN()-22))</f>
        <v>#DIV/0!</v>
      </c>
      <c r="AL43" s="183" t="e">
        <f>IF(COUNT($T43:AK43)&gt;ROUNDUP($Q43/$O43,0)+$P43,0,EDATE(EDATE($T43,1)+$R43,COLUMN()-22))</f>
        <v>#DIV/0!</v>
      </c>
      <c r="AM43" s="183" t="e">
        <f>IF(COUNT($T43:AL43)&gt;ROUNDUP($Q43/$O43,0)+$P43,0,EDATE(EDATE($T43,1)+$R43,COLUMN()-22))</f>
        <v>#DIV/0!</v>
      </c>
      <c r="AN43" s="183" t="e">
        <f>IF(COUNT($T43:AM43)&gt;ROUNDUP($Q43/$O43,0)+$P43,0,EDATE(EDATE($T43,1)+$R43,COLUMN()-22))</f>
        <v>#DIV/0!</v>
      </c>
      <c r="AO43" s="183" t="e">
        <f>IF(COUNT($T43:AN43)&gt;ROUNDUP($Q43/$O43,0)+$P43,0,EDATE(EDATE($T43,1)+$R43,COLUMN()-22))</f>
        <v>#DIV/0!</v>
      </c>
      <c r="AP43" s="183" t="e">
        <f>IF(COUNT($T43:AO43)&gt;ROUNDUP($Q43/$O43,0)+$P43,0,EDATE(EDATE($T43,1)+$R43,COLUMN()-22))</f>
        <v>#DIV/0!</v>
      </c>
      <c r="AQ43" s="183" t="e">
        <f>IF(COUNT($T43:AP43)&gt;ROUNDUP($Q43/$O43,0)+$P43,0,EDATE(EDATE($T43,1)+$R43,COLUMN()-22))</f>
        <v>#DIV/0!</v>
      </c>
      <c r="AR43" s="183" t="e">
        <f>IF(COUNT($T43:AQ43)&gt;ROUNDUP($Q43/$O43,0)+$P43,0,EDATE(EDATE($T43,1)+$R43,COLUMN()-22))</f>
        <v>#DIV/0!</v>
      </c>
      <c r="AS43" s="183" t="e">
        <f>IF(COUNT($T43:AR43)&gt;ROUNDUP($Q43/$O43,0)+$P43,0,EDATE(EDATE($T43,1)+$R43,COLUMN()-22))</f>
        <v>#DIV/0!</v>
      </c>
      <c r="AT43" s="183" t="e">
        <f>IF(COUNT($T43:AS43)&gt;ROUNDUP($Q43/$O43,0)+$P43,0,EDATE(EDATE($T43,1)+$R43,COLUMN()-22))</f>
        <v>#DIV/0!</v>
      </c>
      <c r="AU43" s="183" t="e">
        <f>IF(COUNT($T43:AT43)&gt;ROUNDUP($Q43/$O43,0)+$P43,0,EDATE(EDATE($T43,1)+$R43,COLUMN()-22))</f>
        <v>#DIV/0!</v>
      </c>
      <c r="AV43" s="183" t="e">
        <f>IF(COUNT($T43:AU43)&gt;ROUNDUP($Q43/$O43,0)+$P43,0,EDATE(EDATE($T43,1)+$R43,COLUMN()-22))</f>
        <v>#DIV/0!</v>
      </c>
      <c r="AW43" s="183" t="e">
        <f>IF(COUNT($T43:AV43)&gt;ROUNDUP($Q43/$O43,0)+$P43,0,EDATE(EDATE($T43,1)+$R43,COLUMN()-22))</f>
        <v>#DIV/0!</v>
      </c>
      <c r="AX43" s="183" t="e">
        <f>IF(COUNT($T43:AW43)&gt;ROUNDUP($Q43/$O43,0)+$P43,0,EDATE(EDATE($T43,1)+$R43,COLUMN()-22))</f>
        <v>#DIV/0!</v>
      </c>
      <c r="AY43" s="183" t="e">
        <f>IF(COUNT($T43:AX43)&gt;ROUNDUP($Q43/$O43,0)+$P43,0,EDATE(EDATE($T43,1)+$R43,COLUMN()-22))</f>
        <v>#DIV/0!</v>
      </c>
      <c r="AZ43" s="183" t="e">
        <f>IF(COUNT($T43:AY43)&gt;ROUNDUP($Q43/$O43,0)+$P43,0,EDATE(EDATE($T43,1)+$R43,COLUMN()-22))</f>
        <v>#DIV/0!</v>
      </c>
      <c r="BA43" s="183" t="e">
        <f>IF(COUNT($T43:AZ43)&gt;ROUNDUP($Q43/$O43,0)+$P43,0,EDATE(EDATE($T43,1)+$R43,COLUMN()-22))</f>
        <v>#DIV/0!</v>
      </c>
      <c r="BB43" s="183" t="e">
        <f>IF(COUNT($T43:BA43)&gt;ROUNDUP($Q43/$O43,0)+$P43,0,EDATE(EDATE($T43,1)+$R43,COLUMN()-22))</f>
        <v>#DIV/0!</v>
      </c>
      <c r="BC43" s="183" t="e">
        <f>IF(COUNT($T43:BB43)&gt;ROUNDUP($Q43/$O43,0)+$P43,0,EDATE(EDATE($T43,1)+$R43,COLUMN()-22))</f>
        <v>#DIV/0!</v>
      </c>
      <c r="BD43" s="158"/>
      <c r="BE43" s="44"/>
    </row>
    <row r="44" spans="1:57" ht="21" customHeight="1">
      <c r="A44" s="270" t="str">
        <f t="shared" ca="1" si="0"/>
        <v/>
      </c>
      <c r="B44" s="213"/>
      <c r="C44" s="215" t="e">
        <f>+VLOOKUP(B44,'اسماء العملاء'!$A$2:$E$1270,5,FALSE)</f>
        <v>#N/A</v>
      </c>
      <c r="D44" s="215" t="e">
        <f>+VLOOKUP(B44,'اسماء العملاء'!$A$2:$C$1270,2,FALSE)</f>
        <v>#N/A</v>
      </c>
      <c r="E44" s="215"/>
      <c r="F44" s="215" t="e">
        <f>+VLOOKUP(B44,'اسماء العملاء'!$A$2:$C$1270,3,FALSE)</f>
        <v>#N/A</v>
      </c>
      <c r="G44" s="44"/>
      <c r="H44" s="78" t="e">
        <f>+VLOOKUP(G44,'انواع الفلاتر'!$B$2:$C$52,2,FALSE)</f>
        <v>#N/A</v>
      </c>
      <c r="I44" s="55"/>
      <c r="J44" s="76" t="e">
        <f t="shared" si="1"/>
        <v>#N/A</v>
      </c>
      <c r="K44" s="60"/>
      <c r="L44" s="60"/>
      <c r="M44" s="160"/>
      <c r="N44" s="61">
        <f t="shared" si="2"/>
        <v>0</v>
      </c>
      <c r="O44" s="265"/>
      <c r="P44" s="169" t="e">
        <f t="shared" si="4"/>
        <v>#DIV/0!</v>
      </c>
      <c r="Q44" s="169" t="e">
        <f t="shared" si="5"/>
        <v>#DIV/0!</v>
      </c>
      <c r="R44" s="179">
        <v>0</v>
      </c>
      <c r="S44" s="175" t="e">
        <f t="shared" si="3"/>
        <v>#DIV/0!</v>
      </c>
      <c r="T44" s="185"/>
      <c r="U44" s="183" t="e">
        <f>IF(COUNT($T44:T44)&gt;ROUNDUP($Q44/$O44,0)+$P44,0,EDATE(EDATE($T44,1)+$R44,COLUMN()-22))</f>
        <v>#DIV/0!</v>
      </c>
      <c r="V44" s="183" t="e">
        <f>IF(COUNT($T44:U44)&gt;ROUNDUP($Q44/$O44,0)+$P44,0,EDATE(EDATE($T44,1)+$R44,COLUMN()-22))</f>
        <v>#DIV/0!</v>
      </c>
      <c r="W44" s="183" t="e">
        <f>IF(COUNT($T44:V44)&gt;ROUNDUP($Q44/$O44,0)+$P44,0,EDATE(EDATE($T44,1)+$R44,COLUMN()-22))</f>
        <v>#DIV/0!</v>
      </c>
      <c r="X44" s="183" t="e">
        <f>IF(COUNT($T44:W44)&gt;ROUNDUP($Q44/$O44,0)+$P44,0,EDATE(EDATE($T44,1)+$R44,COLUMN()-22))</f>
        <v>#DIV/0!</v>
      </c>
      <c r="Y44" s="183" t="e">
        <f>IF(COUNT($T44:X44)&gt;ROUNDUP($Q44/$O44,0)+$P44,0,EDATE(EDATE($T44,1)+$R44,COLUMN()-22))</f>
        <v>#DIV/0!</v>
      </c>
      <c r="Z44" s="183" t="e">
        <f>IF(COUNT($T44:Y44)&gt;ROUNDUP($Q44/$O44,0)+$P44,0,EDATE(EDATE($T44,1)+$R44,COLUMN()-22))</f>
        <v>#DIV/0!</v>
      </c>
      <c r="AA44" s="183" t="e">
        <f>IF(COUNT($T44:Z44)&gt;ROUNDUP($Q44/$O44,0)+$P44,0,EDATE(EDATE($T44,1)+$R44,COLUMN()-22))</f>
        <v>#DIV/0!</v>
      </c>
      <c r="AB44" s="183" t="e">
        <f>IF(COUNT($T44:AA44)&gt;ROUNDUP($Q44/$O44,0)+$P44,0,EDATE(EDATE($T44,1)+$R44,COLUMN()-22))</f>
        <v>#DIV/0!</v>
      </c>
      <c r="AC44" s="183" t="e">
        <f>IF(COUNT($T44:AB44)&gt;ROUNDUP($Q44/$O44,0)+$P44,0,EDATE(EDATE($T44,1)+$R44,COLUMN()-22))</f>
        <v>#DIV/0!</v>
      </c>
      <c r="AD44" s="183" t="e">
        <f>IF(COUNT($T44:AC44)&gt;ROUNDUP($Q44/$O44,0)+$P44,0,EDATE(EDATE($T44,1)+$R44,COLUMN()-22))</f>
        <v>#DIV/0!</v>
      </c>
      <c r="AE44" s="183" t="e">
        <f>IF(COUNT($T44:AD44)&gt;ROUNDUP($Q44/$O44,0)+$P44,0,EDATE(EDATE($T44,1)+$R44,COLUMN()-22))</f>
        <v>#DIV/0!</v>
      </c>
      <c r="AF44" s="183" t="e">
        <f>IF(COUNT($T44:AE44)&gt;ROUNDUP($Q44/$O44,0)+$P44,0,EDATE(EDATE($T44,1)+$R44,COLUMN()-22))</f>
        <v>#DIV/0!</v>
      </c>
      <c r="AG44" s="183" t="e">
        <f>IF(COUNT($T44:AF44)&gt;ROUNDUP($Q44/$O44,0)+$P44,0,EDATE(EDATE($T44,1)+$R44,COLUMN()-22))</f>
        <v>#DIV/0!</v>
      </c>
      <c r="AH44" s="183" t="e">
        <f>IF(COUNT($T44:AG44)&gt;ROUNDUP($Q44/$O44,0)+$P44,0,EDATE(EDATE($T44,1)+$R44,COLUMN()-22))</f>
        <v>#DIV/0!</v>
      </c>
      <c r="AI44" s="183" t="e">
        <f>IF(COUNT($T44:AH44)&gt;ROUNDUP($Q44/$O44,0)+$P44,0,EDATE(EDATE($T44,1)+$R44,COLUMN()-22))</f>
        <v>#DIV/0!</v>
      </c>
      <c r="AJ44" s="183" t="e">
        <f>IF(COUNT($T44:AI44)&gt;ROUNDUP($Q44/$O44,0)+$P44,0,EDATE(EDATE($T44,1)+$R44,COLUMN()-22))</f>
        <v>#DIV/0!</v>
      </c>
      <c r="AK44" s="183" t="e">
        <f>IF(COUNT($T44:AJ44)&gt;ROUNDUP($Q44/$O44,0)+$P44,0,EDATE(EDATE($T44,1)+$R44,COLUMN()-22))</f>
        <v>#DIV/0!</v>
      </c>
      <c r="AL44" s="183" t="e">
        <f>IF(COUNT($T44:AK44)&gt;ROUNDUP($Q44/$O44,0)+$P44,0,EDATE(EDATE($T44,1)+$R44,COLUMN()-22))</f>
        <v>#DIV/0!</v>
      </c>
      <c r="AM44" s="183" t="e">
        <f>IF(COUNT($T44:AL44)&gt;ROUNDUP($Q44/$O44,0)+$P44,0,EDATE(EDATE($T44,1)+$R44,COLUMN()-22))</f>
        <v>#DIV/0!</v>
      </c>
      <c r="AN44" s="183" t="e">
        <f>IF(COUNT($T44:AM44)&gt;ROUNDUP($Q44/$O44,0)+$P44,0,EDATE(EDATE($T44,1)+$R44,COLUMN()-22))</f>
        <v>#DIV/0!</v>
      </c>
      <c r="AO44" s="183" t="e">
        <f>IF(COUNT($T44:AN44)&gt;ROUNDUP($Q44/$O44,0)+$P44,0,EDATE(EDATE($T44,1)+$R44,COLUMN()-22))</f>
        <v>#DIV/0!</v>
      </c>
      <c r="AP44" s="183" t="e">
        <f>IF(COUNT($T44:AO44)&gt;ROUNDUP($Q44/$O44,0)+$P44,0,EDATE(EDATE($T44,1)+$R44,COLUMN()-22))</f>
        <v>#DIV/0!</v>
      </c>
      <c r="AQ44" s="183" t="e">
        <f>IF(COUNT($T44:AP44)&gt;ROUNDUP($Q44/$O44,0)+$P44,0,EDATE(EDATE($T44,1)+$R44,COLUMN()-22))</f>
        <v>#DIV/0!</v>
      </c>
      <c r="AR44" s="183" t="e">
        <f>IF(COUNT($T44:AQ44)&gt;ROUNDUP($Q44/$O44,0)+$P44,0,EDATE(EDATE($T44,1)+$R44,COLUMN()-22))</f>
        <v>#DIV/0!</v>
      </c>
      <c r="AS44" s="183" t="e">
        <f>IF(COUNT($T44:AR44)&gt;ROUNDUP($Q44/$O44,0)+$P44,0,EDATE(EDATE($T44,1)+$R44,COLUMN()-22))</f>
        <v>#DIV/0!</v>
      </c>
      <c r="AT44" s="183" t="e">
        <f>IF(COUNT($T44:AS44)&gt;ROUNDUP($Q44/$O44,0)+$P44,0,EDATE(EDATE($T44,1)+$R44,COLUMN()-22))</f>
        <v>#DIV/0!</v>
      </c>
      <c r="AU44" s="183" t="e">
        <f>IF(COUNT($T44:AT44)&gt;ROUNDUP($Q44/$O44,0)+$P44,0,EDATE(EDATE($T44,1)+$R44,COLUMN()-22))</f>
        <v>#DIV/0!</v>
      </c>
      <c r="AV44" s="183" t="e">
        <f>IF(COUNT($T44:AU44)&gt;ROUNDUP($Q44/$O44,0)+$P44,0,EDATE(EDATE($T44,1)+$R44,COLUMN()-22))</f>
        <v>#DIV/0!</v>
      </c>
      <c r="AW44" s="183" t="e">
        <f>IF(COUNT($T44:AV44)&gt;ROUNDUP($Q44/$O44,0)+$P44,0,EDATE(EDATE($T44,1)+$R44,COLUMN()-22))</f>
        <v>#DIV/0!</v>
      </c>
      <c r="AX44" s="183" t="e">
        <f>IF(COUNT($T44:AW44)&gt;ROUNDUP($Q44/$O44,0)+$P44,0,EDATE(EDATE($T44,1)+$R44,COLUMN()-22))</f>
        <v>#DIV/0!</v>
      </c>
      <c r="AY44" s="183" t="e">
        <f>IF(COUNT($T44:AX44)&gt;ROUNDUP($Q44/$O44,0)+$P44,0,EDATE(EDATE($T44,1)+$R44,COLUMN()-22))</f>
        <v>#DIV/0!</v>
      </c>
      <c r="AZ44" s="183" t="e">
        <f>IF(COUNT($T44:AY44)&gt;ROUNDUP($Q44/$O44,0)+$P44,0,EDATE(EDATE($T44,1)+$R44,COLUMN()-22))</f>
        <v>#DIV/0!</v>
      </c>
      <c r="BA44" s="183" t="e">
        <f>IF(COUNT($T44:AZ44)&gt;ROUNDUP($Q44/$O44,0)+$P44,0,EDATE(EDATE($T44,1)+$R44,COLUMN()-22))</f>
        <v>#DIV/0!</v>
      </c>
      <c r="BB44" s="183" t="e">
        <f>IF(COUNT($T44:BA44)&gt;ROUNDUP($Q44/$O44,0)+$P44,0,EDATE(EDATE($T44,1)+$R44,COLUMN()-22))</f>
        <v>#DIV/0!</v>
      </c>
      <c r="BC44" s="183" t="e">
        <f>IF(COUNT($T44:BB44)&gt;ROUNDUP($Q44/$O44,0)+$P44,0,EDATE(EDATE($T44,1)+$R44,COLUMN()-22))</f>
        <v>#DIV/0!</v>
      </c>
      <c r="BD44" s="158"/>
      <c r="BE44" s="44"/>
    </row>
    <row r="45" spans="1:57" ht="21" customHeight="1">
      <c r="A45" s="270" t="str">
        <f t="shared" ca="1" si="0"/>
        <v/>
      </c>
      <c r="B45" s="213"/>
      <c r="C45" s="215" t="e">
        <f>+VLOOKUP(B45,'اسماء العملاء'!$A$2:$E$1270,5,FALSE)</f>
        <v>#N/A</v>
      </c>
      <c r="D45" s="215" t="e">
        <f>+VLOOKUP(B45,'اسماء العملاء'!$A$2:$C$1270,2,FALSE)</f>
        <v>#N/A</v>
      </c>
      <c r="E45" s="215"/>
      <c r="F45" s="215" t="e">
        <f>+VLOOKUP(B45,'اسماء العملاء'!$A$2:$C$1270,3,FALSE)</f>
        <v>#N/A</v>
      </c>
      <c r="G45" s="44"/>
      <c r="H45" s="78" t="e">
        <f>+VLOOKUP(G45,'انواع الفلاتر'!$B$2:$C$52,2,FALSE)</f>
        <v>#N/A</v>
      </c>
      <c r="I45" s="55"/>
      <c r="J45" s="76" t="e">
        <f t="shared" si="1"/>
        <v>#N/A</v>
      </c>
      <c r="K45" s="60"/>
      <c r="L45" s="60"/>
      <c r="M45" s="160"/>
      <c r="N45" s="61">
        <f t="shared" si="2"/>
        <v>0</v>
      </c>
      <c r="O45" s="265"/>
      <c r="P45" s="169" t="e">
        <f t="shared" si="4"/>
        <v>#DIV/0!</v>
      </c>
      <c r="Q45" s="169" t="e">
        <f t="shared" si="5"/>
        <v>#DIV/0!</v>
      </c>
      <c r="R45" s="179">
        <v>0</v>
      </c>
      <c r="S45" s="175" t="e">
        <f t="shared" si="3"/>
        <v>#DIV/0!</v>
      </c>
      <c r="T45" s="185"/>
      <c r="U45" s="183" t="e">
        <f>IF(COUNT($T45:T45)&gt;ROUNDUP($Q45/$O45,0)+$P45,0,EDATE(EDATE($T45,1)+$R45,COLUMN()-22))</f>
        <v>#DIV/0!</v>
      </c>
      <c r="V45" s="183" t="e">
        <f>IF(COUNT($T45:U45)&gt;ROUNDUP($Q45/$O45,0)+$P45,0,EDATE(EDATE($T45,1)+$R45,COLUMN()-22))</f>
        <v>#DIV/0!</v>
      </c>
      <c r="W45" s="183" t="e">
        <f>IF(COUNT($T45:V45)&gt;ROUNDUP($Q45/$O45,0)+$P45,0,EDATE(EDATE($T45,1)+$R45,COLUMN()-22))</f>
        <v>#DIV/0!</v>
      </c>
      <c r="X45" s="183" t="e">
        <f>IF(COUNT($T45:W45)&gt;ROUNDUP($Q45/$O45,0)+$P45,0,EDATE(EDATE($T45,1)+$R45,COLUMN()-22))</f>
        <v>#DIV/0!</v>
      </c>
      <c r="Y45" s="183" t="e">
        <f>IF(COUNT($T45:X45)&gt;ROUNDUP($Q45/$O45,0)+$P45,0,EDATE(EDATE($T45,1)+$R45,COLUMN()-22))</f>
        <v>#DIV/0!</v>
      </c>
      <c r="Z45" s="183" t="e">
        <f>IF(COUNT($T45:Y45)&gt;ROUNDUP($Q45/$O45,0)+$P45,0,EDATE(EDATE($T45,1)+$R45,COLUMN()-22))</f>
        <v>#DIV/0!</v>
      </c>
      <c r="AA45" s="183" t="e">
        <f>IF(COUNT($T45:Z45)&gt;ROUNDUP($Q45/$O45,0)+$P45,0,EDATE(EDATE($T45,1)+$R45,COLUMN()-22))</f>
        <v>#DIV/0!</v>
      </c>
      <c r="AB45" s="183" t="e">
        <f>IF(COUNT($T45:AA45)&gt;ROUNDUP($Q45/$O45,0)+$P45,0,EDATE(EDATE($T45,1)+$R45,COLUMN()-22))</f>
        <v>#DIV/0!</v>
      </c>
      <c r="AC45" s="183" t="e">
        <f>IF(COUNT($T45:AB45)&gt;ROUNDUP($Q45/$O45,0)+$P45,0,EDATE(EDATE($T45,1)+$R45,COLUMN()-22))</f>
        <v>#DIV/0!</v>
      </c>
      <c r="AD45" s="183" t="e">
        <f>IF(COUNT($T45:AC45)&gt;ROUNDUP($Q45/$O45,0)+$P45,0,EDATE(EDATE($T45,1)+$R45,COLUMN()-22))</f>
        <v>#DIV/0!</v>
      </c>
      <c r="AE45" s="183" t="e">
        <f>IF(COUNT($T45:AD45)&gt;ROUNDUP($Q45/$O45,0)+$P45,0,EDATE(EDATE($T45,1)+$R45,COLUMN()-22))</f>
        <v>#DIV/0!</v>
      </c>
      <c r="AF45" s="183" t="e">
        <f>IF(COUNT($T45:AE45)&gt;ROUNDUP($Q45/$O45,0)+$P45,0,EDATE(EDATE($T45,1)+$R45,COLUMN()-22))</f>
        <v>#DIV/0!</v>
      </c>
      <c r="AG45" s="183" t="e">
        <f>IF(COUNT($T45:AF45)&gt;ROUNDUP($Q45/$O45,0)+$P45,0,EDATE(EDATE($T45,1)+$R45,COLUMN()-22))</f>
        <v>#DIV/0!</v>
      </c>
      <c r="AH45" s="183" t="e">
        <f>IF(COUNT($T45:AG45)&gt;ROUNDUP($Q45/$O45,0)+$P45,0,EDATE(EDATE($T45,1)+$R45,COLUMN()-22))</f>
        <v>#DIV/0!</v>
      </c>
      <c r="AI45" s="183" t="e">
        <f>IF(COUNT($T45:AH45)&gt;ROUNDUP($Q45/$O45,0)+$P45,0,EDATE(EDATE($T45,1)+$R45,COLUMN()-22))</f>
        <v>#DIV/0!</v>
      </c>
      <c r="AJ45" s="183" t="e">
        <f>IF(COUNT($T45:AI45)&gt;ROUNDUP($Q45/$O45,0)+$P45,0,EDATE(EDATE($T45,1)+$R45,COLUMN()-22))</f>
        <v>#DIV/0!</v>
      </c>
      <c r="AK45" s="183" t="e">
        <f>IF(COUNT($T45:AJ45)&gt;ROUNDUP($Q45/$O45,0)+$P45,0,EDATE(EDATE($T45,1)+$R45,COLUMN()-22))</f>
        <v>#DIV/0!</v>
      </c>
      <c r="AL45" s="183" t="e">
        <f>IF(COUNT($T45:AK45)&gt;ROUNDUP($Q45/$O45,0)+$P45,0,EDATE(EDATE($T45,1)+$R45,COLUMN()-22))</f>
        <v>#DIV/0!</v>
      </c>
      <c r="AM45" s="183" t="e">
        <f>IF(COUNT($T45:AL45)&gt;ROUNDUP($Q45/$O45,0)+$P45,0,EDATE(EDATE($T45,1)+$R45,COLUMN()-22))</f>
        <v>#DIV/0!</v>
      </c>
      <c r="AN45" s="183" t="e">
        <f>IF(COUNT($T45:AM45)&gt;ROUNDUP($Q45/$O45,0)+$P45,0,EDATE(EDATE($T45,1)+$R45,COLUMN()-22))</f>
        <v>#DIV/0!</v>
      </c>
      <c r="AO45" s="183" t="e">
        <f>IF(COUNT($T45:AN45)&gt;ROUNDUP($Q45/$O45,0)+$P45,0,EDATE(EDATE($T45,1)+$R45,COLUMN()-22))</f>
        <v>#DIV/0!</v>
      </c>
      <c r="AP45" s="183" t="e">
        <f>IF(COUNT($T45:AO45)&gt;ROUNDUP($Q45/$O45,0)+$P45,0,EDATE(EDATE($T45,1)+$R45,COLUMN()-22))</f>
        <v>#DIV/0!</v>
      </c>
      <c r="AQ45" s="183" t="e">
        <f>IF(COUNT($T45:AP45)&gt;ROUNDUP($Q45/$O45,0)+$P45,0,EDATE(EDATE($T45,1)+$R45,COLUMN()-22))</f>
        <v>#DIV/0!</v>
      </c>
      <c r="AR45" s="183" t="e">
        <f>IF(COUNT($T45:AQ45)&gt;ROUNDUP($Q45/$O45,0)+$P45,0,EDATE(EDATE($T45,1)+$R45,COLUMN()-22))</f>
        <v>#DIV/0!</v>
      </c>
      <c r="AS45" s="183" t="e">
        <f>IF(COUNT($T45:AR45)&gt;ROUNDUP($Q45/$O45,0)+$P45,0,EDATE(EDATE($T45,1)+$R45,COLUMN()-22))</f>
        <v>#DIV/0!</v>
      </c>
      <c r="AT45" s="183" t="e">
        <f>IF(COUNT($T45:AS45)&gt;ROUNDUP($Q45/$O45,0)+$P45,0,EDATE(EDATE($T45,1)+$R45,COLUMN()-22))</f>
        <v>#DIV/0!</v>
      </c>
      <c r="AU45" s="183" t="e">
        <f>IF(COUNT($T45:AT45)&gt;ROUNDUP($Q45/$O45,0)+$P45,0,EDATE(EDATE($T45,1)+$R45,COLUMN()-22))</f>
        <v>#DIV/0!</v>
      </c>
      <c r="AV45" s="183" t="e">
        <f>IF(COUNT($T45:AU45)&gt;ROUNDUP($Q45/$O45,0)+$P45,0,EDATE(EDATE($T45,1)+$R45,COLUMN()-22))</f>
        <v>#DIV/0!</v>
      </c>
      <c r="AW45" s="183" t="e">
        <f>IF(COUNT($T45:AV45)&gt;ROUNDUP($Q45/$O45,0)+$P45,0,EDATE(EDATE($T45,1)+$R45,COLUMN()-22))</f>
        <v>#DIV/0!</v>
      </c>
      <c r="AX45" s="183" t="e">
        <f>IF(COUNT($T45:AW45)&gt;ROUNDUP($Q45/$O45,0)+$P45,0,EDATE(EDATE($T45,1)+$R45,COLUMN()-22))</f>
        <v>#DIV/0!</v>
      </c>
      <c r="AY45" s="183" t="e">
        <f>IF(COUNT($T45:AX45)&gt;ROUNDUP($Q45/$O45,0)+$P45,0,EDATE(EDATE($T45,1)+$R45,COLUMN()-22))</f>
        <v>#DIV/0!</v>
      </c>
      <c r="AZ45" s="183" t="e">
        <f>IF(COUNT($T45:AY45)&gt;ROUNDUP($Q45/$O45,0)+$P45,0,EDATE(EDATE($T45,1)+$R45,COLUMN()-22))</f>
        <v>#DIV/0!</v>
      </c>
      <c r="BA45" s="183" t="e">
        <f>IF(COUNT($T45:AZ45)&gt;ROUNDUP($Q45/$O45,0)+$P45,0,EDATE(EDATE($T45,1)+$R45,COLUMN()-22))</f>
        <v>#DIV/0!</v>
      </c>
      <c r="BB45" s="183" t="e">
        <f>IF(COUNT($T45:BA45)&gt;ROUNDUP($Q45/$O45,0)+$P45,0,EDATE(EDATE($T45,1)+$R45,COLUMN()-22))</f>
        <v>#DIV/0!</v>
      </c>
      <c r="BC45" s="183" t="e">
        <f>IF(COUNT($T45:BB45)&gt;ROUNDUP($Q45/$O45,0)+$P45,0,EDATE(EDATE($T45,1)+$R45,COLUMN()-22))</f>
        <v>#DIV/0!</v>
      </c>
      <c r="BD45" s="158"/>
      <c r="BE45" s="44"/>
    </row>
    <row r="46" spans="1:57" ht="21" customHeight="1">
      <c r="A46" s="270" t="str">
        <f t="shared" ca="1" si="0"/>
        <v/>
      </c>
      <c r="B46" s="213"/>
      <c r="C46" s="215" t="e">
        <f>+VLOOKUP(B46,'اسماء العملاء'!$A$2:$E$1270,5,FALSE)</f>
        <v>#N/A</v>
      </c>
      <c r="D46" s="215" t="e">
        <f>+VLOOKUP(B46,'اسماء العملاء'!$A$2:$C$1270,2,FALSE)</f>
        <v>#N/A</v>
      </c>
      <c r="E46" s="215"/>
      <c r="F46" s="215" t="e">
        <f>+VLOOKUP(B46,'اسماء العملاء'!$A$2:$C$1270,3,FALSE)</f>
        <v>#N/A</v>
      </c>
      <c r="G46" s="44"/>
      <c r="H46" s="78" t="e">
        <f>+VLOOKUP(G46,'انواع الفلاتر'!$B$2:$C$52,2,FALSE)</f>
        <v>#N/A</v>
      </c>
      <c r="I46" s="55"/>
      <c r="J46" s="76" t="e">
        <f t="shared" si="1"/>
        <v>#N/A</v>
      </c>
      <c r="K46" s="60"/>
      <c r="L46" s="60"/>
      <c r="M46" s="160"/>
      <c r="N46" s="61">
        <f t="shared" si="2"/>
        <v>0</v>
      </c>
      <c r="O46" s="265"/>
      <c r="P46" s="169" t="e">
        <f t="shared" si="4"/>
        <v>#DIV/0!</v>
      </c>
      <c r="Q46" s="169" t="e">
        <f t="shared" si="5"/>
        <v>#DIV/0!</v>
      </c>
      <c r="R46" s="179">
        <v>0</v>
      </c>
      <c r="S46" s="175" t="e">
        <f t="shared" si="3"/>
        <v>#DIV/0!</v>
      </c>
      <c r="T46" s="185"/>
      <c r="U46" s="183" t="e">
        <f>IF(COUNT($T46:T46)&gt;ROUNDUP($Q46/$O46,0)+$P46,0,EDATE(EDATE($T46,1)+$R46,COLUMN()-22))</f>
        <v>#DIV/0!</v>
      </c>
      <c r="V46" s="183" t="e">
        <f>IF(COUNT($T46:U46)&gt;ROUNDUP($Q46/$O46,0)+$P46,0,EDATE(EDATE($T46,1)+$R46,COLUMN()-22))</f>
        <v>#DIV/0!</v>
      </c>
      <c r="W46" s="183" t="e">
        <f>IF(COUNT($T46:V46)&gt;ROUNDUP($Q46/$O46,0)+$P46,0,EDATE(EDATE($T46,1)+$R46,COLUMN()-22))</f>
        <v>#DIV/0!</v>
      </c>
      <c r="X46" s="183" t="e">
        <f>IF(COUNT($T46:W46)&gt;ROUNDUP($Q46/$O46,0)+$P46,0,EDATE(EDATE($T46,1)+$R46,COLUMN()-22))</f>
        <v>#DIV/0!</v>
      </c>
      <c r="Y46" s="183" t="e">
        <f>IF(COUNT($T46:X46)&gt;ROUNDUP($Q46/$O46,0)+$P46,0,EDATE(EDATE($T46,1)+$R46,COLUMN()-22))</f>
        <v>#DIV/0!</v>
      </c>
      <c r="Z46" s="183" t="e">
        <f>IF(COUNT($T46:Y46)&gt;ROUNDUP($Q46/$O46,0)+$P46,0,EDATE(EDATE($T46,1)+$R46,COLUMN()-22))</f>
        <v>#DIV/0!</v>
      </c>
      <c r="AA46" s="183" t="e">
        <f>IF(COUNT($T46:Z46)&gt;ROUNDUP($Q46/$O46,0)+$P46,0,EDATE(EDATE($T46,1)+$R46,COLUMN()-22))</f>
        <v>#DIV/0!</v>
      </c>
      <c r="AB46" s="183" t="e">
        <f>IF(COUNT($T46:AA46)&gt;ROUNDUP($Q46/$O46,0)+$P46,0,EDATE(EDATE($T46,1)+$R46,COLUMN()-22))</f>
        <v>#DIV/0!</v>
      </c>
      <c r="AC46" s="183" t="e">
        <f>IF(COUNT($T46:AB46)&gt;ROUNDUP($Q46/$O46,0)+$P46,0,EDATE(EDATE($T46,1)+$R46,COLUMN()-22))</f>
        <v>#DIV/0!</v>
      </c>
      <c r="AD46" s="183" t="e">
        <f>IF(COUNT($T46:AC46)&gt;ROUNDUP($Q46/$O46,0)+$P46,0,EDATE(EDATE($T46,1)+$R46,COLUMN()-22))</f>
        <v>#DIV/0!</v>
      </c>
      <c r="AE46" s="183" t="e">
        <f>IF(COUNT($T46:AD46)&gt;ROUNDUP($Q46/$O46,0)+$P46,0,EDATE(EDATE($T46,1)+$R46,COLUMN()-22))</f>
        <v>#DIV/0!</v>
      </c>
      <c r="AF46" s="183" t="e">
        <f>IF(COUNT($T46:AE46)&gt;ROUNDUP($Q46/$O46,0)+$P46,0,EDATE(EDATE($T46,1)+$R46,COLUMN()-22))</f>
        <v>#DIV/0!</v>
      </c>
      <c r="AG46" s="183" t="e">
        <f>IF(COUNT($T46:AF46)&gt;ROUNDUP($Q46/$O46,0)+$P46,0,EDATE(EDATE($T46,1)+$R46,COLUMN()-22))</f>
        <v>#DIV/0!</v>
      </c>
      <c r="AH46" s="183" t="e">
        <f>IF(COUNT($T46:AG46)&gt;ROUNDUP($Q46/$O46,0)+$P46,0,EDATE(EDATE($T46,1)+$R46,COLUMN()-22))</f>
        <v>#DIV/0!</v>
      </c>
      <c r="AI46" s="183" t="e">
        <f>IF(COUNT($T46:AH46)&gt;ROUNDUP($Q46/$O46,0)+$P46,0,EDATE(EDATE($T46,1)+$R46,COLUMN()-22))</f>
        <v>#DIV/0!</v>
      </c>
      <c r="AJ46" s="183" t="e">
        <f>IF(COUNT($T46:AI46)&gt;ROUNDUP($Q46/$O46,0)+$P46,0,EDATE(EDATE($T46,1)+$R46,COLUMN()-22))</f>
        <v>#DIV/0!</v>
      </c>
      <c r="AK46" s="183" t="e">
        <f>IF(COUNT($T46:AJ46)&gt;ROUNDUP($Q46/$O46,0)+$P46,0,EDATE(EDATE($T46,1)+$R46,COLUMN()-22))</f>
        <v>#DIV/0!</v>
      </c>
      <c r="AL46" s="183" t="e">
        <f>IF(COUNT($T46:AK46)&gt;ROUNDUP($Q46/$O46,0)+$P46,0,EDATE(EDATE($T46,1)+$R46,COLUMN()-22))</f>
        <v>#DIV/0!</v>
      </c>
      <c r="AM46" s="183" t="e">
        <f>IF(COUNT($T46:AL46)&gt;ROUNDUP($Q46/$O46,0)+$P46,0,EDATE(EDATE($T46,1)+$R46,COLUMN()-22))</f>
        <v>#DIV/0!</v>
      </c>
      <c r="AN46" s="183" t="e">
        <f>IF(COUNT($T46:AM46)&gt;ROUNDUP($Q46/$O46,0)+$P46,0,EDATE(EDATE($T46,1)+$R46,COLUMN()-22))</f>
        <v>#DIV/0!</v>
      </c>
      <c r="AO46" s="183" t="e">
        <f>IF(COUNT($T46:AN46)&gt;ROUNDUP($Q46/$O46,0)+$P46,0,EDATE(EDATE($T46,1)+$R46,COLUMN()-22))</f>
        <v>#DIV/0!</v>
      </c>
      <c r="AP46" s="183" t="e">
        <f>IF(COUNT($T46:AO46)&gt;ROUNDUP($Q46/$O46,0)+$P46,0,EDATE(EDATE($T46,1)+$R46,COLUMN()-22))</f>
        <v>#DIV/0!</v>
      </c>
      <c r="AQ46" s="183" t="e">
        <f>IF(COUNT($T46:AP46)&gt;ROUNDUP($Q46/$O46,0)+$P46,0,EDATE(EDATE($T46,1)+$R46,COLUMN()-22))</f>
        <v>#DIV/0!</v>
      </c>
      <c r="AR46" s="183" t="e">
        <f>IF(COUNT($T46:AQ46)&gt;ROUNDUP($Q46/$O46,0)+$P46,0,EDATE(EDATE($T46,1)+$R46,COLUMN()-22))</f>
        <v>#DIV/0!</v>
      </c>
      <c r="AS46" s="183" t="e">
        <f>IF(COUNT($T46:AR46)&gt;ROUNDUP($Q46/$O46,0)+$P46,0,EDATE(EDATE($T46,1)+$R46,COLUMN()-22))</f>
        <v>#DIV/0!</v>
      </c>
      <c r="AT46" s="183" t="e">
        <f>IF(COUNT($T46:AS46)&gt;ROUNDUP($Q46/$O46,0)+$P46,0,EDATE(EDATE($T46,1)+$R46,COLUMN()-22))</f>
        <v>#DIV/0!</v>
      </c>
      <c r="AU46" s="183" t="e">
        <f>IF(COUNT($T46:AT46)&gt;ROUNDUP($Q46/$O46,0)+$P46,0,EDATE(EDATE($T46,1)+$R46,COLUMN()-22))</f>
        <v>#DIV/0!</v>
      </c>
      <c r="AV46" s="183" t="e">
        <f>IF(COUNT($T46:AU46)&gt;ROUNDUP($Q46/$O46,0)+$P46,0,EDATE(EDATE($T46,1)+$R46,COLUMN()-22))</f>
        <v>#DIV/0!</v>
      </c>
      <c r="AW46" s="183" t="e">
        <f>IF(COUNT($T46:AV46)&gt;ROUNDUP($Q46/$O46,0)+$P46,0,EDATE(EDATE($T46,1)+$R46,COLUMN()-22))</f>
        <v>#DIV/0!</v>
      </c>
      <c r="AX46" s="183" t="e">
        <f>IF(COUNT($T46:AW46)&gt;ROUNDUP($Q46/$O46,0)+$P46,0,EDATE(EDATE($T46,1)+$R46,COLUMN()-22))</f>
        <v>#DIV/0!</v>
      </c>
      <c r="AY46" s="183" t="e">
        <f>IF(COUNT($T46:AX46)&gt;ROUNDUP($Q46/$O46,0)+$P46,0,EDATE(EDATE($T46,1)+$R46,COLUMN()-22))</f>
        <v>#DIV/0!</v>
      </c>
      <c r="AZ46" s="183" t="e">
        <f>IF(COUNT($T46:AY46)&gt;ROUNDUP($Q46/$O46,0)+$P46,0,EDATE(EDATE($T46,1)+$R46,COLUMN()-22))</f>
        <v>#DIV/0!</v>
      </c>
      <c r="BA46" s="183" t="e">
        <f>IF(COUNT($T46:AZ46)&gt;ROUNDUP($Q46/$O46,0)+$P46,0,EDATE(EDATE($T46,1)+$R46,COLUMN()-22))</f>
        <v>#DIV/0!</v>
      </c>
      <c r="BB46" s="183" t="e">
        <f>IF(COUNT($T46:BA46)&gt;ROUNDUP($Q46/$O46,0)+$P46,0,EDATE(EDATE($T46,1)+$R46,COLUMN()-22))</f>
        <v>#DIV/0!</v>
      </c>
      <c r="BC46" s="183" t="e">
        <f>IF(COUNT($T46:BB46)&gt;ROUNDUP($Q46/$O46,0)+$P46,0,EDATE(EDATE($T46,1)+$R46,COLUMN()-22))</f>
        <v>#DIV/0!</v>
      </c>
      <c r="BD46" s="158"/>
      <c r="BE46" s="44"/>
    </row>
    <row r="47" spans="1:57" ht="21" customHeight="1">
      <c r="A47" s="270" t="str">
        <f t="shared" ca="1" si="0"/>
        <v/>
      </c>
      <c r="B47" s="213"/>
      <c r="C47" s="215" t="e">
        <f>+VLOOKUP(B47,'اسماء العملاء'!$A$2:$E$1270,5,FALSE)</f>
        <v>#N/A</v>
      </c>
      <c r="D47" s="215" t="e">
        <f>+VLOOKUP(B47,'اسماء العملاء'!$A$2:$C$1270,2,FALSE)</f>
        <v>#N/A</v>
      </c>
      <c r="E47" s="215"/>
      <c r="F47" s="215" t="e">
        <f>+VLOOKUP(B47,'اسماء العملاء'!$A$2:$C$1270,3,FALSE)</f>
        <v>#N/A</v>
      </c>
      <c r="G47" s="44"/>
      <c r="H47" s="78" t="e">
        <f>+VLOOKUP(G47,'انواع الفلاتر'!$B$2:$C$52,2,FALSE)</f>
        <v>#N/A</v>
      </c>
      <c r="I47" s="55"/>
      <c r="J47" s="76" t="e">
        <f t="shared" si="1"/>
        <v>#N/A</v>
      </c>
      <c r="K47" s="60"/>
      <c r="L47" s="60"/>
      <c r="M47" s="160"/>
      <c r="N47" s="61">
        <f t="shared" si="2"/>
        <v>0</v>
      </c>
      <c r="O47" s="265"/>
      <c r="P47" s="169" t="e">
        <f t="shared" si="4"/>
        <v>#DIV/0!</v>
      </c>
      <c r="Q47" s="169" t="e">
        <f t="shared" si="5"/>
        <v>#DIV/0!</v>
      </c>
      <c r="R47" s="179">
        <v>0</v>
      </c>
      <c r="S47" s="175" t="e">
        <f t="shared" si="3"/>
        <v>#DIV/0!</v>
      </c>
      <c r="T47" s="185"/>
      <c r="U47" s="183" t="e">
        <f>IF(COUNT($T47:T47)&gt;ROUNDUP($Q47/$O47,0)+$P47,0,EDATE(EDATE($T47,1)+$R47,COLUMN()-22))</f>
        <v>#DIV/0!</v>
      </c>
      <c r="V47" s="183" t="e">
        <f>IF(COUNT($T47:U47)&gt;ROUNDUP($Q47/$O47,0)+$P47,0,EDATE(EDATE($T47,1)+$R47,COLUMN()-22))</f>
        <v>#DIV/0!</v>
      </c>
      <c r="W47" s="183" t="e">
        <f>IF(COUNT($T47:V47)&gt;ROUNDUP($Q47/$O47,0)+$P47,0,EDATE(EDATE($T47,1)+$R47,COLUMN()-22))</f>
        <v>#DIV/0!</v>
      </c>
      <c r="X47" s="183" t="e">
        <f>IF(COUNT($T47:W47)&gt;ROUNDUP($Q47/$O47,0)+$P47,0,EDATE(EDATE($T47,1)+$R47,COLUMN()-22))</f>
        <v>#DIV/0!</v>
      </c>
      <c r="Y47" s="183" t="e">
        <f>IF(COUNT($T47:X47)&gt;ROUNDUP($Q47/$O47,0)+$P47,0,EDATE(EDATE($T47,1)+$R47,COLUMN()-22))</f>
        <v>#DIV/0!</v>
      </c>
      <c r="Z47" s="183" t="e">
        <f>IF(COUNT($T47:Y47)&gt;ROUNDUP($Q47/$O47,0)+$P47,0,EDATE(EDATE($T47,1)+$R47,COLUMN()-22))</f>
        <v>#DIV/0!</v>
      </c>
      <c r="AA47" s="183" t="e">
        <f>IF(COUNT($T47:Z47)&gt;ROUNDUP($Q47/$O47,0)+$P47,0,EDATE(EDATE($T47,1)+$R47,COLUMN()-22))</f>
        <v>#DIV/0!</v>
      </c>
      <c r="AB47" s="183" t="e">
        <f>IF(COUNT($T47:AA47)&gt;ROUNDUP($Q47/$O47,0)+$P47,0,EDATE(EDATE($T47,1)+$R47,COLUMN()-22))</f>
        <v>#DIV/0!</v>
      </c>
      <c r="AC47" s="183" t="e">
        <f>IF(COUNT($T47:AB47)&gt;ROUNDUP($Q47/$O47,0)+$P47,0,EDATE(EDATE($T47,1)+$R47,COLUMN()-22))</f>
        <v>#DIV/0!</v>
      </c>
      <c r="AD47" s="183" t="e">
        <f>IF(COUNT($T47:AC47)&gt;ROUNDUP($Q47/$O47,0)+$P47,0,EDATE(EDATE($T47,1)+$R47,COLUMN()-22))</f>
        <v>#DIV/0!</v>
      </c>
      <c r="AE47" s="183" t="e">
        <f>IF(COUNT($T47:AD47)&gt;ROUNDUP($Q47/$O47,0)+$P47,0,EDATE(EDATE($T47,1)+$R47,COLUMN()-22))</f>
        <v>#DIV/0!</v>
      </c>
      <c r="AF47" s="183" t="e">
        <f>IF(COUNT($T47:AE47)&gt;ROUNDUP($Q47/$O47,0)+$P47,0,EDATE(EDATE($T47,1)+$R47,COLUMN()-22))</f>
        <v>#DIV/0!</v>
      </c>
      <c r="AG47" s="183" t="e">
        <f>IF(COUNT($T47:AF47)&gt;ROUNDUP($Q47/$O47,0)+$P47,0,EDATE(EDATE($T47,1)+$R47,COLUMN()-22))</f>
        <v>#DIV/0!</v>
      </c>
      <c r="AH47" s="183" t="e">
        <f>IF(COUNT($T47:AG47)&gt;ROUNDUP($Q47/$O47,0)+$P47,0,EDATE(EDATE($T47,1)+$R47,COLUMN()-22))</f>
        <v>#DIV/0!</v>
      </c>
      <c r="AI47" s="183" t="e">
        <f>IF(COUNT($T47:AH47)&gt;ROUNDUP($Q47/$O47,0)+$P47,0,EDATE(EDATE($T47,1)+$R47,COLUMN()-22))</f>
        <v>#DIV/0!</v>
      </c>
      <c r="AJ47" s="183" t="e">
        <f>IF(COUNT($T47:AI47)&gt;ROUNDUP($Q47/$O47,0)+$P47,0,EDATE(EDATE($T47,1)+$R47,COLUMN()-22))</f>
        <v>#DIV/0!</v>
      </c>
      <c r="AK47" s="183" t="e">
        <f>IF(COUNT($T47:AJ47)&gt;ROUNDUP($Q47/$O47,0)+$P47,0,EDATE(EDATE($T47,1)+$R47,COLUMN()-22))</f>
        <v>#DIV/0!</v>
      </c>
      <c r="AL47" s="183" t="e">
        <f>IF(COUNT($T47:AK47)&gt;ROUNDUP($Q47/$O47,0)+$P47,0,EDATE(EDATE($T47,1)+$R47,COLUMN()-22))</f>
        <v>#DIV/0!</v>
      </c>
      <c r="AM47" s="183" t="e">
        <f>IF(COUNT($T47:AL47)&gt;ROUNDUP($Q47/$O47,0)+$P47,0,EDATE(EDATE($T47,1)+$R47,COLUMN()-22))</f>
        <v>#DIV/0!</v>
      </c>
      <c r="AN47" s="183" t="e">
        <f>IF(COUNT($T47:AM47)&gt;ROUNDUP($Q47/$O47,0)+$P47,0,EDATE(EDATE($T47,1)+$R47,COLUMN()-22))</f>
        <v>#DIV/0!</v>
      </c>
      <c r="AO47" s="183" t="e">
        <f>IF(COUNT($T47:AN47)&gt;ROUNDUP($Q47/$O47,0)+$P47,0,EDATE(EDATE($T47,1)+$R47,COLUMN()-22))</f>
        <v>#DIV/0!</v>
      </c>
      <c r="AP47" s="183" t="e">
        <f>IF(COUNT($T47:AO47)&gt;ROUNDUP($Q47/$O47,0)+$P47,0,EDATE(EDATE($T47,1)+$R47,COLUMN()-22))</f>
        <v>#DIV/0!</v>
      </c>
      <c r="AQ47" s="183" t="e">
        <f>IF(COUNT($T47:AP47)&gt;ROUNDUP($Q47/$O47,0)+$P47,0,EDATE(EDATE($T47,1)+$R47,COLUMN()-22))</f>
        <v>#DIV/0!</v>
      </c>
      <c r="AR47" s="183" t="e">
        <f>IF(COUNT($T47:AQ47)&gt;ROUNDUP($Q47/$O47,0)+$P47,0,EDATE(EDATE($T47,1)+$R47,COLUMN()-22))</f>
        <v>#DIV/0!</v>
      </c>
      <c r="AS47" s="183" t="e">
        <f>IF(COUNT($T47:AR47)&gt;ROUNDUP($Q47/$O47,0)+$P47,0,EDATE(EDATE($T47,1)+$R47,COLUMN()-22))</f>
        <v>#DIV/0!</v>
      </c>
      <c r="AT47" s="183" t="e">
        <f>IF(COUNT($T47:AS47)&gt;ROUNDUP($Q47/$O47,0)+$P47,0,EDATE(EDATE($T47,1)+$R47,COLUMN()-22))</f>
        <v>#DIV/0!</v>
      </c>
      <c r="AU47" s="183" t="e">
        <f>IF(COUNT($T47:AT47)&gt;ROUNDUP($Q47/$O47,0)+$P47,0,EDATE(EDATE($T47,1)+$R47,COLUMN()-22))</f>
        <v>#DIV/0!</v>
      </c>
      <c r="AV47" s="183" t="e">
        <f>IF(COUNT($T47:AU47)&gt;ROUNDUP($Q47/$O47,0)+$P47,0,EDATE(EDATE($T47,1)+$R47,COLUMN()-22))</f>
        <v>#DIV/0!</v>
      </c>
      <c r="AW47" s="183" t="e">
        <f>IF(COUNT($T47:AV47)&gt;ROUNDUP($Q47/$O47,0)+$P47,0,EDATE(EDATE($T47,1)+$R47,COLUMN()-22))</f>
        <v>#DIV/0!</v>
      </c>
      <c r="AX47" s="183" t="e">
        <f>IF(COUNT($T47:AW47)&gt;ROUNDUP($Q47/$O47,0)+$P47,0,EDATE(EDATE($T47,1)+$R47,COLUMN()-22))</f>
        <v>#DIV/0!</v>
      </c>
      <c r="AY47" s="183" t="e">
        <f>IF(COUNT($T47:AX47)&gt;ROUNDUP($Q47/$O47,0)+$P47,0,EDATE(EDATE($T47,1)+$R47,COLUMN()-22))</f>
        <v>#DIV/0!</v>
      </c>
      <c r="AZ47" s="183" t="e">
        <f>IF(COUNT($T47:AY47)&gt;ROUNDUP($Q47/$O47,0)+$P47,0,EDATE(EDATE($T47,1)+$R47,COLUMN()-22))</f>
        <v>#DIV/0!</v>
      </c>
      <c r="BA47" s="183" t="e">
        <f>IF(COUNT($T47:AZ47)&gt;ROUNDUP($Q47/$O47,0)+$P47,0,EDATE(EDATE($T47,1)+$R47,COLUMN()-22))</f>
        <v>#DIV/0!</v>
      </c>
      <c r="BB47" s="183" t="e">
        <f>IF(COUNT($T47:BA47)&gt;ROUNDUP($Q47/$O47,0)+$P47,0,EDATE(EDATE($T47,1)+$R47,COLUMN()-22))</f>
        <v>#DIV/0!</v>
      </c>
      <c r="BC47" s="183" t="e">
        <f>IF(COUNT($T47:BB47)&gt;ROUNDUP($Q47/$O47,0)+$P47,0,EDATE(EDATE($T47,1)+$R47,COLUMN()-22))</f>
        <v>#DIV/0!</v>
      </c>
      <c r="BD47" s="158"/>
      <c r="BE47" s="44"/>
    </row>
    <row r="48" spans="1:57" ht="21" customHeight="1">
      <c r="A48" s="270" t="str">
        <f t="shared" ca="1" si="0"/>
        <v/>
      </c>
      <c r="B48" s="213"/>
      <c r="C48" s="215" t="e">
        <f>+VLOOKUP(B48,'اسماء العملاء'!$A$2:$E$1270,5,FALSE)</f>
        <v>#N/A</v>
      </c>
      <c r="D48" s="215" t="e">
        <f>+VLOOKUP(B48,'اسماء العملاء'!$A$2:$C$1270,2,FALSE)</f>
        <v>#N/A</v>
      </c>
      <c r="E48" s="215"/>
      <c r="F48" s="215" t="e">
        <f>+VLOOKUP(B48,'اسماء العملاء'!$A$2:$C$1270,3,FALSE)</f>
        <v>#N/A</v>
      </c>
      <c r="G48" s="44"/>
      <c r="H48" s="78" t="e">
        <f>+VLOOKUP(G48,'انواع الفلاتر'!$B$2:$C$52,2,FALSE)</f>
        <v>#N/A</v>
      </c>
      <c r="I48" s="55"/>
      <c r="J48" s="76" t="e">
        <f t="shared" si="1"/>
        <v>#N/A</v>
      </c>
      <c r="K48" s="60"/>
      <c r="L48" s="60"/>
      <c r="M48" s="160"/>
      <c r="N48" s="61">
        <f t="shared" si="2"/>
        <v>0</v>
      </c>
      <c r="O48" s="265"/>
      <c r="P48" s="169" t="e">
        <f t="shared" si="4"/>
        <v>#DIV/0!</v>
      </c>
      <c r="Q48" s="169" t="e">
        <f t="shared" si="5"/>
        <v>#DIV/0!</v>
      </c>
      <c r="R48" s="179">
        <v>0</v>
      </c>
      <c r="S48" s="175" t="e">
        <f t="shared" si="3"/>
        <v>#DIV/0!</v>
      </c>
      <c r="T48" s="185"/>
      <c r="U48" s="183" t="e">
        <f>IF(COUNT($T48:T48)&gt;ROUNDUP($Q48/$O48,0)+$P48,0,EDATE(EDATE($T48,1)+$R48,COLUMN()-22))</f>
        <v>#DIV/0!</v>
      </c>
      <c r="V48" s="183" t="e">
        <f>IF(COUNT($T48:U48)&gt;ROUNDUP($Q48/$O48,0)+$P48,0,EDATE(EDATE($T48,1)+$R48,COLUMN()-22))</f>
        <v>#DIV/0!</v>
      </c>
      <c r="W48" s="183" t="e">
        <f>IF(COUNT($T48:V48)&gt;ROUNDUP($Q48/$O48,0)+$P48,0,EDATE(EDATE($T48,1)+$R48,COLUMN()-22))</f>
        <v>#DIV/0!</v>
      </c>
      <c r="X48" s="183" t="e">
        <f>IF(COUNT($T48:W48)&gt;ROUNDUP($Q48/$O48,0)+$P48,0,EDATE(EDATE($T48,1)+$R48,COLUMN()-22))</f>
        <v>#DIV/0!</v>
      </c>
      <c r="Y48" s="183" t="e">
        <f>IF(COUNT($T48:X48)&gt;ROUNDUP($Q48/$O48,0)+$P48,0,EDATE(EDATE($T48,1)+$R48,COLUMN()-22))</f>
        <v>#DIV/0!</v>
      </c>
      <c r="Z48" s="183" t="e">
        <f>IF(COUNT($T48:Y48)&gt;ROUNDUP($Q48/$O48,0)+$P48,0,EDATE(EDATE($T48,1)+$R48,COLUMN()-22))</f>
        <v>#DIV/0!</v>
      </c>
      <c r="AA48" s="183" t="e">
        <f>IF(COUNT($T48:Z48)&gt;ROUNDUP($Q48/$O48,0)+$P48,0,EDATE(EDATE($T48,1)+$R48,COLUMN()-22))</f>
        <v>#DIV/0!</v>
      </c>
      <c r="AB48" s="183" t="e">
        <f>IF(COUNT($T48:AA48)&gt;ROUNDUP($Q48/$O48,0)+$P48,0,EDATE(EDATE($T48,1)+$R48,COLUMN()-22))</f>
        <v>#DIV/0!</v>
      </c>
      <c r="AC48" s="183" t="e">
        <f>IF(COUNT($T48:AB48)&gt;ROUNDUP($Q48/$O48,0)+$P48,0,EDATE(EDATE($T48,1)+$R48,COLUMN()-22))</f>
        <v>#DIV/0!</v>
      </c>
      <c r="AD48" s="183" t="e">
        <f>IF(COUNT($T48:AC48)&gt;ROUNDUP($Q48/$O48,0)+$P48,0,EDATE(EDATE($T48,1)+$R48,COLUMN()-22))</f>
        <v>#DIV/0!</v>
      </c>
      <c r="AE48" s="183" t="e">
        <f>IF(COUNT($T48:AD48)&gt;ROUNDUP($Q48/$O48,0)+$P48,0,EDATE(EDATE($T48,1)+$R48,COLUMN()-22))</f>
        <v>#DIV/0!</v>
      </c>
      <c r="AF48" s="183" t="e">
        <f>IF(COUNT($T48:AE48)&gt;ROUNDUP($Q48/$O48,0)+$P48,0,EDATE(EDATE($T48,1)+$R48,COLUMN()-22))</f>
        <v>#DIV/0!</v>
      </c>
      <c r="AG48" s="183" t="e">
        <f>IF(COUNT($T48:AF48)&gt;ROUNDUP($Q48/$O48,0)+$P48,0,EDATE(EDATE($T48,1)+$R48,COLUMN()-22))</f>
        <v>#DIV/0!</v>
      </c>
      <c r="AH48" s="183" t="e">
        <f>IF(COUNT($T48:AG48)&gt;ROUNDUP($Q48/$O48,0)+$P48,0,EDATE(EDATE($T48,1)+$R48,COLUMN()-22))</f>
        <v>#DIV/0!</v>
      </c>
      <c r="AI48" s="183" t="e">
        <f>IF(COUNT($T48:AH48)&gt;ROUNDUP($Q48/$O48,0)+$P48,0,EDATE(EDATE($T48,1)+$R48,COLUMN()-22))</f>
        <v>#DIV/0!</v>
      </c>
      <c r="AJ48" s="183" t="e">
        <f>IF(COUNT($T48:AI48)&gt;ROUNDUP($Q48/$O48,0)+$P48,0,EDATE(EDATE($T48,1)+$R48,COLUMN()-22))</f>
        <v>#DIV/0!</v>
      </c>
      <c r="AK48" s="183" t="e">
        <f>IF(COUNT($T48:AJ48)&gt;ROUNDUP($Q48/$O48,0)+$P48,0,EDATE(EDATE($T48,1)+$R48,COLUMN()-22))</f>
        <v>#DIV/0!</v>
      </c>
      <c r="AL48" s="183" t="e">
        <f>IF(COUNT($T48:AK48)&gt;ROUNDUP($Q48/$O48,0)+$P48,0,EDATE(EDATE($T48,1)+$R48,COLUMN()-22))</f>
        <v>#DIV/0!</v>
      </c>
      <c r="AM48" s="183" t="e">
        <f>IF(COUNT($T48:AL48)&gt;ROUNDUP($Q48/$O48,0)+$P48,0,EDATE(EDATE($T48,1)+$R48,COLUMN()-22))</f>
        <v>#DIV/0!</v>
      </c>
      <c r="AN48" s="183" t="e">
        <f>IF(COUNT($T48:AM48)&gt;ROUNDUP($Q48/$O48,0)+$P48,0,EDATE(EDATE($T48,1)+$R48,COLUMN()-22))</f>
        <v>#DIV/0!</v>
      </c>
      <c r="AO48" s="183" t="e">
        <f>IF(COUNT($T48:AN48)&gt;ROUNDUP($Q48/$O48,0)+$P48,0,EDATE(EDATE($T48,1)+$R48,COLUMN()-22))</f>
        <v>#DIV/0!</v>
      </c>
      <c r="AP48" s="183" t="e">
        <f>IF(COUNT($T48:AO48)&gt;ROUNDUP($Q48/$O48,0)+$P48,0,EDATE(EDATE($T48,1)+$R48,COLUMN()-22))</f>
        <v>#DIV/0!</v>
      </c>
      <c r="AQ48" s="183" t="e">
        <f>IF(COUNT($T48:AP48)&gt;ROUNDUP($Q48/$O48,0)+$P48,0,EDATE(EDATE($T48,1)+$R48,COLUMN()-22))</f>
        <v>#DIV/0!</v>
      </c>
      <c r="AR48" s="183" t="e">
        <f>IF(COUNT($T48:AQ48)&gt;ROUNDUP($Q48/$O48,0)+$P48,0,EDATE(EDATE($T48,1)+$R48,COLUMN()-22))</f>
        <v>#DIV/0!</v>
      </c>
      <c r="AS48" s="183" t="e">
        <f>IF(COUNT($T48:AR48)&gt;ROUNDUP($Q48/$O48,0)+$P48,0,EDATE(EDATE($T48,1)+$R48,COLUMN()-22))</f>
        <v>#DIV/0!</v>
      </c>
      <c r="AT48" s="183" t="e">
        <f>IF(COUNT($T48:AS48)&gt;ROUNDUP($Q48/$O48,0)+$P48,0,EDATE(EDATE($T48,1)+$R48,COLUMN()-22))</f>
        <v>#DIV/0!</v>
      </c>
      <c r="AU48" s="183" t="e">
        <f>IF(COUNT($T48:AT48)&gt;ROUNDUP($Q48/$O48,0)+$P48,0,EDATE(EDATE($T48,1)+$R48,COLUMN()-22))</f>
        <v>#DIV/0!</v>
      </c>
      <c r="AV48" s="183" t="e">
        <f>IF(COUNT($T48:AU48)&gt;ROUNDUP($Q48/$O48,0)+$P48,0,EDATE(EDATE($T48,1)+$R48,COLUMN()-22))</f>
        <v>#DIV/0!</v>
      </c>
      <c r="AW48" s="183" t="e">
        <f>IF(COUNT($T48:AV48)&gt;ROUNDUP($Q48/$O48,0)+$P48,0,EDATE(EDATE($T48,1)+$R48,COLUMN()-22))</f>
        <v>#DIV/0!</v>
      </c>
      <c r="AX48" s="183" t="e">
        <f>IF(COUNT($T48:AW48)&gt;ROUNDUP($Q48/$O48,0)+$P48,0,EDATE(EDATE($T48,1)+$R48,COLUMN()-22))</f>
        <v>#DIV/0!</v>
      </c>
      <c r="AY48" s="183" t="e">
        <f>IF(COUNT($T48:AX48)&gt;ROUNDUP($Q48/$O48,0)+$P48,0,EDATE(EDATE($T48,1)+$R48,COLUMN()-22))</f>
        <v>#DIV/0!</v>
      </c>
      <c r="AZ48" s="183" t="e">
        <f>IF(COUNT($T48:AY48)&gt;ROUNDUP($Q48/$O48,0)+$P48,0,EDATE(EDATE($T48,1)+$R48,COLUMN()-22))</f>
        <v>#DIV/0!</v>
      </c>
      <c r="BA48" s="183" t="e">
        <f>IF(COUNT($T48:AZ48)&gt;ROUNDUP($Q48/$O48,0)+$P48,0,EDATE(EDATE($T48,1)+$R48,COLUMN()-22))</f>
        <v>#DIV/0!</v>
      </c>
      <c r="BB48" s="183" t="e">
        <f>IF(COUNT($T48:BA48)&gt;ROUNDUP($Q48/$O48,0)+$P48,0,EDATE(EDATE($T48,1)+$R48,COLUMN()-22))</f>
        <v>#DIV/0!</v>
      </c>
      <c r="BC48" s="183" t="e">
        <f>IF(COUNT($T48:BB48)&gt;ROUNDUP($Q48/$O48,0)+$P48,0,EDATE(EDATE($T48,1)+$R48,COLUMN()-22))</f>
        <v>#DIV/0!</v>
      </c>
      <c r="BD48" s="158"/>
      <c r="BE48" s="44"/>
    </row>
    <row r="49" spans="1:57" ht="21" customHeight="1">
      <c r="A49" s="270" t="str">
        <f t="shared" ca="1" si="0"/>
        <v/>
      </c>
      <c r="B49" s="213"/>
      <c r="C49" s="215" t="e">
        <f>+VLOOKUP(B49,'اسماء العملاء'!$A$2:$E$1270,5,FALSE)</f>
        <v>#N/A</v>
      </c>
      <c r="D49" s="215" t="e">
        <f>+VLOOKUP(B49,'اسماء العملاء'!$A$2:$C$1270,2,FALSE)</f>
        <v>#N/A</v>
      </c>
      <c r="E49" s="215"/>
      <c r="F49" s="215" t="e">
        <f>+VLOOKUP(B49,'اسماء العملاء'!$A$2:$C$1270,3,FALSE)</f>
        <v>#N/A</v>
      </c>
      <c r="G49" s="44"/>
      <c r="H49" s="78" t="e">
        <f>+VLOOKUP(G49,'انواع الفلاتر'!$B$2:$C$52,2,FALSE)</f>
        <v>#N/A</v>
      </c>
      <c r="I49" s="55"/>
      <c r="J49" s="76" t="e">
        <f t="shared" si="1"/>
        <v>#N/A</v>
      </c>
      <c r="K49" s="60"/>
      <c r="L49" s="60"/>
      <c r="M49" s="160"/>
      <c r="N49" s="61">
        <f t="shared" si="2"/>
        <v>0</v>
      </c>
      <c r="O49" s="265"/>
      <c r="P49" s="169" t="e">
        <f t="shared" si="4"/>
        <v>#DIV/0!</v>
      </c>
      <c r="Q49" s="169" t="e">
        <f t="shared" si="5"/>
        <v>#DIV/0!</v>
      </c>
      <c r="R49" s="179">
        <v>0</v>
      </c>
      <c r="S49" s="175" t="e">
        <f t="shared" si="3"/>
        <v>#DIV/0!</v>
      </c>
      <c r="T49" s="185"/>
      <c r="U49" s="183" t="e">
        <f>IF(COUNT($T49:T49)&gt;ROUNDUP($Q49/$O49,0)+$P49,0,EDATE(EDATE($T49,1)+$R49,COLUMN()-22))</f>
        <v>#DIV/0!</v>
      </c>
      <c r="V49" s="183" t="e">
        <f>IF(COUNT($T49:U49)&gt;ROUNDUP($Q49/$O49,0)+$P49,0,EDATE(EDATE($T49,1)+$R49,COLUMN()-22))</f>
        <v>#DIV/0!</v>
      </c>
      <c r="W49" s="183" t="e">
        <f>IF(COUNT($T49:V49)&gt;ROUNDUP($Q49/$O49,0)+$P49,0,EDATE(EDATE($T49,1)+$R49,COLUMN()-22))</f>
        <v>#DIV/0!</v>
      </c>
      <c r="X49" s="183" t="e">
        <f>IF(COUNT($T49:W49)&gt;ROUNDUP($Q49/$O49,0)+$P49,0,EDATE(EDATE($T49,1)+$R49,COLUMN()-22))</f>
        <v>#DIV/0!</v>
      </c>
      <c r="Y49" s="183" t="e">
        <f>IF(COUNT($T49:X49)&gt;ROUNDUP($Q49/$O49,0)+$P49,0,EDATE(EDATE($T49,1)+$R49,COLUMN()-22))</f>
        <v>#DIV/0!</v>
      </c>
      <c r="Z49" s="183" t="e">
        <f>IF(COUNT($T49:Y49)&gt;ROUNDUP($Q49/$O49,0)+$P49,0,EDATE(EDATE($T49,1)+$R49,COLUMN()-22))</f>
        <v>#DIV/0!</v>
      </c>
      <c r="AA49" s="183" t="e">
        <f>IF(COUNT($T49:Z49)&gt;ROUNDUP($Q49/$O49,0)+$P49,0,EDATE(EDATE($T49,1)+$R49,COLUMN()-22))</f>
        <v>#DIV/0!</v>
      </c>
      <c r="AB49" s="183" t="e">
        <f>IF(COUNT($T49:AA49)&gt;ROUNDUP($Q49/$O49,0)+$P49,0,EDATE(EDATE($T49,1)+$R49,COLUMN()-22))</f>
        <v>#DIV/0!</v>
      </c>
      <c r="AC49" s="183" t="e">
        <f>IF(COUNT($T49:AB49)&gt;ROUNDUP($Q49/$O49,0)+$P49,0,EDATE(EDATE($T49,1)+$R49,COLUMN()-22))</f>
        <v>#DIV/0!</v>
      </c>
      <c r="AD49" s="183" t="e">
        <f>IF(COUNT($T49:AC49)&gt;ROUNDUP($Q49/$O49,0)+$P49,0,EDATE(EDATE($T49,1)+$R49,COLUMN()-22))</f>
        <v>#DIV/0!</v>
      </c>
      <c r="AE49" s="183" t="e">
        <f>IF(COUNT($T49:AD49)&gt;ROUNDUP($Q49/$O49,0)+$P49,0,EDATE(EDATE($T49,1)+$R49,COLUMN()-22))</f>
        <v>#DIV/0!</v>
      </c>
      <c r="AF49" s="183" t="e">
        <f>IF(COUNT($T49:AE49)&gt;ROUNDUP($Q49/$O49,0)+$P49,0,EDATE(EDATE($T49,1)+$R49,COLUMN()-22))</f>
        <v>#DIV/0!</v>
      </c>
      <c r="AG49" s="183" t="e">
        <f>IF(COUNT($T49:AF49)&gt;ROUNDUP($Q49/$O49,0)+$P49,0,EDATE(EDATE($T49,1)+$R49,COLUMN()-22))</f>
        <v>#DIV/0!</v>
      </c>
      <c r="AH49" s="183" t="e">
        <f>IF(COUNT($T49:AG49)&gt;ROUNDUP($Q49/$O49,0)+$P49,0,EDATE(EDATE($T49,1)+$R49,COLUMN()-22))</f>
        <v>#DIV/0!</v>
      </c>
      <c r="AI49" s="183" t="e">
        <f>IF(COUNT($T49:AH49)&gt;ROUNDUP($Q49/$O49,0)+$P49,0,EDATE(EDATE($T49,1)+$R49,COLUMN()-22))</f>
        <v>#DIV/0!</v>
      </c>
      <c r="AJ49" s="183" t="e">
        <f>IF(COUNT($T49:AI49)&gt;ROUNDUP($Q49/$O49,0)+$P49,0,EDATE(EDATE($T49,1)+$R49,COLUMN()-22))</f>
        <v>#DIV/0!</v>
      </c>
      <c r="AK49" s="183" t="e">
        <f>IF(COUNT($T49:AJ49)&gt;ROUNDUP($Q49/$O49,0)+$P49,0,EDATE(EDATE($T49,1)+$R49,COLUMN()-22))</f>
        <v>#DIV/0!</v>
      </c>
      <c r="AL49" s="183" t="e">
        <f>IF(COUNT($T49:AK49)&gt;ROUNDUP($Q49/$O49,0)+$P49,0,EDATE(EDATE($T49,1)+$R49,COLUMN()-22))</f>
        <v>#DIV/0!</v>
      </c>
      <c r="AM49" s="183" t="e">
        <f>IF(COUNT($T49:AL49)&gt;ROUNDUP($Q49/$O49,0)+$P49,0,EDATE(EDATE($T49,1)+$R49,COLUMN()-22))</f>
        <v>#DIV/0!</v>
      </c>
      <c r="AN49" s="183" t="e">
        <f>IF(COUNT($T49:AM49)&gt;ROUNDUP($Q49/$O49,0)+$P49,0,EDATE(EDATE($T49,1)+$R49,COLUMN()-22))</f>
        <v>#DIV/0!</v>
      </c>
      <c r="AO49" s="183" t="e">
        <f>IF(COUNT($T49:AN49)&gt;ROUNDUP($Q49/$O49,0)+$P49,0,EDATE(EDATE($T49,1)+$R49,COLUMN()-22))</f>
        <v>#DIV/0!</v>
      </c>
      <c r="AP49" s="183" t="e">
        <f>IF(COUNT($T49:AO49)&gt;ROUNDUP($Q49/$O49,0)+$P49,0,EDATE(EDATE($T49,1)+$R49,COLUMN()-22))</f>
        <v>#DIV/0!</v>
      </c>
      <c r="AQ49" s="183" t="e">
        <f>IF(COUNT($T49:AP49)&gt;ROUNDUP($Q49/$O49,0)+$P49,0,EDATE(EDATE($T49,1)+$R49,COLUMN()-22))</f>
        <v>#DIV/0!</v>
      </c>
      <c r="AR49" s="183" t="e">
        <f>IF(COUNT($T49:AQ49)&gt;ROUNDUP($Q49/$O49,0)+$P49,0,EDATE(EDATE($T49,1)+$R49,COLUMN()-22))</f>
        <v>#DIV/0!</v>
      </c>
      <c r="AS49" s="183" t="e">
        <f>IF(COUNT($T49:AR49)&gt;ROUNDUP($Q49/$O49,0)+$P49,0,EDATE(EDATE($T49,1)+$R49,COLUMN()-22))</f>
        <v>#DIV/0!</v>
      </c>
      <c r="AT49" s="183" t="e">
        <f>IF(COUNT($T49:AS49)&gt;ROUNDUP($Q49/$O49,0)+$P49,0,EDATE(EDATE($T49,1)+$R49,COLUMN()-22))</f>
        <v>#DIV/0!</v>
      </c>
      <c r="AU49" s="183" t="e">
        <f>IF(COUNT($T49:AT49)&gt;ROUNDUP($Q49/$O49,0)+$P49,0,EDATE(EDATE($T49,1)+$R49,COLUMN()-22))</f>
        <v>#DIV/0!</v>
      </c>
      <c r="AV49" s="183" t="e">
        <f>IF(COUNT($T49:AU49)&gt;ROUNDUP($Q49/$O49,0)+$P49,0,EDATE(EDATE($T49,1)+$R49,COLUMN()-22))</f>
        <v>#DIV/0!</v>
      </c>
      <c r="AW49" s="183" t="e">
        <f>IF(COUNT($T49:AV49)&gt;ROUNDUP($Q49/$O49,0)+$P49,0,EDATE(EDATE($T49,1)+$R49,COLUMN()-22))</f>
        <v>#DIV/0!</v>
      </c>
      <c r="AX49" s="183" t="e">
        <f>IF(COUNT($T49:AW49)&gt;ROUNDUP($Q49/$O49,0)+$P49,0,EDATE(EDATE($T49,1)+$R49,COLUMN()-22))</f>
        <v>#DIV/0!</v>
      </c>
      <c r="AY49" s="183" t="e">
        <f>IF(COUNT($T49:AX49)&gt;ROUNDUP($Q49/$O49,0)+$P49,0,EDATE(EDATE($T49,1)+$R49,COLUMN()-22))</f>
        <v>#DIV/0!</v>
      </c>
      <c r="AZ49" s="183" t="e">
        <f>IF(COUNT($T49:AY49)&gt;ROUNDUP($Q49/$O49,0)+$P49,0,EDATE(EDATE($T49,1)+$R49,COLUMN()-22))</f>
        <v>#DIV/0!</v>
      </c>
      <c r="BA49" s="183" t="e">
        <f>IF(COUNT($T49:AZ49)&gt;ROUNDUP($Q49/$O49,0)+$P49,0,EDATE(EDATE($T49,1)+$R49,COLUMN()-22))</f>
        <v>#DIV/0!</v>
      </c>
      <c r="BB49" s="183" t="e">
        <f>IF(COUNT($T49:BA49)&gt;ROUNDUP($Q49/$O49,0)+$P49,0,EDATE(EDATE($T49,1)+$R49,COLUMN()-22))</f>
        <v>#DIV/0!</v>
      </c>
      <c r="BC49" s="183" t="e">
        <f>IF(COUNT($T49:BB49)&gt;ROUNDUP($Q49/$O49,0)+$P49,0,EDATE(EDATE($T49,1)+$R49,COLUMN()-22))</f>
        <v>#DIV/0!</v>
      </c>
      <c r="BD49" s="158"/>
      <c r="BE49" s="44"/>
    </row>
    <row r="50" spans="1:57" ht="21" customHeight="1">
      <c r="A50" s="270" t="str">
        <f t="shared" ca="1" si="0"/>
        <v/>
      </c>
      <c r="B50" s="213"/>
      <c r="C50" s="215" t="e">
        <f>+VLOOKUP(B50,'اسماء العملاء'!$A$2:$E$1270,5,FALSE)</f>
        <v>#N/A</v>
      </c>
      <c r="D50" s="215" t="e">
        <f>+VLOOKUP(B50,'اسماء العملاء'!$A$2:$C$1270,2,FALSE)</f>
        <v>#N/A</v>
      </c>
      <c r="E50" s="215"/>
      <c r="F50" s="215" t="e">
        <f>+VLOOKUP(B50,'اسماء العملاء'!$A$2:$C$1270,3,FALSE)</f>
        <v>#N/A</v>
      </c>
      <c r="G50" s="44"/>
      <c r="H50" s="78" t="e">
        <f>+VLOOKUP(G50,'انواع الفلاتر'!$B$2:$C$52,2,FALSE)</f>
        <v>#N/A</v>
      </c>
      <c r="I50" s="55"/>
      <c r="J50" s="76" t="e">
        <f t="shared" si="1"/>
        <v>#N/A</v>
      </c>
      <c r="K50" s="60"/>
      <c r="L50" s="60"/>
      <c r="M50" s="160"/>
      <c r="N50" s="61">
        <f t="shared" si="2"/>
        <v>0</v>
      </c>
      <c r="O50" s="265"/>
      <c r="P50" s="169" t="e">
        <f t="shared" si="4"/>
        <v>#DIV/0!</v>
      </c>
      <c r="Q50" s="169" t="e">
        <f t="shared" si="5"/>
        <v>#DIV/0!</v>
      </c>
      <c r="R50" s="179">
        <v>0</v>
      </c>
      <c r="S50" s="175" t="e">
        <f t="shared" si="3"/>
        <v>#DIV/0!</v>
      </c>
      <c r="T50" s="185"/>
      <c r="U50" s="183" t="e">
        <f>IF(COUNT($T50:T50)&gt;ROUNDUP($Q50/$O50,0)+$P50,0,EDATE(EDATE($T50,1)+$R50,COLUMN()-22))</f>
        <v>#DIV/0!</v>
      </c>
      <c r="V50" s="183" t="e">
        <f>IF(COUNT($T50:U50)&gt;ROUNDUP($Q50/$O50,0)+$P50,0,EDATE(EDATE($T50,1)+$R50,COLUMN()-22))</f>
        <v>#DIV/0!</v>
      </c>
      <c r="W50" s="183" t="e">
        <f>IF(COUNT($T50:V50)&gt;ROUNDUP($Q50/$O50,0)+$P50,0,EDATE(EDATE($T50,1)+$R50,COLUMN()-22))</f>
        <v>#DIV/0!</v>
      </c>
      <c r="X50" s="183" t="e">
        <f>IF(COUNT($T50:W50)&gt;ROUNDUP($Q50/$O50,0)+$P50,0,EDATE(EDATE($T50,1)+$R50,COLUMN()-22))</f>
        <v>#DIV/0!</v>
      </c>
      <c r="Y50" s="183" t="e">
        <f>IF(COUNT($T50:X50)&gt;ROUNDUP($Q50/$O50,0)+$P50,0,EDATE(EDATE($T50,1)+$R50,COLUMN()-22))</f>
        <v>#DIV/0!</v>
      </c>
      <c r="Z50" s="183" t="e">
        <f>IF(COUNT($T50:Y50)&gt;ROUNDUP($Q50/$O50,0)+$P50,0,EDATE(EDATE($T50,1)+$R50,COLUMN()-22))</f>
        <v>#DIV/0!</v>
      </c>
      <c r="AA50" s="183" t="e">
        <f>IF(COUNT($T50:Z50)&gt;ROUNDUP($Q50/$O50,0)+$P50,0,EDATE(EDATE($T50,1)+$R50,COLUMN()-22))</f>
        <v>#DIV/0!</v>
      </c>
      <c r="AB50" s="183" t="e">
        <f>IF(COUNT($T50:AA50)&gt;ROUNDUP($Q50/$O50,0)+$P50,0,EDATE(EDATE($T50,1)+$R50,COLUMN()-22))</f>
        <v>#DIV/0!</v>
      </c>
      <c r="AC50" s="183" t="e">
        <f>IF(COUNT($T50:AB50)&gt;ROUNDUP($Q50/$O50,0)+$P50,0,EDATE(EDATE($T50,1)+$R50,COLUMN()-22))</f>
        <v>#DIV/0!</v>
      </c>
      <c r="AD50" s="183" t="e">
        <f>IF(COUNT($T50:AC50)&gt;ROUNDUP($Q50/$O50,0)+$P50,0,EDATE(EDATE($T50,1)+$R50,COLUMN()-22))</f>
        <v>#DIV/0!</v>
      </c>
      <c r="AE50" s="183" t="e">
        <f>IF(COUNT($T50:AD50)&gt;ROUNDUP($Q50/$O50,0)+$P50,0,EDATE(EDATE($T50,1)+$R50,COLUMN()-22))</f>
        <v>#DIV/0!</v>
      </c>
      <c r="AF50" s="183" t="e">
        <f>IF(COUNT($T50:AE50)&gt;ROUNDUP($Q50/$O50,0)+$P50,0,EDATE(EDATE($T50,1)+$R50,COLUMN()-22))</f>
        <v>#DIV/0!</v>
      </c>
      <c r="AG50" s="183" t="e">
        <f>IF(COUNT($T50:AF50)&gt;ROUNDUP($Q50/$O50,0)+$P50,0,EDATE(EDATE($T50,1)+$R50,COLUMN()-22))</f>
        <v>#DIV/0!</v>
      </c>
      <c r="AH50" s="183" t="e">
        <f>IF(COUNT($T50:AG50)&gt;ROUNDUP($Q50/$O50,0)+$P50,0,EDATE(EDATE($T50,1)+$R50,COLUMN()-22))</f>
        <v>#DIV/0!</v>
      </c>
      <c r="AI50" s="183" t="e">
        <f>IF(COUNT($T50:AH50)&gt;ROUNDUP($Q50/$O50,0)+$P50,0,EDATE(EDATE($T50,1)+$R50,COLUMN()-22))</f>
        <v>#DIV/0!</v>
      </c>
      <c r="AJ50" s="183" t="e">
        <f>IF(COUNT($T50:AI50)&gt;ROUNDUP($Q50/$O50,0)+$P50,0,EDATE(EDATE($T50,1)+$R50,COLUMN()-22))</f>
        <v>#DIV/0!</v>
      </c>
      <c r="AK50" s="183" t="e">
        <f>IF(COUNT($T50:AJ50)&gt;ROUNDUP($Q50/$O50,0)+$P50,0,EDATE(EDATE($T50,1)+$R50,COLUMN()-22))</f>
        <v>#DIV/0!</v>
      </c>
      <c r="AL50" s="183" t="e">
        <f>IF(COUNT($T50:AK50)&gt;ROUNDUP($Q50/$O50,0)+$P50,0,EDATE(EDATE($T50,1)+$R50,COLUMN()-22))</f>
        <v>#DIV/0!</v>
      </c>
      <c r="AM50" s="183" t="e">
        <f>IF(COUNT($T50:AL50)&gt;ROUNDUP($Q50/$O50,0)+$P50,0,EDATE(EDATE($T50,1)+$R50,COLUMN()-22))</f>
        <v>#DIV/0!</v>
      </c>
      <c r="AN50" s="183" t="e">
        <f>IF(COUNT($T50:AM50)&gt;ROUNDUP($Q50/$O50,0)+$P50,0,EDATE(EDATE($T50,1)+$R50,COLUMN()-22))</f>
        <v>#DIV/0!</v>
      </c>
      <c r="AO50" s="183" t="e">
        <f>IF(COUNT($T50:AN50)&gt;ROUNDUP($Q50/$O50,0)+$P50,0,EDATE(EDATE($T50,1)+$R50,COLUMN()-22))</f>
        <v>#DIV/0!</v>
      </c>
      <c r="AP50" s="183" t="e">
        <f>IF(COUNT($T50:AO50)&gt;ROUNDUP($Q50/$O50,0)+$P50,0,EDATE(EDATE($T50,1)+$R50,COLUMN()-22))</f>
        <v>#DIV/0!</v>
      </c>
      <c r="AQ50" s="183" t="e">
        <f>IF(COUNT($T50:AP50)&gt;ROUNDUP($Q50/$O50,0)+$P50,0,EDATE(EDATE($T50,1)+$R50,COLUMN()-22))</f>
        <v>#DIV/0!</v>
      </c>
      <c r="AR50" s="183" t="e">
        <f>IF(COUNT($T50:AQ50)&gt;ROUNDUP($Q50/$O50,0)+$P50,0,EDATE(EDATE($T50,1)+$R50,COLUMN()-22))</f>
        <v>#DIV/0!</v>
      </c>
      <c r="AS50" s="183" t="e">
        <f>IF(COUNT($T50:AR50)&gt;ROUNDUP($Q50/$O50,0)+$P50,0,EDATE(EDATE($T50,1)+$R50,COLUMN()-22))</f>
        <v>#DIV/0!</v>
      </c>
      <c r="AT50" s="183" t="e">
        <f>IF(COUNT($T50:AS50)&gt;ROUNDUP($Q50/$O50,0)+$P50,0,EDATE(EDATE($T50,1)+$R50,COLUMN()-22))</f>
        <v>#DIV/0!</v>
      </c>
      <c r="AU50" s="183" t="e">
        <f>IF(COUNT($T50:AT50)&gt;ROUNDUP($Q50/$O50,0)+$P50,0,EDATE(EDATE($T50,1)+$R50,COLUMN()-22))</f>
        <v>#DIV/0!</v>
      </c>
      <c r="AV50" s="183" t="e">
        <f>IF(COUNT($T50:AU50)&gt;ROUNDUP($Q50/$O50,0)+$P50,0,EDATE(EDATE($T50,1)+$R50,COLUMN()-22))</f>
        <v>#DIV/0!</v>
      </c>
      <c r="AW50" s="183" t="e">
        <f>IF(COUNT($T50:AV50)&gt;ROUNDUP($Q50/$O50,0)+$P50,0,EDATE(EDATE($T50,1)+$R50,COLUMN()-22))</f>
        <v>#DIV/0!</v>
      </c>
      <c r="AX50" s="183" t="e">
        <f>IF(COUNT($T50:AW50)&gt;ROUNDUP($Q50/$O50,0)+$P50,0,EDATE(EDATE($T50,1)+$R50,COLUMN()-22))</f>
        <v>#DIV/0!</v>
      </c>
      <c r="AY50" s="183" t="e">
        <f>IF(COUNT($T50:AX50)&gt;ROUNDUP($Q50/$O50,0)+$P50,0,EDATE(EDATE($T50,1)+$R50,COLUMN()-22))</f>
        <v>#DIV/0!</v>
      </c>
      <c r="AZ50" s="183" t="e">
        <f>IF(COUNT($T50:AY50)&gt;ROUNDUP($Q50/$O50,0)+$P50,0,EDATE(EDATE($T50,1)+$R50,COLUMN()-22))</f>
        <v>#DIV/0!</v>
      </c>
      <c r="BA50" s="183" t="e">
        <f>IF(COUNT($T50:AZ50)&gt;ROUNDUP($Q50/$O50,0)+$P50,0,EDATE(EDATE($T50,1)+$R50,COLUMN()-22))</f>
        <v>#DIV/0!</v>
      </c>
      <c r="BB50" s="183" t="e">
        <f>IF(COUNT($T50:BA50)&gt;ROUNDUP($Q50/$O50,0)+$P50,0,EDATE(EDATE($T50,1)+$R50,COLUMN()-22))</f>
        <v>#DIV/0!</v>
      </c>
      <c r="BC50" s="183" t="e">
        <f>IF(COUNT($T50:BB50)&gt;ROUNDUP($Q50/$O50,0)+$P50,0,EDATE(EDATE($T50,1)+$R50,COLUMN()-22))</f>
        <v>#DIV/0!</v>
      </c>
      <c r="BD50" s="158"/>
      <c r="BE50" s="44"/>
    </row>
    <row r="51" spans="1:57" ht="21" customHeight="1">
      <c r="A51" s="270" t="str">
        <f t="shared" ca="1" si="0"/>
        <v/>
      </c>
      <c r="B51" s="213"/>
      <c r="C51" s="215" t="e">
        <f>+VLOOKUP(B51,'اسماء العملاء'!$A$2:$E$1270,5,FALSE)</f>
        <v>#N/A</v>
      </c>
      <c r="D51" s="215" t="e">
        <f>+VLOOKUP(B51,'اسماء العملاء'!$A$2:$C$1270,2,FALSE)</f>
        <v>#N/A</v>
      </c>
      <c r="E51" s="215"/>
      <c r="F51" s="215" t="e">
        <f>+VLOOKUP(B51,'اسماء العملاء'!$A$2:$C$1270,3,FALSE)</f>
        <v>#N/A</v>
      </c>
      <c r="G51" s="44"/>
      <c r="H51" s="78" t="e">
        <f>+VLOOKUP(G51,'انواع الفلاتر'!$B$2:$C$52,2,FALSE)</f>
        <v>#N/A</v>
      </c>
      <c r="I51" s="55"/>
      <c r="J51" s="76" t="e">
        <f t="shared" si="1"/>
        <v>#N/A</v>
      </c>
      <c r="K51" s="60"/>
      <c r="L51" s="60"/>
      <c r="M51" s="160"/>
      <c r="N51" s="61">
        <f t="shared" si="2"/>
        <v>0</v>
      </c>
      <c r="O51" s="265"/>
      <c r="P51" s="169" t="e">
        <f t="shared" si="4"/>
        <v>#DIV/0!</v>
      </c>
      <c r="Q51" s="169" t="e">
        <f t="shared" si="5"/>
        <v>#DIV/0!</v>
      </c>
      <c r="R51" s="179">
        <v>0</v>
      </c>
      <c r="S51" s="175" t="e">
        <f t="shared" si="3"/>
        <v>#DIV/0!</v>
      </c>
      <c r="T51" s="185"/>
      <c r="U51" s="183" t="e">
        <f>IF(COUNT($T51:T51)&gt;ROUNDUP($Q51/$O51,0)+$P51,0,EDATE(EDATE($T51,1)+$R51,COLUMN()-22))</f>
        <v>#DIV/0!</v>
      </c>
      <c r="V51" s="183" t="e">
        <f>IF(COUNT($T51:U51)&gt;ROUNDUP($Q51/$O51,0)+$P51,0,EDATE(EDATE($T51,1)+$R51,COLUMN()-22))</f>
        <v>#DIV/0!</v>
      </c>
      <c r="W51" s="183" t="e">
        <f>IF(COUNT($T51:V51)&gt;ROUNDUP($Q51/$O51,0)+$P51,0,EDATE(EDATE($T51,1)+$R51,COLUMN()-22))</f>
        <v>#DIV/0!</v>
      </c>
      <c r="X51" s="183" t="e">
        <f>IF(COUNT($T51:W51)&gt;ROUNDUP($Q51/$O51,0)+$P51,0,EDATE(EDATE($T51,1)+$R51,COLUMN()-22))</f>
        <v>#DIV/0!</v>
      </c>
      <c r="Y51" s="183" t="e">
        <f>IF(COUNT($T51:X51)&gt;ROUNDUP($Q51/$O51,0)+$P51,0,EDATE(EDATE($T51,1)+$R51,COLUMN()-22))</f>
        <v>#DIV/0!</v>
      </c>
      <c r="Z51" s="183" t="e">
        <f>IF(COUNT($T51:Y51)&gt;ROUNDUP($Q51/$O51,0)+$P51,0,EDATE(EDATE($T51,1)+$R51,COLUMN()-22))</f>
        <v>#DIV/0!</v>
      </c>
      <c r="AA51" s="183" t="e">
        <f>IF(COUNT($T51:Z51)&gt;ROUNDUP($Q51/$O51,0)+$P51,0,EDATE(EDATE($T51,1)+$R51,COLUMN()-22))</f>
        <v>#DIV/0!</v>
      </c>
      <c r="AB51" s="183" t="e">
        <f>IF(COUNT($T51:AA51)&gt;ROUNDUP($Q51/$O51,0)+$P51,0,EDATE(EDATE($T51,1)+$R51,COLUMN()-22))</f>
        <v>#DIV/0!</v>
      </c>
      <c r="AC51" s="183" t="e">
        <f>IF(COUNT($T51:AB51)&gt;ROUNDUP($Q51/$O51,0)+$P51,0,EDATE(EDATE($T51,1)+$R51,COLUMN()-22))</f>
        <v>#DIV/0!</v>
      </c>
      <c r="AD51" s="183" t="e">
        <f>IF(COUNT($T51:AC51)&gt;ROUNDUP($Q51/$O51,0)+$P51,0,EDATE(EDATE($T51,1)+$R51,COLUMN()-22))</f>
        <v>#DIV/0!</v>
      </c>
      <c r="AE51" s="183" t="e">
        <f>IF(COUNT($T51:AD51)&gt;ROUNDUP($Q51/$O51,0)+$P51,0,EDATE(EDATE($T51,1)+$R51,COLUMN()-22))</f>
        <v>#DIV/0!</v>
      </c>
      <c r="AF51" s="183" t="e">
        <f>IF(COUNT($T51:AE51)&gt;ROUNDUP($Q51/$O51,0)+$P51,0,EDATE(EDATE($T51,1)+$R51,COLUMN()-22))</f>
        <v>#DIV/0!</v>
      </c>
      <c r="AG51" s="183" t="e">
        <f>IF(COUNT($T51:AF51)&gt;ROUNDUP($Q51/$O51,0)+$P51,0,EDATE(EDATE($T51,1)+$R51,COLUMN()-22))</f>
        <v>#DIV/0!</v>
      </c>
      <c r="AH51" s="183" t="e">
        <f>IF(COUNT($T51:AG51)&gt;ROUNDUP($Q51/$O51,0)+$P51,0,EDATE(EDATE($T51,1)+$R51,COLUMN()-22))</f>
        <v>#DIV/0!</v>
      </c>
      <c r="AI51" s="183" t="e">
        <f>IF(COUNT($T51:AH51)&gt;ROUNDUP($Q51/$O51,0)+$P51,0,EDATE(EDATE($T51,1)+$R51,COLUMN()-22))</f>
        <v>#DIV/0!</v>
      </c>
      <c r="AJ51" s="183" t="e">
        <f>IF(COUNT($T51:AI51)&gt;ROUNDUP($Q51/$O51,0)+$P51,0,EDATE(EDATE($T51,1)+$R51,COLUMN()-22))</f>
        <v>#DIV/0!</v>
      </c>
      <c r="AK51" s="183" t="e">
        <f>IF(COUNT($T51:AJ51)&gt;ROUNDUP($Q51/$O51,0)+$P51,0,EDATE(EDATE($T51,1)+$R51,COLUMN()-22))</f>
        <v>#DIV/0!</v>
      </c>
      <c r="AL51" s="183" t="e">
        <f>IF(COUNT($T51:AK51)&gt;ROUNDUP($Q51/$O51,0)+$P51,0,EDATE(EDATE($T51,1)+$R51,COLUMN()-22))</f>
        <v>#DIV/0!</v>
      </c>
      <c r="AM51" s="183" t="e">
        <f>IF(COUNT($T51:AL51)&gt;ROUNDUP($Q51/$O51,0)+$P51,0,EDATE(EDATE($T51,1)+$R51,COLUMN()-22))</f>
        <v>#DIV/0!</v>
      </c>
      <c r="AN51" s="183" t="e">
        <f>IF(COUNT($T51:AM51)&gt;ROUNDUP($Q51/$O51,0)+$P51,0,EDATE(EDATE($T51,1)+$R51,COLUMN()-22))</f>
        <v>#DIV/0!</v>
      </c>
      <c r="AO51" s="183" t="e">
        <f>IF(COUNT($T51:AN51)&gt;ROUNDUP($Q51/$O51,0)+$P51,0,EDATE(EDATE($T51,1)+$R51,COLUMN()-22))</f>
        <v>#DIV/0!</v>
      </c>
      <c r="AP51" s="183" t="e">
        <f>IF(COUNT($T51:AO51)&gt;ROUNDUP($Q51/$O51,0)+$P51,0,EDATE(EDATE($T51,1)+$R51,COLUMN()-22))</f>
        <v>#DIV/0!</v>
      </c>
      <c r="AQ51" s="183" t="e">
        <f>IF(COUNT($T51:AP51)&gt;ROUNDUP($Q51/$O51,0)+$P51,0,EDATE(EDATE($T51,1)+$R51,COLUMN()-22))</f>
        <v>#DIV/0!</v>
      </c>
      <c r="AR51" s="183" t="e">
        <f>IF(COUNT($T51:AQ51)&gt;ROUNDUP($Q51/$O51,0)+$P51,0,EDATE(EDATE($T51,1)+$R51,COLUMN()-22))</f>
        <v>#DIV/0!</v>
      </c>
      <c r="AS51" s="183" t="e">
        <f>IF(COUNT($T51:AR51)&gt;ROUNDUP($Q51/$O51,0)+$P51,0,EDATE(EDATE($T51,1)+$R51,COLUMN()-22))</f>
        <v>#DIV/0!</v>
      </c>
      <c r="AT51" s="183" t="e">
        <f>IF(COUNT($T51:AS51)&gt;ROUNDUP($Q51/$O51,0)+$P51,0,EDATE(EDATE($T51,1)+$R51,COLUMN()-22))</f>
        <v>#DIV/0!</v>
      </c>
      <c r="AU51" s="183" t="e">
        <f>IF(COUNT($T51:AT51)&gt;ROUNDUP($Q51/$O51,0)+$P51,0,EDATE(EDATE($T51,1)+$R51,COLUMN()-22))</f>
        <v>#DIV/0!</v>
      </c>
      <c r="AV51" s="183" t="e">
        <f>IF(COUNT($T51:AU51)&gt;ROUNDUP($Q51/$O51,0)+$P51,0,EDATE(EDATE($T51,1)+$R51,COLUMN()-22))</f>
        <v>#DIV/0!</v>
      </c>
      <c r="AW51" s="183" t="e">
        <f>IF(COUNT($T51:AV51)&gt;ROUNDUP($Q51/$O51,0)+$P51,0,EDATE(EDATE($T51,1)+$R51,COLUMN()-22))</f>
        <v>#DIV/0!</v>
      </c>
      <c r="AX51" s="183" t="e">
        <f>IF(COUNT($T51:AW51)&gt;ROUNDUP($Q51/$O51,0)+$P51,0,EDATE(EDATE($T51,1)+$R51,COLUMN()-22))</f>
        <v>#DIV/0!</v>
      </c>
      <c r="AY51" s="183" t="e">
        <f>IF(COUNT($T51:AX51)&gt;ROUNDUP($Q51/$O51,0)+$P51,0,EDATE(EDATE($T51,1)+$R51,COLUMN()-22))</f>
        <v>#DIV/0!</v>
      </c>
      <c r="AZ51" s="183" t="e">
        <f>IF(COUNT($T51:AY51)&gt;ROUNDUP($Q51/$O51,0)+$P51,0,EDATE(EDATE($T51,1)+$R51,COLUMN()-22))</f>
        <v>#DIV/0!</v>
      </c>
      <c r="BA51" s="183" t="e">
        <f>IF(COUNT($T51:AZ51)&gt;ROUNDUP($Q51/$O51,0)+$P51,0,EDATE(EDATE($T51,1)+$R51,COLUMN()-22))</f>
        <v>#DIV/0!</v>
      </c>
      <c r="BB51" s="183" t="e">
        <f>IF(COUNT($T51:BA51)&gt;ROUNDUP($Q51/$O51,0)+$P51,0,EDATE(EDATE($T51,1)+$R51,COLUMN()-22))</f>
        <v>#DIV/0!</v>
      </c>
      <c r="BC51" s="183" t="e">
        <f>IF(COUNT($T51:BB51)&gt;ROUNDUP($Q51/$O51,0)+$P51,0,EDATE(EDATE($T51,1)+$R51,COLUMN()-22))</f>
        <v>#DIV/0!</v>
      </c>
      <c r="BD51" s="158"/>
      <c r="BE51" s="44"/>
    </row>
    <row r="52" spans="1:57" ht="21" customHeight="1">
      <c r="A52" s="270" t="str">
        <f t="shared" ca="1" si="0"/>
        <v/>
      </c>
      <c r="B52" s="213"/>
      <c r="C52" s="215" t="e">
        <f>+VLOOKUP(B52,'اسماء العملاء'!$A$2:$E$1270,5,FALSE)</f>
        <v>#N/A</v>
      </c>
      <c r="D52" s="215" t="e">
        <f>+VLOOKUP(B52,'اسماء العملاء'!$A$2:$C$1270,2,FALSE)</f>
        <v>#N/A</v>
      </c>
      <c r="E52" s="215"/>
      <c r="F52" s="215" t="e">
        <f>+VLOOKUP(B52,'اسماء العملاء'!$A$2:$C$1270,3,FALSE)</f>
        <v>#N/A</v>
      </c>
      <c r="G52" s="44"/>
      <c r="H52" s="78" t="e">
        <f>+VLOOKUP(G52,'انواع الفلاتر'!$B$2:$C$52,2,FALSE)</f>
        <v>#N/A</v>
      </c>
      <c r="I52" s="55"/>
      <c r="J52" s="76" t="e">
        <f t="shared" si="1"/>
        <v>#N/A</v>
      </c>
      <c r="K52" s="60"/>
      <c r="L52" s="60"/>
      <c r="M52" s="160"/>
      <c r="N52" s="61">
        <f t="shared" si="2"/>
        <v>0</v>
      </c>
      <c r="O52" s="265"/>
      <c r="P52" s="169" t="e">
        <f t="shared" si="4"/>
        <v>#DIV/0!</v>
      </c>
      <c r="Q52" s="169" t="e">
        <f t="shared" si="5"/>
        <v>#DIV/0!</v>
      </c>
      <c r="R52" s="179">
        <v>0</v>
      </c>
      <c r="S52" s="175" t="e">
        <f t="shared" si="3"/>
        <v>#DIV/0!</v>
      </c>
      <c r="T52" s="185"/>
      <c r="U52" s="183" t="e">
        <f>IF(COUNT($T52:T52)&gt;ROUNDUP($Q52/$O52,0)+$P52,0,EDATE(EDATE($T52,1)+$R52,COLUMN()-22))</f>
        <v>#DIV/0!</v>
      </c>
      <c r="V52" s="183" t="e">
        <f>IF(COUNT($T52:U52)&gt;ROUNDUP($Q52/$O52,0)+$P52,0,EDATE(EDATE($T52,1)+$R52,COLUMN()-22))</f>
        <v>#DIV/0!</v>
      </c>
      <c r="W52" s="183" t="e">
        <f>IF(COUNT($T52:V52)&gt;ROUNDUP($Q52/$O52,0)+$P52,0,EDATE(EDATE($T52,1)+$R52,COLUMN()-22))</f>
        <v>#DIV/0!</v>
      </c>
      <c r="X52" s="183" t="e">
        <f>IF(COUNT($T52:W52)&gt;ROUNDUP($Q52/$O52,0)+$P52,0,EDATE(EDATE($T52,1)+$R52,COLUMN()-22))</f>
        <v>#DIV/0!</v>
      </c>
      <c r="Y52" s="183" t="e">
        <f>IF(COUNT($T52:X52)&gt;ROUNDUP($Q52/$O52,0)+$P52,0,EDATE(EDATE($T52,1)+$R52,COLUMN()-22))</f>
        <v>#DIV/0!</v>
      </c>
      <c r="Z52" s="183" t="e">
        <f>IF(COUNT($T52:Y52)&gt;ROUNDUP($Q52/$O52,0)+$P52,0,EDATE(EDATE($T52,1)+$R52,COLUMN()-22))</f>
        <v>#DIV/0!</v>
      </c>
      <c r="AA52" s="183" t="e">
        <f>IF(COUNT($T52:Z52)&gt;ROUNDUP($Q52/$O52,0)+$P52,0,EDATE(EDATE($T52,1)+$R52,COLUMN()-22))</f>
        <v>#DIV/0!</v>
      </c>
      <c r="AB52" s="183" t="e">
        <f>IF(COUNT($T52:AA52)&gt;ROUNDUP($Q52/$O52,0)+$P52,0,EDATE(EDATE($T52,1)+$R52,COLUMN()-22))</f>
        <v>#DIV/0!</v>
      </c>
      <c r="AC52" s="183" t="e">
        <f>IF(COUNT($T52:AB52)&gt;ROUNDUP($Q52/$O52,0)+$P52,0,EDATE(EDATE($T52,1)+$R52,COLUMN()-22))</f>
        <v>#DIV/0!</v>
      </c>
      <c r="AD52" s="183" t="e">
        <f>IF(COUNT($T52:AC52)&gt;ROUNDUP($Q52/$O52,0)+$P52,0,EDATE(EDATE($T52,1)+$R52,COLUMN()-22))</f>
        <v>#DIV/0!</v>
      </c>
      <c r="AE52" s="183" t="e">
        <f>IF(COUNT($T52:AD52)&gt;ROUNDUP($Q52/$O52,0)+$P52,0,EDATE(EDATE($T52,1)+$R52,COLUMN()-22))</f>
        <v>#DIV/0!</v>
      </c>
      <c r="AF52" s="183" t="e">
        <f>IF(COUNT($T52:AE52)&gt;ROUNDUP($Q52/$O52,0)+$P52,0,EDATE(EDATE($T52,1)+$R52,COLUMN()-22))</f>
        <v>#DIV/0!</v>
      </c>
      <c r="AG52" s="183" t="e">
        <f>IF(COUNT($T52:AF52)&gt;ROUNDUP($Q52/$O52,0)+$P52,0,EDATE(EDATE($T52,1)+$R52,COLUMN()-22))</f>
        <v>#DIV/0!</v>
      </c>
      <c r="AH52" s="183" t="e">
        <f>IF(COUNT($T52:AG52)&gt;ROUNDUP($Q52/$O52,0)+$P52,0,EDATE(EDATE($T52,1)+$R52,COLUMN()-22))</f>
        <v>#DIV/0!</v>
      </c>
      <c r="AI52" s="183" t="e">
        <f>IF(COUNT($T52:AH52)&gt;ROUNDUP($Q52/$O52,0)+$P52,0,EDATE(EDATE($T52,1)+$R52,COLUMN()-22))</f>
        <v>#DIV/0!</v>
      </c>
      <c r="AJ52" s="183" t="e">
        <f>IF(COUNT($T52:AI52)&gt;ROUNDUP($Q52/$O52,0)+$P52,0,EDATE(EDATE($T52,1)+$R52,COLUMN()-22))</f>
        <v>#DIV/0!</v>
      </c>
      <c r="AK52" s="183" t="e">
        <f>IF(COUNT($T52:AJ52)&gt;ROUNDUP($Q52/$O52,0)+$P52,0,EDATE(EDATE($T52,1)+$R52,COLUMN()-22))</f>
        <v>#DIV/0!</v>
      </c>
      <c r="AL52" s="183" t="e">
        <f>IF(COUNT($T52:AK52)&gt;ROUNDUP($Q52/$O52,0)+$P52,0,EDATE(EDATE($T52,1)+$R52,COLUMN()-22))</f>
        <v>#DIV/0!</v>
      </c>
      <c r="AM52" s="183" t="e">
        <f>IF(COUNT($T52:AL52)&gt;ROUNDUP($Q52/$O52,0)+$P52,0,EDATE(EDATE($T52,1)+$R52,COLUMN()-22))</f>
        <v>#DIV/0!</v>
      </c>
      <c r="AN52" s="183" t="e">
        <f>IF(COUNT($T52:AM52)&gt;ROUNDUP($Q52/$O52,0)+$P52,0,EDATE(EDATE($T52,1)+$R52,COLUMN()-22))</f>
        <v>#DIV/0!</v>
      </c>
      <c r="AO52" s="183" t="e">
        <f>IF(COUNT($T52:AN52)&gt;ROUNDUP($Q52/$O52,0)+$P52,0,EDATE(EDATE($T52,1)+$R52,COLUMN()-22))</f>
        <v>#DIV/0!</v>
      </c>
      <c r="AP52" s="183" t="e">
        <f>IF(COUNT($T52:AO52)&gt;ROUNDUP($Q52/$O52,0)+$P52,0,EDATE(EDATE($T52,1)+$R52,COLUMN()-22))</f>
        <v>#DIV/0!</v>
      </c>
      <c r="AQ52" s="183" t="e">
        <f>IF(COUNT($T52:AP52)&gt;ROUNDUP($Q52/$O52,0)+$P52,0,EDATE(EDATE($T52,1)+$R52,COLUMN()-22))</f>
        <v>#DIV/0!</v>
      </c>
      <c r="AR52" s="183" t="e">
        <f>IF(COUNT($T52:AQ52)&gt;ROUNDUP($Q52/$O52,0)+$P52,0,EDATE(EDATE($T52,1)+$R52,COLUMN()-22))</f>
        <v>#DIV/0!</v>
      </c>
      <c r="AS52" s="183" t="e">
        <f>IF(COUNT($T52:AR52)&gt;ROUNDUP($Q52/$O52,0)+$P52,0,EDATE(EDATE($T52,1)+$R52,COLUMN()-22))</f>
        <v>#DIV/0!</v>
      </c>
      <c r="AT52" s="183" t="e">
        <f>IF(COUNT($T52:AS52)&gt;ROUNDUP($Q52/$O52,0)+$P52,0,EDATE(EDATE($T52,1)+$R52,COLUMN()-22))</f>
        <v>#DIV/0!</v>
      </c>
      <c r="AU52" s="183" t="e">
        <f>IF(COUNT($T52:AT52)&gt;ROUNDUP($Q52/$O52,0)+$P52,0,EDATE(EDATE($T52,1)+$R52,COLUMN()-22))</f>
        <v>#DIV/0!</v>
      </c>
      <c r="AV52" s="183" t="e">
        <f>IF(COUNT($T52:AU52)&gt;ROUNDUP($Q52/$O52,0)+$P52,0,EDATE(EDATE($T52,1)+$R52,COLUMN()-22))</f>
        <v>#DIV/0!</v>
      </c>
      <c r="AW52" s="183" t="e">
        <f>IF(COUNT($T52:AV52)&gt;ROUNDUP($Q52/$O52,0)+$P52,0,EDATE(EDATE($T52,1)+$R52,COLUMN()-22))</f>
        <v>#DIV/0!</v>
      </c>
      <c r="AX52" s="183" t="e">
        <f>IF(COUNT($T52:AW52)&gt;ROUNDUP($Q52/$O52,0)+$P52,0,EDATE(EDATE($T52,1)+$R52,COLUMN()-22))</f>
        <v>#DIV/0!</v>
      </c>
      <c r="AY52" s="183" t="e">
        <f>IF(COUNT($T52:AX52)&gt;ROUNDUP($Q52/$O52,0)+$P52,0,EDATE(EDATE($T52,1)+$R52,COLUMN()-22))</f>
        <v>#DIV/0!</v>
      </c>
      <c r="AZ52" s="183" t="e">
        <f>IF(COUNT($T52:AY52)&gt;ROUNDUP($Q52/$O52,0)+$P52,0,EDATE(EDATE($T52,1)+$R52,COLUMN()-22))</f>
        <v>#DIV/0!</v>
      </c>
      <c r="BA52" s="183" t="e">
        <f>IF(COUNT($T52:AZ52)&gt;ROUNDUP($Q52/$O52,0)+$P52,0,EDATE(EDATE($T52,1)+$R52,COLUMN()-22))</f>
        <v>#DIV/0!</v>
      </c>
      <c r="BB52" s="183" t="e">
        <f>IF(COUNT($T52:BA52)&gt;ROUNDUP($Q52/$O52,0)+$P52,0,EDATE(EDATE($T52,1)+$R52,COLUMN()-22))</f>
        <v>#DIV/0!</v>
      </c>
      <c r="BC52" s="183" t="e">
        <f>IF(COUNT($T52:BB52)&gt;ROUNDUP($Q52/$O52,0)+$P52,0,EDATE(EDATE($T52,1)+$R52,COLUMN()-22))</f>
        <v>#DIV/0!</v>
      </c>
      <c r="BD52" s="158"/>
      <c r="BE52" s="44"/>
    </row>
    <row r="53" spans="1:57" ht="21" customHeight="1">
      <c r="A53" s="270" t="str">
        <f t="shared" ca="1" si="0"/>
        <v/>
      </c>
      <c r="B53" s="213"/>
      <c r="C53" s="215" t="e">
        <f>+VLOOKUP(B53,'اسماء العملاء'!$A$2:$E$1270,5,FALSE)</f>
        <v>#N/A</v>
      </c>
      <c r="D53" s="215" t="e">
        <f>+VLOOKUP(B53,'اسماء العملاء'!$A$2:$C$1270,2,FALSE)</f>
        <v>#N/A</v>
      </c>
      <c r="E53" s="215"/>
      <c r="F53" s="215" t="e">
        <f>+VLOOKUP(B53,'اسماء العملاء'!$A$2:$C$1270,3,FALSE)</f>
        <v>#N/A</v>
      </c>
      <c r="G53" s="44"/>
      <c r="H53" s="78" t="e">
        <f>+VLOOKUP(G53,'انواع الفلاتر'!$B$2:$C$52,2,FALSE)</f>
        <v>#N/A</v>
      </c>
      <c r="I53" s="55"/>
      <c r="J53" s="76" t="e">
        <f t="shared" si="1"/>
        <v>#N/A</v>
      </c>
      <c r="K53" s="60"/>
      <c r="L53" s="60"/>
      <c r="M53" s="160"/>
      <c r="N53" s="61">
        <f t="shared" si="2"/>
        <v>0</v>
      </c>
      <c r="O53" s="265"/>
      <c r="P53" s="169" t="e">
        <f t="shared" si="4"/>
        <v>#DIV/0!</v>
      </c>
      <c r="Q53" s="169" t="e">
        <f t="shared" si="5"/>
        <v>#DIV/0!</v>
      </c>
      <c r="R53" s="179">
        <v>0</v>
      </c>
      <c r="S53" s="175" t="e">
        <f t="shared" si="3"/>
        <v>#DIV/0!</v>
      </c>
      <c r="T53" s="185"/>
      <c r="U53" s="183" t="e">
        <f>IF(COUNT($T53:T53)&gt;ROUNDUP($Q53/$O53,0)+$P53,0,EDATE(EDATE($T53,1)+$R53,COLUMN()-22))</f>
        <v>#DIV/0!</v>
      </c>
      <c r="V53" s="183" t="e">
        <f>IF(COUNT($T53:U53)&gt;ROUNDUP($Q53/$O53,0)+$P53,0,EDATE(EDATE($T53,1)+$R53,COLUMN()-22))</f>
        <v>#DIV/0!</v>
      </c>
      <c r="W53" s="183" t="e">
        <f>IF(COUNT($T53:V53)&gt;ROUNDUP($Q53/$O53,0)+$P53,0,EDATE(EDATE($T53,1)+$R53,COLUMN()-22))</f>
        <v>#DIV/0!</v>
      </c>
      <c r="X53" s="183" t="e">
        <f>IF(COUNT($T53:W53)&gt;ROUNDUP($Q53/$O53,0)+$P53,0,EDATE(EDATE($T53,1)+$R53,COLUMN()-22))</f>
        <v>#DIV/0!</v>
      </c>
      <c r="Y53" s="183" t="e">
        <f>IF(COUNT($T53:X53)&gt;ROUNDUP($Q53/$O53,0)+$P53,0,EDATE(EDATE($T53,1)+$R53,COLUMN()-22))</f>
        <v>#DIV/0!</v>
      </c>
      <c r="Z53" s="183" t="e">
        <f>IF(COUNT($T53:Y53)&gt;ROUNDUP($Q53/$O53,0)+$P53,0,EDATE(EDATE($T53,1)+$R53,COLUMN()-22))</f>
        <v>#DIV/0!</v>
      </c>
      <c r="AA53" s="183" t="e">
        <f>IF(COUNT($T53:Z53)&gt;ROUNDUP($Q53/$O53,0)+$P53,0,EDATE(EDATE($T53,1)+$R53,COLUMN()-22))</f>
        <v>#DIV/0!</v>
      </c>
      <c r="AB53" s="183" t="e">
        <f>IF(COUNT($T53:AA53)&gt;ROUNDUP($Q53/$O53,0)+$P53,0,EDATE(EDATE($T53,1)+$R53,COLUMN()-22))</f>
        <v>#DIV/0!</v>
      </c>
      <c r="AC53" s="183" t="e">
        <f>IF(COUNT($T53:AB53)&gt;ROUNDUP($Q53/$O53,0)+$P53,0,EDATE(EDATE($T53,1)+$R53,COLUMN()-22))</f>
        <v>#DIV/0!</v>
      </c>
      <c r="AD53" s="183" t="e">
        <f>IF(COUNT($T53:AC53)&gt;ROUNDUP($Q53/$O53,0)+$P53,0,EDATE(EDATE($T53,1)+$R53,COLUMN()-22))</f>
        <v>#DIV/0!</v>
      </c>
      <c r="AE53" s="183" t="e">
        <f>IF(COUNT($T53:AD53)&gt;ROUNDUP($Q53/$O53,0)+$P53,0,EDATE(EDATE($T53,1)+$R53,COLUMN()-22))</f>
        <v>#DIV/0!</v>
      </c>
      <c r="AF53" s="183" t="e">
        <f>IF(COUNT($T53:AE53)&gt;ROUNDUP($Q53/$O53,0)+$P53,0,EDATE(EDATE($T53,1)+$R53,COLUMN()-22))</f>
        <v>#DIV/0!</v>
      </c>
      <c r="AG53" s="183" t="e">
        <f>IF(COUNT($T53:AF53)&gt;ROUNDUP($Q53/$O53,0)+$P53,0,EDATE(EDATE($T53,1)+$R53,COLUMN()-22))</f>
        <v>#DIV/0!</v>
      </c>
      <c r="AH53" s="183" t="e">
        <f>IF(COUNT($T53:AG53)&gt;ROUNDUP($Q53/$O53,0)+$P53,0,EDATE(EDATE($T53,1)+$R53,COLUMN()-22))</f>
        <v>#DIV/0!</v>
      </c>
      <c r="AI53" s="183" t="e">
        <f>IF(COUNT($T53:AH53)&gt;ROUNDUP($Q53/$O53,0)+$P53,0,EDATE(EDATE($T53,1)+$R53,COLUMN()-22))</f>
        <v>#DIV/0!</v>
      </c>
      <c r="AJ53" s="183" t="e">
        <f>IF(COUNT($T53:AI53)&gt;ROUNDUP($Q53/$O53,0)+$P53,0,EDATE(EDATE($T53,1)+$R53,COLUMN()-22))</f>
        <v>#DIV/0!</v>
      </c>
      <c r="AK53" s="183" t="e">
        <f>IF(COUNT($T53:AJ53)&gt;ROUNDUP($Q53/$O53,0)+$P53,0,EDATE(EDATE($T53,1)+$R53,COLUMN()-22))</f>
        <v>#DIV/0!</v>
      </c>
      <c r="AL53" s="183" t="e">
        <f>IF(COUNT($T53:AK53)&gt;ROUNDUP($Q53/$O53,0)+$P53,0,EDATE(EDATE($T53,1)+$R53,COLUMN()-22))</f>
        <v>#DIV/0!</v>
      </c>
      <c r="AM53" s="183" t="e">
        <f>IF(COUNT($T53:AL53)&gt;ROUNDUP($Q53/$O53,0)+$P53,0,EDATE(EDATE($T53,1)+$R53,COLUMN()-22))</f>
        <v>#DIV/0!</v>
      </c>
      <c r="AN53" s="183" t="e">
        <f>IF(COUNT($T53:AM53)&gt;ROUNDUP($Q53/$O53,0)+$P53,0,EDATE(EDATE($T53,1)+$R53,COLUMN()-22))</f>
        <v>#DIV/0!</v>
      </c>
      <c r="AO53" s="183" t="e">
        <f>IF(COUNT($T53:AN53)&gt;ROUNDUP($Q53/$O53,0)+$P53,0,EDATE(EDATE($T53,1)+$R53,COLUMN()-22))</f>
        <v>#DIV/0!</v>
      </c>
      <c r="AP53" s="183" t="e">
        <f>IF(COUNT($T53:AO53)&gt;ROUNDUP($Q53/$O53,0)+$P53,0,EDATE(EDATE($T53,1)+$R53,COLUMN()-22))</f>
        <v>#DIV/0!</v>
      </c>
      <c r="AQ53" s="183" t="e">
        <f>IF(COUNT($T53:AP53)&gt;ROUNDUP($Q53/$O53,0)+$P53,0,EDATE(EDATE($T53,1)+$R53,COLUMN()-22))</f>
        <v>#DIV/0!</v>
      </c>
      <c r="AR53" s="183" t="e">
        <f>IF(COUNT($T53:AQ53)&gt;ROUNDUP($Q53/$O53,0)+$P53,0,EDATE(EDATE($T53,1)+$R53,COLUMN()-22))</f>
        <v>#DIV/0!</v>
      </c>
      <c r="AS53" s="183" t="e">
        <f>IF(COUNT($T53:AR53)&gt;ROUNDUP($Q53/$O53,0)+$P53,0,EDATE(EDATE($T53,1)+$R53,COLUMN()-22))</f>
        <v>#DIV/0!</v>
      </c>
      <c r="AT53" s="183" t="e">
        <f>IF(COUNT($T53:AS53)&gt;ROUNDUP($Q53/$O53,0)+$P53,0,EDATE(EDATE($T53,1)+$R53,COLUMN()-22))</f>
        <v>#DIV/0!</v>
      </c>
      <c r="AU53" s="183" t="e">
        <f>IF(COUNT($T53:AT53)&gt;ROUNDUP($Q53/$O53,0)+$P53,0,EDATE(EDATE($T53,1)+$R53,COLUMN()-22))</f>
        <v>#DIV/0!</v>
      </c>
      <c r="AV53" s="183" t="e">
        <f>IF(COUNT($T53:AU53)&gt;ROUNDUP($Q53/$O53,0)+$P53,0,EDATE(EDATE($T53,1)+$R53,COLUMN()-22))</f>
        <v>#DIV/0!</v>
      </c>
      <c r="AW53" s="183" t="e">
        <f>IF(COUNT($T53:AV53)&gt;ROUNDUP($Q53/$O53,0)+$P53,0,EDATE(EDATE($T53,1)+$R53,COLUMN()-22))</f>
        <v>#DIV/0!</v>
      </c>
      <c r="AX53" s="183" t="e">
        <f>IF(COUNT($T53:AW53)&gt;ROUNDUP($Q53/$O53,0)+$P53,0,EDATE(EDATE($T53,1)+$R53,COLUMN()-22))</f>
        <v>#DIV/0!</v>
      </c>
      <c r="AY53" s="183" t="e">
        <f>IF(COUNT($T53:AX53)&gt;ROUNDUP($Q53/$O53,0)+$P53,0,EDATE(EDATE($T53,1)+$R53,COLUMN()-22))</f>
        <v>#DIV/0!</v>
      </c>
      <c r="AZ53" s="183" t="e">
        <f>IF(COUNT($T53:AY53)&gt;ROUNDUP($Q53/$O53,0)+$P53,0,EDATE(EDATE($T53,1)+$R53,COLUMN()-22))</f>
        <v>#DIV/0!</v>
      </c>
      <c r="BA53" s="183" t="e">
        <f>IF(COUNT($T53:AZ53)&gt;ROUNDUP($Q53/$O53,0)+$P53,0,EDATE(EDATE($T53,1)+$R53,COLUMN()-22))</f>
        <v>#DIV/0!</v>
      </c>
      <c r="BB53" s="183" t="e">
        <f>IF(COUNT($T53:BA53)&gt;ROUNDUP($Q53/$O53,0)+$P53,0,EDATE(EDATE($T53,1)+$R53,COLUMN()-22))</f>
        <v>#DIV/0!</v>
      </c>
      <c r="BC53" s="183" t="e">
        <f>IF(COUNT($T53:BB53)&gt;ROUNDUP($Q53/$O53,0)+$P53,0,EDATE(EDATE($T53,1)+$R53,COLUMN()-22))</f>
        <v>#DIV/0!</v>
      </c>
      <c r="BD53" s="158"/>
      <c r="BE53" s="44"/>
    </row>
    <row r="54" spans="1:57" ht="21" customHeight="1">
      <c r="A54" s="270" t="str">
        <f t="shared" ca="1" si="0"/>
        <v/>
      </c>
      <c r="B54" s="213"/>
      <c r="C54" s="215" t="e">
        <f>+VLOOKUP(B54,'اسماء العملاء'!$A$2:$E$1270,5,FALSE)</f>
        <v>#N/A</v>
      </c>
      <c r="D54" s="215" t="e">
        <f>+VLOOKUP(B54,'اسماء العملاء'!$A$2:$C$1270,2,FALSE)</f>
        <v>#N/A</v>
      </c>
      <c r="E54" s="215"/>
      <c r="F54" s="215" t="e">
        <f>+VLOOKUP(B54,'اسماء العملاء'!$A$2:$C$1270,3,FALSE)</f>
        <v>#N/A</v>
      </c>
      <c r="G54" s="44"/>
      <c r="H54" s="78" t="e">
        <f>+VLOOKUP(G54,'انواع الفلاتر'!$B$2:$C$52,2,FALSE)</f>
        <v>#N/A</v>
      </c>
      <c r="I54" s="55"/>
      <c r="J54" s="76" t="e">
        <f t="shared" si="1"/>
        <v>#N/A</v>
      </c>
      <c r="K54" s="60"/>
      <c r="L54" s="60"/>
      <c r="M54" s="160"/>
      <c r="N54" s="61">
        <f t="shared" si="2"/>
        <v>0</v>
      </c>
      <c r="O54" s="265"/>
      <c r="P54" s="169" t="e">
        <f t="shared" si="4"/>
        <v>#DIV/0!</v>
      </c>
      <c r="Q54" s="169" t="e">
        <f t="shared" si="5"/>
        <v>#DIV/0!</v>
      </c>
      <c r="R54" s="179">
        <v>0</v>
      </c>
      <c r="S54" s="175" t="e">
        <f t="shared" si="3"/>
        <v>#DIV/0!</v>
      </c>
      <c r="T54" s="185"/>
      <c r="U54" s="183" t="e">
        <f>IF(COUNT($T54:T54)&gt;ROUNDUP($Q54/$O54,0)+$P54,0,EDATE(EDATE($T54,1)+$R54,COLUMN()-22))</f>
        <v>#DIV/0!</v>
      </c>
      <c r="V54" s="183" t="e">
        <f>IF(COUNT($T54:U54)&gt;ROUNDUP($Q54/$O54,0)+$P54,0,EDATE(EDATE($T54,1)+$R54,COLUMN()-22))</f>
        <v>#DIV/0!</v>
      </c>
      <c r="W54" s="183" t="e">
        <f>IF(COUNT($T54:V54)&gt;ROUNDUP($Q54/$O54,0)+$P54,0,EDATE(EDATE($T54,1)+$R54,COLUMN()-22))</f>
        <v>#DIV/0!</v>
      </c>
      <c r="X54" s="183" t="e">
        <f>IF(COUNT($T54:W54)&gt;ROUNDUP($Q54/$O54,0)+$P54,0,EDATE(EDATE($T54,1)+$R54,COLUMN()-22))</f>
        <v>#DIV/0!</v>
      </c>
      <c r="Y54" s="183" t="e">
        <f>IF(COUNT($T54:X54)&gt;ROUNDUP($Q54/$O54,0)+$P54,0,EDATE(EDATE($T54,1)+$R54,COLUMN()-22))</f>
        <v>#DIV/0!</v>
      </c>
      <c r="Z54" s="183" t="e">
        <f>IF(COUNT($T54:Y54)&gt;ROUNDUP($Q54/$O54,0)+$P54,0,EDATE(EDATE($T54,1)+$R54,COLUMN()-22))</f>
        <v>#DIV/0!</v>
      </c>
      <c r="AA54" s="183" t="e">
        <f>IF(COUNT($T54:Z54)&gt;ROUNDUP($Q54/$O54,0)+$P54,0,EDATE(EDATE($T54,1)+$R54,COLUMN()-22))</f>
        <v>#DIV/0!</v>
      </c>
      <c r="AB54" s="183" t="e">
        <f>IF(COUNT($T54:AA54)&gt;ROUNDUP($Q54/$O54,0)+$P54,0,EDATE(EDATE($T54,1)+$R54,COLUMN()-22))</f>
        <v>#DIV/0!</v>
      </c>
      <c r="AC54" s="183" t="e">
        <f>IF(COUNT($T54:AB54)&gt;ROUNDUP($Q54/$O54,0)+$P54,0,EDATE(EDATE($T54,1)+$R54,COLUMN()-22))</f>
        <v>#DIV/0!</v>
      </c>
      <c r="AD54" s="183" t="e">
        <f>IF(COUNT($T54:AC54)&gt;ROUNDUP($Q54/$O54,0)+$P54,0,EDATE(EDATE($T54,1)+$R54,COLUMN()-22))</f>
        <v>#DIV/0!</v>
      </c>
      <c r="AE54" s="183" t="e">
        <f>IF(COUNT($T54:AD54)&gt;ROUNDUP($Q54/$O54,0)+$P54,0,EDATE(EDATE($T54,1)+$R54,COLUMN()-22))</f>
        <v>#DIV/0!</v>
      </c>
      <c r="AF54" s="183" t="e">
        <f>IF(COUNT($T54:AE54)&gt;ROUNDUP($Q54/$O54,0)+$P54,0,EDATE(EDATE($T54,1)+$R54,COLUMN()-22))</f>
        <v>#DIV/0!</v>
      </c>
      <c r="AG54" s="183" t="e">
        <f>IF(COUNT($T54:AF54)&gt;ROUNDUP($Q54/$O54,0)+$P54,0,EDATE(EDATE($T54,1)+$R54,COLUMN()-22))</f>
        <v>#DIV/0!</v>
      </c>
      <c r="AH54" s="183" t="e">
        <f>IF(COUNT($T54:AG54)&gt;ROUNDUP($Q54/$O54,0)+$P54,0,EDATE(EDATE($T54,1)+$R54,COLUMN()-22))</f>
        <v>#DIV/0!</v>
      </c>
      <c r="AI54" s="183" t="e">
        <f>IF(COUNT($T54:AH54)&gt;ROUNDUP($Q54/$O54,0)+$P54,0,EDATE(EDATE($T54,1)+$R54,COLUMN()-22))</f>
        <v>#DIV/0!</v>
      </c>
      <c r="AJ54" s="183" t="e">
        <f>IF(COUNT($T54:AI54)&gt;ROUNDUP($Q54/$O54,0)+$P54,0,EDATE(EDATE($T54,1)+$R54,COLUMN()-22))</f>
        <v>#DIV/0!</v>
      </c>
      <c r="AK54" s="183" t="e">
        <f>IF(COUNT($T54:AJ54)&gt;ROUNDUP($Q54/$O54,0)+$P54,0,EDATE(EDATE($T54,1)+$R54,COLUMN()-22))</f>
        <v>#DIV/0!</v>
      </c>
      <c r="AL54" s="183" t="e">
        <f>IF(COUNT($T54:AK54)&gt;ROUNDUP($Q54/$O54,0)+$P54,0,EDATE(EDATE($T54,1)+$R54,COLUMN()-22))</f>
        <v>#DIV/0!</v>
      </c>
      <c r="AM54" s="183" t="e">
        <f>IF(COUNT($T54:AL54)&gt;ROUNDUP($Q54/$O54,0)+$P54,0,EDATE(EDATE($T54,1)+$R54,COLUMN()-22))</f>
        <v>#DIV/0!</v>
      </c>
      <c r="AN54" s="183" t="e">
        <f>IF(COUNT($T54:AM54)&gt;ROUNDUP($Q54/$O54,0)+$P54,0,EDATE(EDATE($T54,1)+$R54,COLUMN()-22))</f>
        <v>#DIV/0!</v>
      </c>
      <c r="AO54" s="183" t="e">
        <f>IF(COUNT($T54:AN54)&gt;ROUNDUP($Q54/$O54,0)+$P54,0,EDATE(EDATE($T54,1)+$R54,COLUMN()-22))</f>
        <v>#DIV/0!</v>
      </c>
      <c r="AP54" s="183" t="e">
        <f>IF(COUNT($T54:AO54)&gt;ROUNDUP($Q54/$O54,0)+$P54,0,EDATE(EDATE($T54,1)+$R54,COLUMN()-22))</f>
        <v>#DIV/0!</v>
      </c>
      <c r="AQ54" s="183" t="e">
        <f>IF(COUNT($T54:AP54)&gt;ROUNDUP($Q54/$O54,0)+$P54,0,EDATE(EDATE($T54,1)+$R54,COLUMN()-22))</f>
        <v>#DIV/0!</v>
      </c>
      <c r="AR54" s="183" t="e">
        <f>IF(COUNT($T54:AQ54)&gt;ROUNDUP($Q54/$O54,0)+$P54,0,EDATE(EDATE($T54,1)+$R54,COLUMN()-22))</f>
        <v>#DIV/0!</v>
      </c>
      <c r="AS54" s="183" t="e">
        <f>IF(COUNT($T54:AR54)&gt;ROUNDUP($Q54/$O54,0)+$P54,0,EDATE(EDATE($T54,1)+$R54,COLUMN()-22))</f>
        <v>#DIV/0!</v>
      </c>
      <c r="AT54" s="183" t="e">
        <f>IF(COUNT($T54:AS54)&gt;ROUNDUP($Q54/$O54,0)+$P54,0,EDATE(EDATE($T54,1)+$R54,COLUMN()-22))</f>
        <v>#DIV/0!</v>
      </c>
      <c r="AU54" s="183" t="e">
        <f>IF(COUNT($T54:AT54)&gt;ROUNDUP($Q54/$O54,0)+$P54,0,EDATE(EDATE($T54,1)+$R54,COLUMN()-22))</f>
        <v>#DIV/0!</v>
      </c>
      <c r="AV54" s="183" t="e">
        <f>IF(COUNT($T54:AU54)&gt;ROUNDUP($Q54/$O54,0)+$P54,0,EDATE(EDATE($T54,1)+$R54,COLUMN()-22))</f>
        <v>#DIV/0!</v>
      </c>
      <c r="AW54" s="183" t="e">
        <f>IF(COUNT($T54:AV54)&gt;ROUNDUP($Q54/$O54,0)+$P54,0,EDATE(EDATE($T54,1)+$R54,COLUMN()-22))</f>
        <v>#DIV/0!</v>
      </c>
      <c r="AX54" s="183" t="e">
        <f>IF(COUNT($T54:AW54)&gt;ROUNDUP($Q54/$O54,0)+$P54,0,EDATE(EDATE($T54,1)+$R54,COLUMN()-22))</f>
        <v>#DIV/0!</v>
      </c>
      <c r="AY54" s="183" t="e">
        <f>IF(COUNT($T54:AX54)&gt;ROUNDUP($Q54/$O54,0)+$P54,0,EDATE(EDATE($T54,1)+$R54,COLUMN()-22))</f>
        <v>#DIV/0!</v>
      </c>
      <c r="AZ54" s="183" t="e">
        <f>IF(COUNT($T54:AY54)&gt;ROUNDUP($Q54/$O54,0)+$P54,0,EDATE(EDATE($T54,1)+$R54,COLUMN()-22))</f>
        <v>#DIV/0!</v>
      </c>
      <c r="BA54" s="183" t="e">
        <f>IF(COUNT($T54:AZ54)&gt;ROUNDUP($Q54/$O54,0)+$P54,0,EDATE(EDATE($T54,1)+$R54,COLUMN()-22))</f>
        <v>#DIV/0!</v>
      </c>
      <c r="BB54" s="183" t="e">
        <f>IF(COUNT($T54:BA54)&gt;ROUNDUP($Q54/$O54,0)+$P54,0,EDATE(EDATE($T54,1)+$R54,COLUMN()-22))</f>
        <v>#DIV/0!</v>
      </c>
      <c r="BC54" s="183" t="e">
        <f>IF(COUNT($T54:BB54)&gt;ROUNDUP($Q54/$O54,0)+$P54,0,EDATE(EDATE($T54,1)+$R54,COLUMN()-22))</f>
        <v>#DIV/0!</v>
      </c>
      <c r="BD54" s="158"/>
      <c r="BE54" s="44"/>
    </row>
    <row r="55" spans="1:57" ht="21" customHeight="1">
      <c r="A55" s="270" t="str">
        <f t="shared" ca="1" si="0"/>
        <v/>
      </c>
      <c r="B55" s="213"/>
      <c r="C55" s="215" t="e">
        <f>+VLOOKUP(B55,'اسماء العملاء'!$A$2:$E$1270,5,FALSE)</f>
        <v>#N/A</v>
      </c>
      <c r="D55" s="215" t="e">
        <f>+VLOOKUP(B55,'اسماء العملاء'!$A$2:$C$1270,2,FALSE)</f>
        <v>#N/A</v>
      </c>
      <c r="E55" s="215"/>
      <c r="F55" s="215" t="e">
        <f>+VLOOKUP(B55,'اسماء العملاء'!$A$2:$C$1270,3,FALSE)</f>
        <v>#N/A</v>
      </c>
      <c r="G55" s="44"/>
      <c r="H55" s="78" t="e">
        <f>+VLOOKUP(G55,'انواع الفلاتر'!$B$2:$C$52,2,FALSE)</f>
        <v>#N/A</v>
      </c>
      <c r="I55" s="55"/>
      <c r="J55" s="76" t="e">
        <f t="shared" si="1"/>
        <v>#N/A</v>
      </c>
      <c r="K55" s="60"/>
      <c r="L55" s="60"/>
      <c r="M55" s="160"/>
      <c r="N55" s="61">
        <f t="shared" si="2"/>
        <v>0</v>
      </c>
      <c r="O55" s="265"/>
      <c r="P55" s="169" t="e">
        <f t="shared" si="4"/>
        <v>#DIV/0!</v>
      </c>
      <c r="Q55" s="169" t="e">
        <f t="shared" si="5"/>
        <v>#DIV/0!</v>
      </c>
      <c r="R55" s="179">
        <v>0</v>
      </c>
      <c r="S55" s="175" t="e">
        <f t="shared" si="3"/>
        <v>#DIV/0!</v>
      </c>
      <c r="T55" s="185"/>
      <c r="U55" s="183" t="e">
        <f>IF(COUNT($T55:T55)&gt;ROUNDUP($Q55/$O55,0)+$P55,0,EDATE(EDATE($T55,1)+$R55,COLUMN()-22))</f>
        <v>#DIV/0!</v>
      </c>
      <c r="V55" s="183" t="e">
        <f>IF(COUNT($T55:U55)&gt;ROUNDUP($Q55/$O55,0)+$P55,0,EDATE(EDATE($T55,1)+$R55,COLUMN()-22))</f>
        <v>#DIV/0!</v>
      </c>
      <c r="W55" s="183" t="e">
        <f>IF(COUNT($T55:V55)&gt;ROUNDUP($Q55/$O55,0)+$P55,0,EDATE(EDATE($T55,1)+$R55,COLUMN()-22))</f>
        <v>#DIV/0!</v>
      </c>
      <c r="X55" s="183" t="e">
        <f>IF(COUNT($T55:W55)&gt;ROUNDUP($Q55/$O55,0)+$P55,0,EDATE(EDATE($T55,1)+$R55,COLUMN()-22))</f>
        <v>#DIV/0!</v>
      </c>
      <c r="Y55" s="183" t="e">
        <f>IF(COUNT($T55:X55)&gt;ROUNDUP($Q55/$O55,0)+$P55,0,EDATE(EDATE($T55,1)+$R55,COLUMN()-22))</f>
        <v>#DIV/0!</v>
      </c>
      <c r="Z55" s="183" t="e">
        <f>IF(COUNT($T55:Y55)&gt;ROUNDUP($Q55/$O55,0)+$P55,0,EDATE(EDATE($T55,1)+$R55,COLUMN()-22))</f>
        <v>#DIV/0!</v>
      </c>
      <c r="AA55" s="183" t="e">
        <f>IF(COUNT($T55:Z55)&gt;ROUNDUP($Q55/$O55,0)+$P55,0,EDATE(EDATE($T55,1)+$R55,COLUMN()-22))</f>
        <v>#DIV/0!</v>
      </c>
      <c r="AB55" s="183" t="e">
        <f>IF(COUNT($T55:AA55)&gt;ROUNDUP($Q55/$O55,0)+$P55,0,EDATE(EDATE($T55,1)+$R55,COLUMN()-22))</f>
        <v>#DIV/0!</v>
      </c>
      <c r="AC55" s="183" t="e">
        <f>IF(COUNT($T55:AB55)&gt;ROUNDUP($Q55/$O55,0)+$P55,0,EDATE(EDATE($T55,1)+$R55,COLUMN()-22))</f>
        <v>#DIV/0!</v>
      </c>
      <c r="AD55" s="183" t="e">
        <f>IF(COUNT($T55:AC55)&gt;ROUNDUP($Q55/$O55,0)+$P55,0,EDATE(EDATE($T55,1)+$R55,COLUMN()-22))</f>
        <v>#DIV/0!</v>
      </c>
      <c r="AE55" s="183" t="e">
        <f>IF(COUNT($T55:AD55)&gt;ROUNDUP($Q55/$O55,0)+$P55,0,EDATE(EDATE($T55,1)+$R55,COLUMN()-22))</f>
        <v>#DIV/0!</v>
      </c>
      <c r="AF55" s="183" t="e">
        <f>IF(COUNT($T55:AE55)&gt;ROUNDUP($Q55/$O55,0)+$P55,0,EDATE(EDATE($T55,1)+$R55,COLUMN()-22))</f>
        <v>#DIV/0!</v>
      </c>
      <c r="AG55" s="183" t="e">
        <f>IF(COUNT($T55:AF55)&gt;ROUNDUP($Q55/$O55,0)+$P55,0,EDATE(EDATE($T55,1)+$R55,COLUMN()-22))</f>
        <v>#DIV/0!</v>
      </c>
      <c r="AH55" s="183" t="e">
        <f>IF(COUNT($T55:AG55)&gt;ROUNDUP($Q55/$O55,0)+$P55,0,EDATE(EDATE($T55,1)+$R55,COLUMN()-22))</f>
        <v>#DIV/0!</v>
      </c>
      <c r="AI55" s="183" t="e">
        <f>IF(COUNT($T55:AH55)&gt;ROUNDUP($Q55/$O55,0)+$P55,0,EDATE(EDATE($T55,1)+$R55,COLUMN()-22))</f>
        <v>#DIV/0!</v>
      </c>
      <c r="AJ55" s="183" t="e">
        <f>IF(COUNT($T55:AI55)&gt;ROUNDUP($Q55/$O55,0)+$P55,0,EDATE(EDATE($T55,1)+$R55,COLUMN()-22))</f>
        <v>#DIV/0!</v>
      </c>
      <c r="AK55" s="183" t="e">
        <f>IF(COUNT($T55:AJ55)&gt;ROUNDUP($Q55/$O55,0)+$P55,0,EDATE(EDATE($T55,1)+$R55,COLUMN()-22))</f>
        <v>#DIV/0!</v>
      </c>
      <c r="AL55" s="183" t="e">
        <f>IF(COUNT($T55:AK55)&gt;ROUNDUP($Q55/$O55,0)+$P55,0,EDATE(EDATE($T55,1)+$R55,COLUMN()-22))</f>
        <v>#DIV/0!</v>
      </c>
      <c r="AM55" s="183" t="e">
        <f>IF(COUNT($T55:AL55)&gt;ROUNDUP($Q55/$O55,0)+$P55,0,EDATE(EDATE($T55,1)+$R55,COLUMN()-22))</f>
        <v>#DIV/0!</v>
      </c>
      <c r="AN55" s="183" t="e">
        <f>IF(COUNT($T55:AM55)&gt;ROUNDUP($Q55/$O55,0)+$P55,0,EDATE(EDATE($T55,1)+$R55,COLUMN()-22))</f>
        <v>#DIV/0!</v>
      </c>
      <c r="AO55" s="183" t="e">
        <f>IF(COUNT($T55:AN55)&gt;ROUNDUP($Q55/$O55,0)+$P55,0,EDATE(EDATE($T55,1)+$R55,COLUMN()-22))</f>
        <v>#DIV/0!</v>
      </c>
      <c r="AP55" s="183" t="e">
        <f>IF(COUNT($T55:AO55)&gt;ROUNDUP($Q55/$O55,0)+$P55,0,EDATE(EDATE($T55,1)+$R55,COLUMN()-22))</f>
        <v>#DIV/0!</v>
      </c>
      <c r="AQ55" s="183" t="e">
        <f>IF(COUNT($T55:AP55)&gt;ROUNDUP($Q55/$O55,0)+$P55,0,EDATE(EDATE($T55,1)+$R55,COLUMN()-22))</f>
        <v>#DIV/0!</v>
      </c>
      <c r="AR55" s="183" t="e">
        <f>IF(COUNT($T55:AQ55)&gt;ROUNDUP($Q55/$O55,0)+$P55,0,EDATE(EDATE($T55,1)+$R55,COLUMN()-22))</f>
        <v>#DIV/0!</v>
      </c>
      <c r="AS55" s="183" t="e">
        <f>IF(COUNT($T55:AR55)&gt;ROUNDUP($Q55/$O55,0)+$P55,0,EDATE(EDATE($T55,1)+$R55,COLUMN()-22))</f>
        <v>#DIV/0!</v>
      </c>
      <c r="AT55" s="183" t="e">
        <f>IF(COUNT($T55:AS55)&gt;ROUNDUP($Q55/$O55,0)+$P55,0,EDATE(EDATE($T55,1)+$R55,COLUMN()-22))</f>
        <v>#DIV/0!</v>
      </c>
      <c r="AU55" s="183" t="e">
        <f>IF(COUNT($T55:AT55)&gt;ROUNDUP($Q55/$O55,0)+$P55,0,EDATE(EDATE($T55,1)+$R55,COLUMN()-22))</f>
        <v>#DIV/0!</v>
      </c>
      <c r="AV55" s="183" t="e">
        <f>IF(COUNT($T55:AU55)&gt;ROUNDUP($Q55/$O55,0)+$P55,0,EDATE(EDATE($T55,1)+$R55,COLUMN()-22))</f>
        <v>#DIV/0!</v>
      </c>
      <c r="AW55" s="183" t="e">
        <f>IF(COUNT($T55:AV55)&gt;ROUNDUP($Q55/$O55,0)+$P55,0,EDATE(EDATE($T55,1)+$R55,COLUMN()-22))</f>
        <v>#DIV/0!</v>
      </c>
      <c r="AX55" s="183" t="e">
        <f>IF(COUNT($T55:AW55)&gt;ROUNDUP($Q55/$O55,0)+$P55,0,EDATE(EDATE($T55,1)+$R55,COLUMN()-22))</f>
        <v>#DIV/0!</v>
      </c>
      <c r="AY55" s="183" t="e">
        <f>IF(COUNT($T55:AX55)&gt;ROUNDUP($Q55/$O55,0)+$P55,0,EDATE(EDATE($T55,1)+$R55,COLUMN()-22))</f>
        <v>#DIV/0!</v>
      </c>
      <c r="AZ55" s="183" t="e">
        <f>IF(COUNT($T55:AY55)&gt;ROUNDUP($Q55/$O55,0)+$P55,0,EDATE(EDATE($T55,1)+$R55,COLUMN()-22))</f>
        <v>#DIV/0!</v>
      </c>
      <c r="BA55" s="183" t="e">
        <f>IF(COUNT($T55:AZ55)&gt;ROUNDUP($Q55/$O55,0)+$P55,0,EDATE(EDATE($T55,1)+$R55,COLUMN()-22))</f>
        <v>#DIV/0!</v>
      </c>
      <c r="BB55" s="183" t="e">
        <f>IF(COUNT($T55:BA55)&gt;ROUNDUP($Q55/$O55,0)+$P55,0,EDATE(EDATE($T55,1)+$R55,COLUMN()-22))</f>
        <v>#DIV/0!</v>
      </c>
      <c r="BC55" s="183" t="e">
        <f>IF(COUNT($T55:BB55)&gt;ROUNDUP($Q55/$O55,0)+$P55,0,EDATE(EDATE($T55,1)+$R55,COLUMN()-22))</f>
        <v>#DIV/0!</v>
      </c>
      <c r="BD55" s="158"/>
      <c r="BE55" s="44"/>
    </row>
    <row r="56" spans="1:57" ht="21" customHeight="1">
      <c r="A56" s="270" t="str">
        <f t="shared" ca="1" si="0"/>
        <v/>
      </c>
      <c r="B56" s="213"/>
      <c r="C56" s="215" t="e">
        <f>+VLOOKUP(B56,'اسماء العملاء'!$A$2:$E$1270,5,FALSE)</f>
        <v>#N/A</v>
      </c>
      <c r="D56" s="215" t="e">
        <f>+VLOOKUP(B56,'اسماء العملاء'!$A$2:$C$1270,2,FALSE)</f>
        <v>#N/A</v>
      </c>
      <c r="E56" s="215"/>
      <c r="F56" s="215" t="e">
        <f>+VLOOKUP(B56,'اسماء العملاء'!$A$2:$C$1270,3,FALSE)</f>
        <v>#N/A</v>
      </c>
      <c r="G56" s="44"/>
      <c r="H56" s="78" t="e">
        <f>+VLOOKUP(G56,'انواع الفلاتر'!$B$2:$C$52,2,FALSE)</f>
        <v>#N/A</v>
      </c>
      <c r="I56" s="55"/>
      <c r="J56" s="76" t="e">
        <f t="shared" si="1"/>
        <v>#N/A</v>
      </c>
      <c r="K56" s="60"/>
      <c r="L56" s="60"/>
      <c r="M56" s="160"/>
      <c r="N56" s="61">
        <f t="shared" si="2"/>
        <v>0</v>
      </c>
      <c r="O56" s="265"/>
      <c r="P56" s="169" t="e">
        <f t="shared" si="4"/>
        <v>#DIV/0!</v>
      </c>
      <c r="Q56" s="169" t="e">
        <f t="shared" si="5"/>
        <v>#DIV/0!</v>
      </c>
      <c r="R56" s="179">
        <v>0</v>
      </c>
      <c r="S56" s="175" t="e">
        <f t="shared" si="3"/>
        <v>#DIV/0!</v>
      </c>
      <c r="T56" s="185"/>
      <c r="U56" s="183" t="e">
        <f>IF(COUNT($T56:T56)&gt;ROUNDUP($Q56/$O56,0)+$P56,0,EDATE(EDATE($T56,1)+$R56,COLUMN()-22))</f>
        <v>#DIV/0!</v>
      </c>
      <c r="V56" s="183" t="e">
        <f>IF(COUNT($T56:U56)&gt;ROUNDUP($Q56/$O56,0)+$P56,0,EDATE(EDATE($T56,1)+$R56,COLUMN()-22))</f>
        <v>#DIV/0!</v>
      </c>
      <c r="W56" s="183" t="e">
        <f>IF(COUNT($T56:V56)&gt;ROUNDUP($Q56/$O56,0)+$P56,0,EDATE(EDATE($T56,1)+$R56,COLUMN()-22))</f>
        <v>#DIV/0!</v>
      </c>
      <c r="X56" s="183" t="e">
        <f>IF(COUNT($T56:W56)&gt;ROUNDUP($Q56/$O56,0)+$P56,0,EDATE(EDATE($T56,1)+$R56,COLUMN()-22))</f>
        <v>#DIV/0!</v>
      </c>
      <c r="Y56" s="183" t="e">
        <f>IF(COUNT($T56:X56)&gt;ROUNDUP($Q56/$O56,0)+$P56,0,EDATE(EDATE($T56,1)+$R56,COLUMN()-22))</f>
        <v>#DIV/0!</v>
      </c>
      <c r="Z56" s="183" t="e">
        <f>IF(COUNT($T56:Y56)&gt;ROUNDUP($Q56/$O56,0)+$P56,0,EDATE(EDATE($T56,1)+$R56,COLUMN()-22))</f>
        <v>#DIV/0!</v>
      </c>
      <c r="AA56" s="183" t="e">
        <f>IF(COUNT($T56:Z56)&gt;ROUNDUP($Q56/$O56,0)+$P56,0,EDATE(EDATE($T56,1)+$R56,COLUMN()-22))</f>
        <v>#DIV/0!</v>
      </c>
      <c r="AB56" s="183" t="e">
        <f>IF(COUNT($T56:AA56)&gt;ROUNDUP($Q56/$O56,0)+$P56,0,EDATE(EDATE($T56,1)+$R56,COLUMN()-22))</f>
        <v>#DIV/0!</v>
      </c>
      <c r="AC56" s="183" t="e">
        <f>IF(COUNT($T56:AB56)&gt;ROUNDUP($Q56/$O56,0)+$P56,0,EDATE(EDATE($T56,1)+$R56,COLUMN()-22))</f>
        <v>#DIV/0!</v>
      </c>
      <c r="AD56" s="183" t="e">
        <f>IF(COUNT($T56:AC56)&gt;ROUNDUP($Q56/$O56,0)+$P56,0,EDATE(EDATE($T56,1)+$R56,COLUMN()-22))</f>
        <v>#DIV/0!</v>
      </c>
      <c r="AE56" s="183" t="e">
        <f>IF(COUNT($T56:AD56)&gt;ROUNDUP($Q56/$O56,0)+$P56,0,EDATE(EDATE($T56,1)+$R56,COLUMN()-22))</f>
        <v>#DIV/0!</v>
      </c>
      <c r="AF56" s="183" t="e">
        <f>IF(COUNT($T56:AE56)&gt;ROUNDUP($Q56/$O56,0)+$P56,0,EDATE(EDATE($T56,1)+$R56,COLUMN()-22))</f>
        <v>#DIV/0!</v>
      </c>
      <c r="AG56" s="183" t="e">
        <f>IF(COUNT($T56:AF56)&gt;ROUNDUP($Q56/$O56,0)+$P56,0,EDATE(EDATE($T56,1)+$R56,COLUMN()-22))</f>
        <v>#DIV/0!</v>
      </c>
      <c r="AH56" s="183" t="e">
        <f>IF(COUNT($T56:AG56)&gt;ROUNDUP($Q56/$O56,0)+$P56,0,EDATE(EDATE($T56,1)+$R56,COLUMN()-22))</f>
        <v>#DIV/0!</v>
      </c>
      <c r="AI56" s="183" t="e">
        <f>IF(COUNT($T56:AH56)&gt;ROUNDUP($Q56/$O56,0)+$P56,0,EDATE(EDATE($T56,1)+$R56,COLUMN()-22))</f>
        <v>#DIV/0!</v>
      </c>
      <c r="AJ56" s="183" t="e">
        <f>IF(COUNT($T56:AI56)&gt;ROUNDUP($Q56/$O56,0)+$P56,0,EDATE(EDATE($T56,1)+$R56,COLUMN()-22))</f>
        <v>#DIV/0!</v>
      </c>
      <c r="AK56" s="183" t="e">
        <f>IF(COUNT($T56:AJ56)&gt;ROUNDUP($Q56/$O56,0)+$P56,0,EDATE(EDATE($T56,1)+$R56,COLUMN()-22))</f>
        <v>#DIV/0!</v>
      </c>
      <c r="AL56" s="183" t="e">
        <f>IF(COUNT($T56:AK56)&gt;ROUNDUP($Q56/$O56,0)+$P56,0,EDATE(EDATE($T56,1)+$R56,COLUMN()-22))</f>
        <v>#DIV/0!</v>
      </c>
      <c r="AM56" s="183" t="e">
        <f>IF(COUNT($T56:AL56)&gt;ROUNDUP($Q56/$O56,0)+$P56,0,EDATE(EDATE($T56,1)+$R56,COLUMN()-22))</f>
        <v>#DIV/0!</v>
      </c>
      <c r="AN56" s="183" t="e">
        <f>IF(COUNT($T56:AM56)&gt;ROUNDUP($Q56/$O56,0)+$P56,0,EDATE(EDATE($T56,1)+$R56,COLUMN()-22))</f>
        <v>#DIV/0!</v>
      </c>
      <c r="AO56" s="183" t="e">
        <f>IF(COUNT($T56:AN56)&gt;ROUNDUP($Q56/$O56,0)+$P56,0,EDATE(EDATE($T56,1)+$R56,COLUMN()-22))</f>
        <v>#DIV/0!</v>
      </c>
      <c r="AP56" s="183" t="e">
        <f>IF(COUNT($T56:AO56)&gt;ROUNDUP($Q56/$O56,0)+$P56,0,EDATE(EDATE($T56,1)+$R56,COLUMN()-22))</f>
        <v>#DIV/0!</v>
      </c>
      <c r="AQ56" s="183" t="e">
        <f>IF(COUNT($T56:AP56)&gt;ROUNDUP($Q56/$O56,0)+$P56,0,EDATE(EDATE($T56,1)+$R56,COLUMN()-22))</f>
        <v>#DIV/0!</v>
      </c>
      <c r="AR56" s="183" t="e">
        <f>IF(COUNT($T56:AQ56)&gt;ROUNDUP($Q56/$O56,0)+$P56,0,EDATE(EDATE($T56,1)+$R56,COLUMN()-22))</f>
        <v>#DIV/0!</v>
      </c>
      <c r="AS56" s="183" t="e">
        <f>IF(COUNT($T56:AR56)&gt;ROUNDUP($Q56/$O56,0)+$P56,0,EDATE(EDATE($T56,1)+$R56,COLUMN()-22))</f>
        <v>#DIV/0!</v>
      </c>
      <c r="AT56" s="183" t="e">
        <f>IF(COUNT($T56:AS56)&gt;ROUNDUP($Q56/$O56,0)+$P56,0,EDATE(EDATE($T56,1)+$R56,COLUMN()-22))</f>
        <v>#DIV/0!</v>
      </c>
      <c r="AU56" s="183" t="e">
        <f>IF(COUNT($T56:AT56)&gt;ROUNDUP($Q56/$O56,0)+$P56,0,EDATE(EDATE($T56,1)+$R56,COLUMN()-22))</f>
        <v>#DIV/0!</v>
      </c>
      <c r="AV56" s="183" t="e">
        <f>IF(COUNT($T56:AU56)&gt;ROUNDUP($Q56/$O56,0)+$P56,0,EDATE(EDATE($T56,1)+$R56,COLUMN()-22))</f>
        <v>#DIV/0!</v>
      </c>
      <c r="AW56" s="183" t="e">
        <f>IF(COUNT($T56:AV56)&gt;ROUNDUP($Q56/$O56,0)+$P56,0,EDATE(EDATE($T56,1)+$R56,COLUMN()-22))</f>
        <v>#DIV/0!</v>
      </c>
      <c r="AX56" s="183" t="e">
        <f>IF(COUNT($T56:AW56)&gt;ROUNDUP($Q56/$O56,0)+$P56,0,EDATE(EDATE($T56,1)+$R56,COLUMN()-22))</f>
        <v>#DIV/0!</v>
      </c>
      <c r="AY56" s="183" t="e">
        <f>IF(COUNT($T56:AX56)&gt;ROUNDUP($Q56/$O56,0)+$P56,0,EDATE(EDATE($T56,1)+$R56,COLUMN()-22))</f>
        <v>#DIV/0!</v>
      </c>
      <c r="AZ56" s="183" t="e">
        <f>IF(COUNT($T56:AY56)&gt;ROUNDUP($Q56/$O56,0)+$P56,0,EDATE(EDATE($T56,1)+$R56,COLUMN()-22))</f>
        <v>#DIV/0!</v>
      </c>
      <c r="BA56" s="183" t="e">
        <f>IF(COUNT($T56:AZ56)&gt;ROUNDUP($Q56/$O56,0)+$P56,0,EDATE(EDATE($T56,1)+$R56,COLUMN()-22))</f>
        <v>#DIV/0!</v>
      </c>
      <c r="BB56" s="183" t="e">
        <f>IF(COUNT($T56:BA56)&gt;ROUNDUP($Q56/$O56,0)+$P56,0,EDATE(EDATE($T56,1)+$R56,COLUMN()-22))</f>
        <v>#DIV/0!</v>
      </c>
      <c r="BC56" s="183" t="e">
        <f>IF(COUNT($T56:BB56)&gt;ROUNDUP($Q56/$O56,0)+$P56,0,EDATE(EDATE($T56,1)+$R56,COLUMN()-22))</f>
        <v>#DIV/0!</v>
      </c>
      <c r="BD56" s="158"/>
      <c r="BE56" s="44"/>
    </row>
    <row r="57" spans="1:57" ht="21" customHeight="1">
      <c r="A57" s="270" t="str">
        <f t="shared" ca="1" si="0"/>
        <v/>
      </c>
      <c r="B57" s="213"/>
      <c r="C57" s="215" t="e">
        <f>+VLOOKUP(B57,'اسماء العملاء'!$A$2:$E$1270,5,FALSE)</f>
        <v>#N/A</v>
      </c>
      <c r="D57" s="215" t="e">
        <f>+VLOOKUP(B57,'اسماء العملاء'!$A$2:$C$1270,2,FALSE)</f>
        <v>#N/A</v>
      </c>
      <c r="E57" s="215"/>
      <c r="F57" s="215" t="e">
        <f>+VLOOKUP(B57,'اسماء العملاء'!$A$2:$C$1270,3,FALSE)</f>
        <v>#N/A</v>
      </c>
      <c r="G57" s="44"/>
      <c r="H57" s="78" t="e">
        <f>+VLOOKUP(G57,'انواع الفلاتر'!$B$2:$C$52,2,FALSE)</f>
        <v>#N/A</v>
      </c>
      <c r="I57" s="55"/>
      <c r="J57" s="76" t="e">
        <f t="shared" si="1"/>
        <v>#N/A</v>
      </c>
      <c r="K57" s="60"/>
      <c r="L57" s="60"/>
      <c r="M57" s="160"/>
      <c r="N57" s="61">
        <f t="shared" si="2"/>
        <v>0</v>
      </c>
      <c r="O57" s="265"/>
      <c r="P57" s="169" t="e">
        <f t="shared" si="4"/>
        <v>#DIV/0!</v>
      </c>
      <c r="Q57" s="169" t="e">
        <f t="shared" si="5"/>
        <v>#DIV/0!</v>
      </c>
      <c r="R57" s="179">
        <v>0</v>
      </c>
      <c r="S57" s="175" t="e">
        <f t="shared" si="3"/>
        <v>#DIV/0!</v>
      </c>
      <c r="T57" s="185"/>
      <c r="U57" s="183" t="e">
        <f>IF(COUNT($T57:T57)&gt;ROUNDUP($Q57/$O57,0)+$P57,0,EDATE(EDATE($T57,1)+$R57,COLUMN()-22))</f>
        <v>#DIV/0!</v>
      </c>
      <c r="V57" s="183" t="e">
        <f>IF(COUNT($T57:U57)&gt;ROUNDUP($Q57/$O57,0)+$P57,0,EDATE(EDATE($T57,1)+$R57,COLUMN()-22))</f>
        <v>#DIV/0!</v>
      </c>
      <c r="W57" s="183" t="e">
        <f>IF(COUNT($T57:V57)&gt;ROUNDUP($Q57/$O57,0)+$P57,0,EDATE(EDATE($T57,1)+$R57,COLUMN()-22))</f>
        <v>#DIV/0!</v>
      </c>
      <c r="X57" s="183" t="e">
        <f>IF(COUNT($T57:W57)&gt;ROUNDUP($Q57/$O57,0)+$P57,0,EDATE(EDATE($T57,1)+$R57,COLUMN()-22))</f>
        <v>#DIV/0!</v>
      </c>
      <c r="Y57" s="183" t="e">
        <f>IF(COUNT($T57:X57)&gt;ROUNDUP($Q57/$O57,0)+$P57,0,EDATE(EDATE($T57,1)+$R57,COLUMN()-22))</f>
        <v>#DIV/0!</v>
      </c>
      <c r="Z57" s="183" t="e">
        <f>IF(COUNT($T57:Y57)&gt;ROUNDUP($Q57/$O57,0)+$P57,0,EDATE(EDATE($T57,1)+$R57,COLUMN()-22))</f>
        <v>#DIV/0!</v>
      </c>
      <c r="AA57" s="183" t="e">
        <f>IF(COUNT($T57:Z57)&gt;ROUNDUP($Q57/$O57,0)+$P57,0,EDATE(EDATE($T57,1)+$R57,COLUMN()-22))</f>
        <v>#DIV/0!</v>
      </c>
      <c r="AB57" s="183" t="e">
        <f>IF(COUNT($T57:AA57)&gt;ROUNDUP($Q57/$O57,0)+$P57,0,EDATE(EDATE($T57,1)+$R57,COLUMN()-22))</f>
        <v>#DIV/0!</v>
      </c>
      <c r="AC57" s="183" t="e">
        <f>IF(COUNT($T57:AB57)&gt;ROUNDUP($Q57/$O57,0)+$P57,0,EDATE(EDATE($T57,1)+$R57,COLUMN()-22))</f>
        <v>#DIV/0!</v>
      </c>
      <c r="AD57" s="183" t="e">
        <f>IF(COUNT($T57:AC57)&gt;ROUNDUP($Q57/$O57,0)+$P57,0,EDATE(EDATE($T57,1)+$R57,COLUMN()-22))</f>
        <v>#DIV/0!</v>
      </c>
      <c r="AE57" s="183" t="e">
        <f>IF(COUNT($T57:AD57)&gt;ROUNDUP($Q57/$O57,0)+$P57,0,EDATE(EDATE($T57,1)+$R57,COLUMN()-22))</f>
        <v>#DIV/0!</v>
      </c>
      <c r="AF57" s="183" t="e">
        <f>IF(COUNT($T57:AE57)&gt;ROUNDUP($Q57/$O57,0)+$P57,0,EDATE(EDATE($T57,1)+$R57,COLUMN()-22))</f>
        <v>#DIV/0!</v>
      </c>
      <c r="AG57" s="183" t="e">
        <f>IF(COUNT($T57:AF57)&gt;ROUNDUP($Q57/$O57,0)+$P57,0,EDATE(EDATE($T57,1)+$R57,COLUMN()-22))</f>
        <v>#DIV/0!</v>
      </c>
      <c r="AH57" s="183" t="e">
        <f>IF(COUNT($T57:AG57)&gt;ROUNDUP($Q57/$O57,0)+$P57,0,EDATE(EDATE($T57,1)+$R57,COLUMN()-22))</f>
        <v>#DIV/0!</v>
      </c>
      <c r="AI57" s="183" t="e">
        <f>IF(COUNT($T57:AH57)&gt;ROUNDUP($Q57/$O57,0)+$P57,0,EDATE(EDATE($T57,1)+$R57,COLUMN()-22))</f>
        <v>#DIV/0!</v>
      </c>
      <c r="AJ57" s="183" t="e">
        <f>IF(COUNT($T57:AI57)&gt;ROUNDUP($Q57/$O57,0)+$P57,0,EDATE(EDATE($T57,1)+$R57,COLUMN()-22))</f>
        <v>#DIV/0!</v>
      </c>
      <c r="AK57" s="183" t="e">
        <f>IF(COUNT($T57:AJ57)&gt;ROUNDUP($Q57/$O57,0)+$P57,0,EDATE(EDATE($T57,1)+$R57,COLUMN()-22))</f>
        <v>#DIV/0!</v>
      </c>
      <c r="AL57" s="183" t="e">
        <f>IF(COUNT($T57:AK57)&gt;ROUNDUP($Q57/$O57,0)+$P57,0,EDATE(EDATE($T57,1)+$R57,COLUMN()-22))</f>
        <v>#DIV/0!</v>
      </c>
      <c r="AM57" s="183" t="e">
        <f>IF(COUNT($T57:AL57)&gt;ROUNDUP($Q57/$O57,0)+$P57,0,EDATE(EDATE($T57,1)+$R57,COLUMN()-22))</f>
        <v>#DIV/0!</v>
      </c>
      <c r="AN57" s="183" t="e">
        <f>IF(COUNT($T57:AM57)&gt;ROUNDUP($Q57/$O57,0)+$P57,0,EDATE(EDATE($T57,1)+$R57,COLUMN()-22))</f>
        <v>#DIV/0!</v>
      </c>
      <c r="AO57" s="183" t="e">
        <f>IF(COUNT($T57:AN57)&gt;ROUNDUP($Q57/$O57,0)+$P57,0,EDATE(EDATE($T57,1)+$R57,COLUMN()-22))</f>
        <v>#DIV/0!</v>
      </c>
      <c r="AP57" s="183" t="e">
        <f>IF(COUNT($T57:AO57)&gt;ROUNDUP($Q57/$O57,0)+$P57,0,EDATE(EDATE($T57,1)+$R57,COLUMN()-22))</f>
        <v>#DIV/0!</v>
      </c>
      <c r="AQ57" s="183" t="e">
        <f>IF(COUNT($T57:AP57)&gt;ROUNDUP($Q57/$O57,0)+$P57,0,EDATE(EDATE($T57,1)+$R57,COLUMN()-22))</f>
        <v>#DIV/0!</v>
      </c>
      <c r="AR57" s="183" t="e">
        <f>IF(COUNT($T57:AQ57)&gt;ROUNDUP($Q57/$O57,0)+$P57,0,EDATE(EDATE($T57,1)+$R57,COLUMN()-22))</f>
        <v>#DIV/0!</v>
      </c>
      <c r="AS57" s="183" t="e">
        <f>IF(COUNT($T57:AR57)&gt;ROUNDUP($Q57/$O57,0)+$P57,0,EDATE(EDATE($T57,1)+$R57,COLUMN()-22))</f>
        <v>#DIV/0!</v>
      </c>
      <c r="AT57" s="183" t="e">
        <f>IF(COUNT($T57:AS57)&gt;ROUNDUP($Q57/$O57,0)+$P57,0,EDATE(EDATE($T57,1)+$R57,COLUMN()-22))</f>
        <v>#DIV/0!</v>
      </c>
      <c r="AU57" s="183" t="e">
        <f>IF(COUNT($T57:AT57)&gt;ROUNDUP($Q57/$O57,0)+$P57,0,EDATE(EDATE($T57,1)+$R57,COLUMN()-22))</f>
        <v>#DIV/0!</v>
      </c>
      <c r="AV57" s="183" t="e">
        <f>IF(COUNT($T57:AU57)&gt;ROUNDUP($Q57/$O57,0)+$P57,0,EDATE(EDATE($T57,1)+$R57,COLUMN()-22))</f>
        <v>#DIV/0!</v>
      </c>
      <c r="AW57" s="183" t="e">
        <f>IF(COUNT($T57:AV57)&gt;ROUNDUP($Q57/$O57,0)+$P57,0,EDATE(EDATE($T57,1)+$R57,COLUMN()-22))</f>
        <v>#DIV/0!</v>
      </c>
      <c r="AX57" s="183" t="e">
        <f>IF(COUNT($T57:AW57)&gt;ROUNDUP($Q57/$O57,0)+$P57,0,EDATE(EDATE($T57,1)+$R57,COLUMN()-22))</f>
        <v>#DIV/0!</v>
      </c>
      <c r="AY57" s="183" t="e">
        <f>IF(COUNT($T57:AX57)&gt;ROUNDUP($Q57/$O57,0)+$P57,0,EDATE(EDATE($T57,1)+$R57,COLUMN()-22))</f>
        <v>#DIV/0!</v>
      </c>
      <c r="AZ57" s="183" t="e">
        <f>IF(COUNT($T57:AY57)&gt;ROUNDUP($Q57/$O57,0)+$P57,0,EDATE(EDATE($T57,1)+$R57,COLUMN()-22))</f>
        <v>#DIV/0!</v>
      </c>
      <c r="BA57" s="183" t="e">
        <f>IF(COUNT($T57:AZ57)&gt;ROUNDUP($Q57/$O57,0)+$P57,0,EDATE(EDATE($T57,1)+$R57,COLUMN()-22))</f>
        <v>#DIV/0!</v>
      </c>
      <c r="BB57" s="183" t="e">
        <f>IF(COUNT($T57:BA57)&gt;ROUNDUP($Q57/$O57,0)+$P57,0,EDATE(EDATE($T57,1)+$R57,COLUMN()-22))</f>
        <v>#DIV/0!</v>
      </c>
      <c r="BC57" s="183" t="e">
        <f>IF(COUNT($T57:BB57)&gt;ROUNDUP($Q57/$O57,0)+$P57,0,EDATE(EDATE($T57,1)+$R57,COLUMN()-22))</f>
        <v>#DIV/0!</v>
      </c>
      <c r="BD57" s="158"/>
      <c r="BE57" s="44"/>
    </row>
    <row r="58" spans="1:57" ht="21" customHeight="1">
      <c r="A58" s="270" t="str">
        <f t="shared" ca="1" si="0"/>
        <v/>
      </c>
      <c r="B58" s="213"/>
      <c r="C58" s="215" t="e">
        <f>+VLOOKUP(B58,'اسماء العملاء'!$A$2:$E$1270,5,FALSE)</f>
        <v>#N/A</v>
      </c>
      <c r="D58" s="215" t="e">
        <f>+VLOOKUP(B58,'اسماء العملاء'!$A$2:$C$1270,2,FALSE)</f>
        <v>#N/A</v>
      </c>
      <c r="E58" s="215"/>
      <c r="F58" s="215" t="e">
        <f>+VLOOKUP(B58,'اسماء العملاء'!$A$2:$C$1270,3,FALSE)</f>
        <v>#N/A</v>
      </c>
      <c r="G58" s="44"/>
      <c r="H58" s="78" t="e">
        <f>+VLOOKUP(G58,'انواع الفلاتر'!$B$2:$C$52,2,FALSE)</f>
        <v>#N/A</v>
      </c>
      <c r="I58" s="55"/>
      <c r="J58" s="76" t="e">
        <f t="shared" si="1"/>
        <v>#N/A</v>
      </c>
      <c r="K58" s="60"/>
      <c r="L58" s="60"/>
      <c r="M58" s="160"/>
      <c r="N58" s="61">
        <f t="shared" si="2"/>
        <v>0</v>
      </c>
      <c r="O58" s="265"/>
      <c r="P58" s="169" t="e">
        <f t="shared" si="4"/>
        <v>#DIV/0!</v>
      </c>
      <c r="Q58" s="169" t="e">
        <f t="shared" si="5"/>
        <v>#DIV/0!</v>
      </c>
      <c r="R58" s="179">
        <v>0</v>
      </c>
      <c r="S58" s="175" t="e">
        <f t="shared" si="3"/>
        <v>#DIV/0!</v>
      </c>
      <c r="T58" s="185"/>
      <c r="U58" s="183" t="e">
        <f>IF(COUNT($T58:T58)&gt;ROUNDUP($Q58/$O58,0)+$P58,0,EDATE(EDATE($T58,1)+$R58,COLUMN()-22))</f>
        <v>#DIV/0!</v>
      </c>
      <c r="V58" s="183" t="e">
        <f>IF(COUNT($T58:U58)&gt;ROUNDUP($Q58/$O58,0)+$P58,0,EDATE(EDATE($T58,1)+$R58,COLUMN()-22))</f>
        <v>#DIV/0!</v>
      </c>
      <c r="W58" s="183" t="e">
        <f>IF(COUNT($T58:V58)&gt;ROUNDUP($Q58/$O58,0)+$P58,0,EDATE(EDATE($T58,1)+$R58,COLUMN()-22))</f>
        <v>#DIV/0!</v>
      </c>
      <c r="X58" s="183" t="e">
        <f>IF(COUNT($T58:W58)&gt;ROUNDUP($Q58/$O58,0)+$P58,0,EDATE(EDATE($T58,1)+$R58,COLUMN()-22))</f>
        <v>#DIV/0!</v>
      </c>
      <c r="Y58" s="183" t="e">
        <f>IF(COUNT($T58:X58)&gt;ROUNDUP($Q58/$O58,0)+$P58,0,EDATE(EDATE($T58,1)+$R58,COLUMN()-22))</f>
        <v>#DIV/0!</v>
      </c>
      <c r="Z58" s="183" t="e">
        <f>IF(COUNT($T58:Y58)&gt;ROUNDUP($Q58/$O58,0)+$P58,0,EDATE(EDATE($T58,1)+$R58,COLUMN()-22))</f>
        <v>#DIV/0!</v>
      </c>
      <c r="AA58" s="183" t="e">
        <f>IF(COUNT($T58:Z58)&gt;ROUNDUP($Q58/$O58,0)+$P58,0,EDATE(EDATE($T58,1)+$R58,COLUMN()-22))</f>
        <v>#DIV/0!</v>
      </c>
      <c r="AB58" s="183" t="e">
        <f>IF(COUNT($T58:AA58)&gt;ROUNDUP($Q58/$O58,0)+$P58,0,EDATE(EDATE($T58,1)+$R58,COLUMN()-22))</f>
        <v>#DIV/0!</v>
      </c>
      <c r="AC58" s="183" t="e">
        <f>IF(COUNT($T58:AB58)&gt;ROUNDUP($Q58/$O58,0)+$P58,0,EDATE(EDATE($T58,1)+$R58,COLUMN()-22))</f>
        <v>#DIV/0!</v>
      </c>
      <c r="AD58" s="183" t="e">
        <f>IF(COUNT($T58:AC58)&gt;ROUNDUP($Q58/$O58,0)+$P58,0,EDATE(EDATE($T58,1)+$R58,COLUMN()-22))</f>
        <v>#DIV/0!</v>
      </c>
      <c r="AE58" s="183" t="e">
        <f>IF(COUNT($T58:AD58)&gt;ROUNDUP($Q58/$O58,0)+$P58,0,EDATE(EDATE($T58,1)+$R58,COLUMN()-22))</f>
        <v>#DIV/0!</v>
      </c>
      <c r="AF58" s="183" t="e">
        <f>IF(COUNT($T58:AE58)&gt;ROUNDUP($Q58/$O58,0)+$P58,0,EDATE(EDATE($T58,1)+$R58,COLUMN()-22))</f>
        <v>#DIV/0!</v>
      </c>
      <c r="AG58" s="183" t="e">
        <f>IF(COUNT($T58:AF58)&gt;ROUNDUP($Q58/$O58,0)+$P58,0,EDATE(EDATE($T58,1)+$R58,COLUMN()-22))</f>
        <v>#DIV/0!</v>
      </c>
      <c r="AH58" s="183" t="e">
        <f>IF(COUNT($T58:AG58)&gt;ROUNDUP($Q58/$O58,0)+$P58,0,EDATE(EDATE($T58,1)+$R58,COLUMN()-22))</f>
        <v>#DIV/0!</v>
      </c>
      <c r="AI58" s="183" t="e">
        <f>IF(COUNT($T58:AH58)&gt;ROUNDUP($Q58/$O58,0)+$P58,0,EDATE(EDATE($T58,1)+$R58,COLUMN()-22))</f>
        <v>#DIV/0!</v>
      </c>
      <c r="AJ58" s="183" t="e">
        <f>IF(COUNT($T58:AI58)&gt;ROUNDUP($Q58/$O58,0)+$P58,0,EDATE(EDATE($T58,1)+$R58,COLUMN()-22))</f>
        <v>#DIV/0!</v>
      </c>
      <c r="AK58" s="183" t="e">
        <f>IF(COUNT($T58:AJ58)&gt;ROUNDUP($Q58/$O58,0)+$P58,0,EDATE(EDATE($T58,1)+$R58,COLUMN()-22))</f>
        <v>#DIV/0!</v>
      </c>
      <c r="AL58" s="183" t="e">
        <f>IF(COUNT($T58:AK58)&gt;ROUNDUP($Q58/$O58,0)+$P58,0,EDATE(EDATE($T58,1)+$R58,COLUMN()-22))</f>
        <v>#DIV/0!</v>
      </c>
      <c r="AM58" s="183" t="e">
        <f>IF(COUNT($T58:AL58)&gt;ROUNDUP($Q58/$O58,0)+$P58,0,EDATE(EDATE($T58,1)+$R58,COLUMN()-22))</f>
        <v>#DIV/0!</v>
      </c>
      <c r="AN58" s="183" t="e">
        <f>IF(COUNT($T58:AM58)&gt;ROUNDUP($Q58/$O58,0)+$P58,0,EDATE(EDATE($T58,1)+$R58,COLUMN()-22))</f>
        <v>#DIV/0!</v>
      </c>
      <c r="AO58" s="183" t="e">
        <f>IF(COUNT($T58:AN58)&gt;ROUNDUP($Q58/$O58,0)+$P58,0,EDATE(EDATE($T58,1)+$R58,COLUMN()-22))</f>
        <v>#DIV/0!</v>
      </c>
      <c r="AP58" s="183" t="e">
        <f>IF(COUNT($T58:AO58)&gt;ROUNDUP($Q58/$O58,0)+$P58,0,EDATE(EDATE($T58,1)+$R58,COLUMN()-22))</f>
        <v>#DIV/0!</v>
      </c>
      <c r="AQ58" s="183" t="e">
        <f>IF(COUNT($T58:AP58)&gt;ROUNDUP($Q58/$O58,0)+$P58,0,EDATE(EDATE($T58,1)+$R58,COLUMN()-22))</f>
        <v>#DIV/0!</v>
      </c>
      <c r="AR58" s="183" t="e">
        <f>IF(COUNT($T58:AQ58)&gt;ROUNDUP($Q58/$O58,0)+$P58,0,EDATE(EDATE($T58,1)+$R58,COLUMN()-22))</f>
        <v>#DIV/0!</v>
      </c>
      <c r="AS58" s="183" t="e">
        <f>IF(COUNT($T58:AR58)&gt;ROUNDUP($Q58/$O58,0)+$P58,0,EDATE(EDATE($T58,1)+$R58,COLUMN()-22))</f>
        <v>#DIV/0!</v>
      </c>
      <c r="AT58" s="183" t="e">
        <f>IF(COUNT($T58:AS58)&gt;ROUNDUP($Q58/$O58,0)+$P58,0,EDATE(EDATE($T58,1)+$R58,COLUMN()-22))</f>
        <v>#DIV/0!</v>
      </c>
      <c r="AU58" s="183" t="e">
        <f>IF(COUNT($T58:AT58)&gt;ROUNDUP($Q58/$O58,0)+$P58,0,EDATE(EDATE($T58,1)+$R58,COLUMN()-22))</f>
        <v>#DIV/0!</v>
      </c>
      <c r="AV58" s="183" t="e">
        <f>IF(COUNT($T58:AU58)&gt;ROUNDUP($Q58/$O58,0)+$P58,0,EDATE(EDATE($T58,1)+$R58,COLUMN()-22))</f>
        <v>#DIV/0!</v>
      </c>
      <c r="AW58" s="183" t="e">
        <f>IF(COUNT($T58:AV58)&gt;ROUNDUP($Q58/$O58,0)+$P58,0,EDATE(EDATE($T58,1)+$R58,COLUMN()-22))</f>
        <v>#DIV/0!</v>
      </c>
      <c r="AX58" s="183" t="e">
        <f>IF(COUNT($T58:AW58)&gt;ROUNDUP($Q58/$O58,0)+$P58,0,EDATE(EDATE($T58,1)+$R58,COLUMN()-22))</f>
        <v>#DIV/0!</v>
      </c>
      <c r="AY58" s="183" t="e">
        <f>IF(COUNT($T58:AX58)&gt;ROUNDUP($Q58/$O58,0)+$P58,0,EDATE(EDATE($T58,1)+$R58,COLUMN()-22))</f>
        <v>#DIV/0!</v>
      </c>
      <c r="AZ58" s="183" t="e">
        <f>IF(COUNT($T58:AY58)&gt;ROUNDUP($Q58/$O58,0)+$P58,0,EDATE(EDATE($T58,1)+$R58,COLUMN()-22))</f>
        <v>#DIV/0!</v>
      </c>
      <c r="BA58" s="183" t="e">
        <f>IF(COUNT($T58:AZ58)&gt;ROUNDUP($Q58/$O58,0)+$P58,0,EDATE(EDATE($T58,1)+$R58,COLUMN()-22))</f>
        <v>#DIV/0!</v>
      </c>
      <c r="BB58" s="183" t="e">
        <f>IF(COUNT($T58:BA58)&gt;ROUNDUP($Q58/$O58,0)+$P58,0,EDATE(EDATE($T58,1)+$R58,COLUMN()-22))</f>
        <v>#DIV/0!</v>
      </c>
      <c r="BC58" s="183" t="e">
        <f>IF(COUNT($T58:BB58)&gt;ROUNDUP($Q58/$O58,0)+$P58,0,EDATE(EDATE($T58,1)+$R58,COLUMN()-22))</f>
        <v>#DIV/0!</v>
      </c>
      <c r="BD58" s="158"/>
      <c r="BE58" s="44"/>
    </row>
    <row r="59" spans="1:57" ht="21" customHeight="1">
      <c r="A59" s="270" t="str">
        <f t="shared" ca="1" si="0"/>
        <v/>
      </c>
      <c r="B59" s="213"/>
      <c r="C59" s="215" t="e">
        <f>+VLOOKUP(B59,'اسماء العملاء'!$A$2:$E$1270,5,FALSE)</f>
        <v>#N/A</v>
      </c>
      <c r="D59" s="215" t="e">
        <f>+VLOOKUP(B59,'اسماء العملاء'!$A$2:$C$1270,2,FALSE)</f>
        <v>#N/A</v>
      </c>
      <c r="E59" s="215"/>
      <c r="F59" s="215" t="e">
        <f>+VLOOKUP(B59,'اسماء العملاء'!$A$2:$C$1270,3,FALSE)</f>
        <v>#N/A</v>
      </c>
      <c r="G59" s="44"/>
      <c r="H59" s="78" t="e">
        <f>+VLOOKUP(G59,'انواع الفلاتر'!$B$2:$C$52,2,FALSE)</f>
        <v>#N/A</v>
      </c>
      <c r="I59" s="55"/>
      <c r="J59" s="76" t="e">
        <f t="shared" si="1"/>
        <v>#N/A</v>
      </c>
      <c r="K59" s="60"/>
      <c r="L59" s="60"/>
      <c r="M59" s="160"/>
      <c r="N59" s="61">
        <f t="shared" si="2"/>
        <v>0</v>
      </c>
      <c r="O59" s="265"/>
      <c r="P59" s="169" t="e">
        <f t="shared" si="4"/>
        <v>#DIV/0!</v>
      </c>
      <c r="Q59" s="169" t="e">
        <f t="shared" si="5"/>
        <v>#DIV/0!</v>
      </c>
      <c r="R59" s="179">
        <v>0</v>
      </c>
      <c r="S59" s="175" t="e">
        <f t="shared" si="3"/>
        <v>#DIV/0!</v>
      </c>
      <c r="T59" s="185"/>
      <c r="U59" s="183" t="e">
        <f>IF(COUNT($T59:T59)&gt;ROUNDUP($Q59/$O59,0)+$P59,0,EDATE(EDATE($T59,1)+$R59,COLUMN()-22))</f>
        <v>#DIV/0!</v>
      </c>
      <c r="V59" s="183" t="e">
        <f>IF(COUNT($T59:U59)&gt;ROUNDUP($Q59/$O59,0)+$P59,0,EDATE(EDATE($T59,1)+$R59,COLUMN()-22))</f>
        <v>#DIV/0!</v>
      </c>
      <c r="W59" s="183" t="e">
        <f>IF(COUNT($T59:V59)&gt;ROUNDUP($Q59/$O59,0)+$P59,0,EDATE(EDATE($T59,1)+$R59,COLUMN()-22))</f>
        <v>#DIV/0!</v>
      </c>
      <c r="X59" s="183" t="e">
        <f>IF(COUNT($T59:W59)&gt;ROUNDUP($Q59/$O59,0)+$P59,0,EDATE(EDATE($T59,1)+$R59,COLUMN()-22))</f>
        <v>#DIV/0!</v>
      </c>
      <c r="Y59" s="183" t="e">
        <f>IF(COUNT($T59:X59)&gt;ROUNDUP($Q59/$O59,0)+$P59,0,EDATE(EDATE($T59,1)+$R59,COLUMN()-22))</f>
        <v>#DIV/0!</v>
      </c>
      <c r="Z59" s="183" t="e">
        <f>IF(COUNT($T59:Y59)&gt;ROUNDUP($Q59/$O59,0)+$P59,0,EDATE(EDATE($T59,1)+$R59,COLUMN()-22))</f>
        <v>#DIV/0!</v>
      </c>
      <c r="AA59" s="183" t="e">
        <f>IF(COUNT($T59:Z59)&gt;ROUNDUP($Q59/$O59,0)+$P59,0,EDATE(EDATE($T59,1)+$R59,COLUMN()-22))</f>
        <v>#DIV/0!</v>
      </c>
      <c r="AB59" s="183" t="e">
        <f>IF(COUNT($T59:AA59)&gt;ROUNDUP($Q59/$O59,0)+$P59,0,EDATE(EDATE($T59,1)+$R59,COLUMN()-22))</f>
        <v>#DIV/0!</v>
      </c>
      <c r="AC59" s="183" t="e">
        <f>IF(COUNT($T59:AB59)&gt;ROUNDUP($Q59/$O59,0)+$P59,0,EDATE(EDATE($T59,1)+$R59,COLUMN()-22))</f>
        <v>#DIV/0!</v>
      </c>
      <c r="AD59" s="183" t="e">
        <f>IF(COUNT($T59:AC59)&gt;ROUNDUP($Q59/$O59,0)+$P59,0,EDATE(EDATE($T59,1)+$R59,COLUMN()-22))</f>
        <v>#DIV/0!</v>
      </c>
      <c r="AE59" s="183" t="e">
        <f>IF(COUNT($T59:AD59)&gt;ROUNDUP($Q59/$O59,0)+$P59,0,EDATE(EDATE($T59,1)+$R59,COLUMN()-22))</f>
        <v>#DIV/0!</v>
      </c>
      <c r="AF59" s="183" t="e">
        <f>IF(COUNT($T59:AE59)&gt;ROUNDUP($Q59/$O59,0)+$P59,0,EDATE(EDATE($T59,1)+$R59,COLUMN()-22))</f>
        <v>#DIV/0!</v>
      </c>
      <c r="AG59" s="183" t="e">
        <f>IF(COUNT($T59:AF59)&gt;ROUNDUP($Q59/$O59,0)+$P59,0,EDATE(EDATE($T59,1)+$R59,COLUMN()-22))</f>
        <v>#DIV/0!</v>
      </c>
      <c r="AH59" s="183" t="e">
        <f>IF(COUNT($T59:AG59)&gt;ROUNDUP($Q59/$O59,0)+$P59,0,EDATE(EDATE($T59,1)+$R59,COLUMN()-22))</f>
        <v>#DIV/0!</v>
      </c>
      <c r="AI59" s="183" t="e">
        <f>IF(COUNT($T59:AH59)&gt;ROUNDUP($Q59/$O59,0)+$P59,0,EDATE(EDATE($T59,1)+$R59,COLUMN()-22))</f>
        <v>#DIV/0!</v>
      </c>
      <c r="AJ59" s="183" t="e">
        <f>IF(COUNT($T59:AI59)&gt;ROUNDUP($Q59/$O59,0)+$P59,0,EDATE(EDATE($T59,1)+$R59,COLUMN()-22))</f>
        <v>#DIV/0!</v>
      </c>
      <c r="AK59" s="183" t="e">
        <f>IF(COUNT($T59:AJ59)&gt;ROUNDUP($Q59/$O59,0)+$P59,0,EDATE(EDATE($T59,1)+$R59,COLUMN()-22))</f>
        <v>#DIV/0!</v>
      </c>
      <c r="AL59" s="183" t="e">
        <f>IF(COUNT($T59:AK59)&gt;ROUNDUP($Q59/$O59,0)+$P59,0,EDATE(EDATE($T59,1)+$R59,COLUMN()-22))</f>
        <v>#DIV/0!</v>
      </c>
      <c r="AM59" s="183" t="e">
        <f>IF(COUNT($T59:AL59)&gt;ROUNDUP($Q59/$O59,0)+$P59,0,EDATE(EDATE($T59,1)+$R59,COLUMN()-22))</f>
        <v>#DIV/0!</v>
      </c>
      <c r="AN59" s="183" t="e">
        <f>IF(COUNT($T59:AM59)&gt;ROUNDUP($Q59/$O59,0)+$P59,0,EDATE(EDATE($T59,1)+$R59,COLUMN()-22))</f>
        <v>#DIV/0!</v>
      </c>
      <c r="AO59" s="183" t="e">
        <f>IF(COUNT($T59:AN59)&gt;ROUNDUP($Q59/$O59,0)+$P59,0,EDATE(EDATE($T59,1)+$R59,COLUMN()-22))</f>
        <v>#DIV/0!</v>
      </c>
      <c r="AP59" s="183" t="e">
        <f>IF(COUNT($T59:AO59)&gt;ROUNDUP($Q59/$O59,0)+$P59,0,EDATE(EDATE($T59,1)+$R59,COLUMN()-22))</f>
        <v>#DIV/0!</v>
      </c>
      <c r="AQ59" s="183" t="e">
        <f>IF(COUNT($T59:AP59)&gt;ROUNDUP($Q59/$O59,0)+$P59,0,EDATE(EDATE($T59,1)+$R59,COLUMN()-22))</f>
        <v>#DIV/0!</v>
      </c>
      <c r="AR59" s="183" t="e">
        <f>IF(COUNT($T59:AQ59)&gt;ROUNDUP($Q59/$O59,0)+$P59,0,EDATE(EDATE($T59,1)+$R59,COLUMN()-22))</f>
        <v>#DIV/0!</v>
      </c>
      <c r="AS59" s="183" t="e">
        <f>IF(COUNT($T59:AR59)&gt;ROUNDUP($Q59/$O59,0)+$P59,0,EDATE(EDATE($T59,1)+$R59,COLUMN()-22))</f>
        <v>#DIV/0!</v>
      </c>
      <c r="AT59" s="183" t="e">
        <f>IF(COUNT($T59:AS59)&gt;ROUNDUP($Q59/$O59,0)+$P59,0,EDATE(EDATE($T59,1)+$R59,COLUMN()-22))</f>
        <v>#DIV/0!</v>
      </c>
      <c r="AU59" s="183" t="e">
        <f>IF(COUNT($T59:AT59)&gt;ROUNDUP($Q59/$O59,0)+$P59,0,EDATE(EDATE($T59,1)+$R59,COLUMN()-22))</f>
        <v>#DIV/0!</v>
      </c>
      <c r="AV59" s="183" t="e">
        <f>IF(COUNT($T59:AU59)&gt;ROUNDUP($Q59/$O59,0)+$P59,0,EDATE(EDATE($T59,1)+$R59,COLUMN()-22))</f>
        <v>#DIV/0!</v>
      </c>
      <c r="AW59" s="183" t="e">
        <f>IF(COUNT($T59:AV59)&gt;ROUNDUP($Q59/$O59,0)+$P59,0,EDATE(EDATE($T59,1)+$R59,COLUMN()-22))</f>
        <v>#DIV/0!</v>
      </c>
      <c r="AX59" s="183" t="e">
        <f>IF(COUNT($T59:AW59)&gt;ROUNDUP($Q59/$O59,0)+$P59,0,EDATE(EDATE($T59,1)+$R59,COLUMN()-22))</f>
        <v>#DIV/0!</v>
      </c>
      <c r="AY59" s="183" t="e">
        <f>IF(COUNT($T59:AX59)&gt;ROUNDUP($Q59/$O59,0)+$P59,0,EDATE(EDATE($T59,1)+$R59,COLUMN()-22))</f>
        <v>#DIV/0!</v>
      </c>
      <c r="AZ59" s="183" t="e">
        <f>IF(COUNT($T59:AY59)&gt;ROUNDUP($Q59/$O59,0)+$P59,0,EDATE(EDATE($T59,1)+$R59,COLUMN()-22))</f>
        <v>#DIV/0!</v>
      </c>
      <c r="BA59" s="183" t="e">
        <f>IF(COUNT($T59:AZ59)&gt;ROUNDUP($Q59/$O59,0)+$P59,0,EDATE(EDATE($T59,1)+$R59,COLUMN()-22))</f>
        <v>#DIV/0!</v>
      </c>
      <c r="BB59" s="183" t="e">
        <f>IF(COUNT($T59:BA59)&gt;ROUNDUP($Q59/$O59,0)+$P59,0,EDATE(EDATE($T59,1)+$R59,COLUMN()-22))</f>
        <v>#DIV/0!</v>
      </c>
      <c r="BC59" s="183" t="e">
        <f>IF(COUNT($T59:BB59)&gt;ROUNDUP($Q59/$O59,0)+$P59,0,EDATE(EDATE($T59,1)+$R59,COLUMN()-22))</f>
        <v>#DIV/0!</v>
      </c>
      <c r="BD59" s="158"/>
      <c r="BE59" s="44"/>
    </row>
    <row r="60" spans="1:57" ht="21" customHeight="1">
      <c r="A60" s="270" t="str">
        <f t="shared" ca="1" si="0"/>
        <v/>
      </c>
      <c r="B60" s="213"/>
      <c r="C60" s="215" t="e">
        <f>+VLOOKUP(B60,'اسماء العملاء'!$A$2:$E$1270,5,FALSE)</f>
        <v>#N/A</v>
      </c>
      <c r="D60" s="215" t="e">
        <f>+VLOOKUP(B60,'اسماء العملاء'!$A$2:$C$1270,2,FALSE)</f>
        <v>#N/A</v>
      </c>
      <c r="E60" s="215"/>
      <c r="F60" s="215" t="e">
        <f>+VLOOKUP(B60,'اسماء العملاء'!$A$2:$C$1270,3,FALSE)</f>
        <v>#N/A</v>
      </c>
      <c r="G60" s="44"/>
      <c r="H60" s="78" t="e">
        <f>+VLOOKUP(G60,'انواع الفلاتر'!$B$2:$C$52,2,FALSE)</f>
        <v>#N/A</v>
      </c>
      <c r="I60" s="55"/>
      <c r="J60" s="76" t="e">
        <f t="shared" si="1"/>
        <v>#N/A</v>
      </c>
      <c r="K60" s="60"/>
      <c r="L60" s="60"/>
      <c r="M60" s="160"/>
      <c r="N60" s="61">
        <f t="shared" si="2"/>
        <v>0</v>
      </c>
      <c r="O60" s="265"/>
      <c r="P60" s="169" t="e">
        <f t="shared" si="4"/>
        <v>#DIV/0!</v>
      </c>
      <c r="Q60" s="169" t="e">
        <f t="shared" si="5"/>
        <v>#DIV/0!</v>
      </c>
      <c r="R60" s="179">
        <v>0</v>
      </c>
      <c r="S60" s="175" t="e">
        <f t="shared" si="3"/>
        <v>#DIV/0!</v>
      </c>
      <c r="T60" s="185"/>
      <c r="U60" s="183" t="e">
        <f>IF(COUNT($T60:T60)&gt;ROUNDUP($Q60/$O60,0)+$P60,0,EDATE(EDATE($T60,1)+$R60,COLUMN()-22))</f>
        <v>#DIV/0!</v>
      </c>
      <c r="V60" s="183" t="e">
        <f>IF(COUNT($T60:U60)&gt;ROUNDUP($Q60/$O60,0)+$P60,0,EDATE(EDATE($T60,1)+$R60,COLUMN()-22))</f>
        <v>#DIV/0!</v>
      </c>
      <c r="W60" s="183" t="e">
        <f>IF(COUNT($T60:V60)&gt;ROUNDUP($Q60/$O60,0)+$P60,0,EDATE(EDATE($T60,1)+$R60,COLUMN()-22))</f>
        <v>#DIV/0!</v>
      </c>
      <c r="X60" s="183" t="e">
        <f>IF(COUNT($T60:W60)&gt;ROUNDUP($Q60/$O60,0)+$P60,0,EDATE(EDATE($T60,1)+$R60,COLUMN()-22))</f>
        <v>#DIV/0!</v>
      </c>
      <c r="Y60" s="183" t="e">
        <f>IF(COUNT($T60:X60)&gt;ROUNDUP($Q60/$O60,0)+$P60,0,EDATE(EDATE($T60,1)+$R60,COLUMN()-22))</f>
        <v>#DIV/0!</v>
      </c>
      <c r="Z60" s="183" t="e">
        <f>IF(COUNT($T60:Y60)&gt;ROUNDUP($Q60/$O60,0)+$P60,0,EDATE(EDATE($T60,1)+$R60,COLUMN()-22))</f>
        <v>#DIV/0!</v>
      </c>
      <c r="AA60" s="183" t="e">
        <f>IF(COUNT($T60:Z60)&gt;ROUNDUP($Q60/$O60,0)+$P60,0,EDATE(EDATE($T60,1)+$R60,COLUMN()-22))</f>
        <v>#DIV/0!</v>
      </c>
      <c r="AB60" s="183" t="e">
        <f>IF(COUNT($T60:AA60)&gt;ROUNDUP($Q60/$O60,0)+$P60,0,EDATE(EDATE($T60,1)+$R60,COLUMN()-22))</f>
        <v>#DIV/0!</v>
      </c>
      <c r="AC60" s="183" t="e">
        <f>IF(COUNT($T60:AB60)&gt;ROUNDUP($Q60/$O60,0)+$P60,0,EDATE(EDATE($T60,1)+$R60,COLUMN()-22))</f>
        <v>#DIV/0!</v>
      </c>
      <c r="AD60" s="183" t="e">
        <f>IF(COUNT($T60:AC60)&gt;ROUNDUP($Q60/$O60,0)+$P60,0,EDATE(EDATE($T60,1)+$R60,COLUMN()-22))</f>
        <v>#DIV/0!</v>
      </c>
      <c r="AE60" s="183" t="e">
        <f>IF(COUNT($T60:AD60)&gt;ROUNDUP($Q60/$O60,0)+$P60,0,EDATE(EDATE($T60,1)+$R60,COLUMN()-22))</f>
        <v>#DIV/0!</v>
      </c>
      <c r="AF60" s="183" t="e">
        <f>IF(COUNT($T60:AE60)&gt;ROUNDUP($Q60/$O60,0)+$P60,0,EDATE(EDATE($T60,1)+$R60,COLUMN()-22))</f>
        <v>#DIV/0!</v>
      </c>
      <c r="AG60" s="183" t="e">
        <f>IF(COUNT($T60:AF60)&gt;ROUNDUP($Q60/$O60,0)+$P60,0,EDATE(EDATE($T60,1)+$R60,COLUMN()-22))</f>
        <v>#DIV/0!</v>
      </c>
      <c r="AH60" s="183" t="e">
        <f>IF(COUNT($T60:AG60)&gt;ROUNDUP($Q60/$O60,0)+$P60,0,EDATE(EDATE($T60,1)+$R60,COLUMN()-22))</f>
        <v>#DIV/0!</v>
      </c>
      <c r="AI60" s="183" t="e">
        <f>IF(COUNT($T60:AH60)&gt;ROUNDUP($Q60/$O60,0)+$P60,0,EDATE(EDATE($T60,1)+$R60,COLUMN()-22))</f>
        <v>#DIV/0!</v>
      </c>
      <c r="AJ60" s="183" t="e">
        <f>IF(COUNT($T60:AI60)&gt;ROUNDUP($Q60/$O60,0)+$P60,0,EDATE(EDATE($T60,1)+$R60,COLUMN()-22))</f>
        <v>#DIV/0!</v>
      </c>
      <c r="AK60" s="183" t="e">
        <f>IF(COUNT($T60:AJ60)&gt;ROUNDUP($Q60/$O60,0)+$P60,0,EDATE(EDATE($T60,1)+$R60,COLUMN()-22))</f>
        <v>#DIV/0!</v>
      </c>
      <c r="AL60" s="183" t="e">
        <f>IF(COUNT($T60:AK60)&gt;ROUNDUP($Q60/$O60,0)+$P60,0,EDATE(EDATE($T60,1)+$R60,COLUMN()-22))</f>
        <v>#DIV/0!</v>
      </c>
      <c r="AM60" s="183" t="e">
        <f>IF(COUNT($T60:AL60)&gt;ROUNDUP($Q60/$O60,0)+$P60,0,EDATE(EDATE($T60,1)+$R60,COLUMN()-22))</f>
        <v>#DIV/0!</v>
      </c>
      <c r="AN60" s="183" t="e">
        <f>IF(COUNT($T60:AM60)&gt;ROUNDUP($Q60/$O60,0)+$P60,0,EDATE(EDATE($T60,1)+$R60,COLUMN()-22))</f>
        <v>#DIV/0!</v>
      </c>
      <c r="AO60" s="183" t="e">
        <f>IF(COUNT($T60:AN60)&gt;ROUNDUP($Q60/$O60,0)+$P60,0,EDATE(EDATE($T60,1)+$R60,COLUMN()-22))</f>
        <v>#DIV/0!</v>
      </c>
      <c r="AP60" s="183" t="e">
        <f>IF(COUNT($T60:AO60)&gt;ROUNDUP($Q60/$O60,0)+$P60,0,EDATE(EDATE($T60,1)+$R60,COLUMN()-22))</f>
        <v>#DIV/0!</v>
      </c>
      <c r="AQ60" s="183" t="e">
        <f>IF(COUNT($T60:AP60)&gt;ROUNDUP($Q60/$O60,0)+$P60,0,EDATE(EDATE($T60,1)+$R60,COLUMN()-22))</f>
        <v>#DIV/0!</v>
      </c>
      <c r="AR60" s="183" t="e">
        <f>IF(COUNT($T60:AQ60)&gt;ROUNDUP($Q60/$O60,0)+$P60,0,EDATE(EDATE($T60,1)+$R60,COLUMN()-22))</f>
        <v>#DIV/0!</v>
      </c>
      <c r="AS60" s="183" t="e">
        <f>IF(COUNT($T60:AR60)&gt;ROUNDUP($Q60/$O60,0)+$P60,0,EDATE(EDATE($T60,1)+$R60,COLUMN()-22))</f>
        <v>#DIV/0!</v>
      </c>
      <c r="AT60" s="183" t="e">
        <f>IF(COUNT($T60:AS60)&gt;ROUNDUP($Q60/$O60,0)+$P60,0,EDATE(EDATE($T60,1)+$R60,COLUMN()-22))</f>
        <v>#DIV/0!</v>
      </c>
      <c r="AU60" s="183" t="e">
        <f>IF(COUNT($T60:AT60)&gt;ROUNDUP($Q60/$O60,0)+$P60,0,EDATE(EDATE($T60,1)+$R60,COLUMN()-22))</f>
        <v>#DIV/0!</v>
      </c>
      <c r="AV60" s="183" t="e">
        <f>IF(COUNT($T60:AU60)&gt;ROUNDUP($Q60/$O60,0)+$P60,0,EDATE(EDATE($T60,1)+$R60,COLUMN()-22))</f>
        <v>#DIV/0!</v>
      </c>
      <c r="AW60" s="183" t="e">
        <f>IF(COUNT($T60:AV60)&gt;ROUNDUP($Q60/$O60,0)+$P60,0,EDATE(EDATE($T60,1)+$R60,COLUMN()-22))</f>
        <v>#DIV/0!</v>
      </c>
      <c r="AX60" s="183" t="e">
        <f>IF(COUNT($T60:AW60)&gt;ROUNDUP($Q60/$O60,0)+$P60,0,EDATE(EDATE($T60,1)+$R60,COLUMN()-22))</f>
        <v>#DIV/0!</v>
      </c>
      <c r="AY60" s="183" t="e">
        <f>IF(COUNT($T60:AX60)&gt;ROUNDUP($Q60/$O60,0)+$P60,0,EDATE(EDATE($T60,1)+$R60,COLUMN()-22))</f>
        <v>#DIV/0!</v>
      </c>
      <c r="AZ60" s="183" t="e">
        <f>IF(COUNT($T60:AY60)&gt;ROUNDUP($Q60/$O60,0)+$P60,0,EDATE(EDATE($T60,1)+$R60,COLUMN()-22))</f>
        <v>#DIV/0!</v>
      </c>
      <c r="BA60" s="183" t="e">
        <f>IF(COUNT($T60:AZ60)&gt;ROUNDUP($Q60/$O60,0)+$P60,0,EDATE(EDATE($T60,1)+$R60,COLUMN()-22))</f>
        <v>#DIV/0!</v>
      </c>
      <c r="BB60" s="183" t="e">
        <f>IF(COUNT($T60:BA60)&gt;ROUNDUP($Q60/$O60,0)+$P60,0,EDATE(EDATE($T60,1)+$R60,COLUMN()-22))</f>
        <v>#DIV/0!</v>
      </c>
      <c r="BC60" s="183" t="e">
        <f>IF(COUNT($T60:BB60)&gt;ROUNDUP($Q60/$O60,0)+$P60,0,EDATE(EDATE($T60,1)+$R60,COLUMN()-22))</f>
        <v>#DIV/0!</v>
      </c>
      <c r="BD60" s="158"/>
      <c r="BE60" s="44"/>
    </row>
    <row r="61" spans="1:57" ht="21" customHeight="1">
      <c r="A61" s="270" t="str">
        <f t="shared" ca="1" si="0"/>
        <v/>
      </c>
      <c r="B61" s="213"/>
      <c r="C61" s="215" t="e">
        <f>+VLOOKUP(B61,'اسماء العملاء'!$A$2:$E$1270,5,FALSE)</f>
        <v>#N/A</v>
      </c>
      <c r="D61" s="215" t="e">
        <f>+VLOOKUP(B61,'اسماء العملاء'!$A$2:$C$1270,2,FALSE)</f>
        <v>#N/A</v>
      </c>
      <c r="E61" s="215"/>
      <c r="F61" s="215" t="e">
        <f>+VLOOKUP(B61,'اسماء العملاء'!$A$2:$C$1270,3,FALSE)</f>
        <v>#N/A</v>
      </c>
      <c r="G61" s="44"/>
      <c r="H61" s="78" t="e">
        <f>+VLOOKUP(G61,'انواع الفلاتر'!$B$2:$C$52,2,FALSE)</f>
        <v>#N/A</v>
      </c>
      <c r="I61" s="55"/>
      <c r="J61" s="76" t="e">
        <f t="shared" si="1"/>
        <v>#N/A</v>
      </c>
      <c r="K61" s="60"/>
      <c r="L61" s="60"/>
      <c r="M61" s="160"/>
      <c r="N61" s="61">
        <f t="shared" si="2"/>
        <v>0</v>
      </c>
      <c r="O61" s="265"/>
      <c r="P61" s="169" t="e">
        <f t="shared" si="4"/>
        <v>#DIV/0!</v>
      </c>
      <c r="Q61" s="169" t="e">
        <f t="shared" si="5"/>
        <v>#DIV/0!</v>
      </c>
      <c r="R61" s="179">
        <v>0</v>
      </c>
      <c r="S61" s="175" t="e">
        <f t="shared" si="3"/>
        <v>#DIV/0!</v>
      </c>
      <c r="T61" s="185"/>
      <c r="U61" s="183" t="e">
        <f>IF(COUNT($T61:T61)&gt;ROUNDUP($Q61/$O61,0)+$P61,0,EDATE(EDATE($T61,1)+$R61,COLUMN()-22))</f>
        <v>#DIV/0!</v>
      </c>
      <c r="V61" s="183" t="e">
        <f>IF(COUNT($T61:U61)&gt;ROUNDUP($Q61/$O61,0)+$P61,0,EDATE(EDATE($T61,1)+$R61,COLUMN()-22))</f>
        <v>#DIV/0!</v>
      </c>
      <c r="W61" s="183" t="e">
        <f>IF(COUNT($T61:V61)&gt;ROUNDUP($Q61/$O61,0)+$P61,0,EDATE(EDATE($T61,1)+$R61,COLUMN()-22))</f>
        <v>#DIV/0!</v>
      </c>
      <c r="X61" s="183" t="e">
        <f>IF(COUNT($T61:W61)&gt;ROUNDUP($Q61/$O61,0)+$P61,0,EDATE(EDATE($T61,1)+$R61,COLUMN()-22))</f>
        <v>#DIV/0!</v>
      </c>
      <c r="Y61" s="183" t="e">
        <f>IF(COUNT($T61:X61)&gt;ROUNDUP($Q61/$O61,0)+$P61,0,EDATE(EDATE($T61,1)+$R61,COLUMN()-22))</f>
        <v>#DIV/0!</v>
      </c>
      <c r="Z61" s="183" t="e">
        <f>IF(COUNT($T61:Y61)&gt;ROUNDUP($Q61/$O61,0)+$P61,0,EDATE(EDATE($T61,1)+$R61,COLUMN()-22))</f>
        <v>#DIV/0!</v>
      </c>
      <c r="AA61" s="183" t="e">
        <f>IF(COUNT($T61:Z61)&gt;ROUNDUP($Q61/$O61,0)+$P61,0,EDATE(EDATE($T61,1)+$R61,COLUMN()-22))</f>
        <v>#DIV/0!</v>
      </c>
      <c r="AB61" s="183" t="e">
        <f>IF(COUNT($T61:AA61)&gt;ROUNDUP($Q61/$O61,0)+$P61,0,EDATE(EDATE($T61,1)+$R61,COLUMN()-22))</f>
        <v>#DIV/0!</v>
      </c>
      <c r="AC61" s="183" t="e">
        <f>IF(COUNT($T61:AB61)&gt;ROUNDUP($Q61/$O61,0)+$P61,0,EDATE(EDATE($T61,1)+$R61,COLUMN()-22))</f>
        <v>#DIV/0!</v>
      </c>
      <c r="AD61" s="183" t="e">
        <f>IF(COUNT($T61:AC61)&gt;ROUNDUP($Q61/$O61,0)+$P61,0,EDATE(EDATE($T61,1)+$R61,COLUMN()-22))</f>
        <v>#DIV/0!</v>
      </c>
      <c r="AE61" s="183" t="e">
        <f>IF(COUNT($T61:AD61)&gt;ROUNDUP($Q61/$O61,0)+$P61,0,EDATE(EDATE($T61,1)+$R61,COLUMN()-22))</f>
        <v>#DIV/0!</v>
      </c>
      <c r="AF61" s="183" t="e">
        <f>IF(COUNT($T61:AE61)&gt;ROUNDUP($Q61/$O61,0)+$P61,0,EDATE(EDATE($T61,1)+$R61,COLUMN()-22))</f>
        <v>#DIV/0!</v>
      </c>
      <c r="AG61" s="183" t="e">
        <f>IF(COUNT($T61:AF61)&gt;ROUNDUP($Q61/$O61,0)+$P61,0,EDATE(EDATE($T61,1)+$R61,COLUMN()-22))</f>
        <v>#DIV/0!</v>
      </c>
      <c r="AH61" s="183" t="e">
        <f>IF(COUNT($T61:AG61)&gt;ROUNDUP($Q61/$O61,0)+$P61,0,EDATE(EDATE($T61,1)+$R61,COLUMN()-22))</f>
        <v>#DIV/0!</v>
      </c>
      <c r="AI61" s="183" t="e">
        <f>IF(COUNT($T61:AH61)&gt;ROUNDUP($Q61/$O61,0)+$P61,0,EDATE(EDATE($T61,1)+$R61,COLUMN()-22))</f>
        <v>#DIV/0!</v>
      </c>
      <c r="AJ61" s="183" t="e">
        <f>IF(COUNT($T61:AI61)&gt;ROUNDUP($Q61/$O61,0)+$P61,0,EDATE(EDATE($T61,1)+$R61,COLUMN()-22))</f>
        <v>#DIV/0!</v>
      </c>
      <c r="AK61" s="183" t="e">
        <f>IF(COUNT($T61:AJ61)&gt;ROUNDUP($Q61/$O61,0)+$P61,0,EDATE(EDATE($T61,1)+$R61,COLUMN()-22))</f>
        <v>#DIV/0!</v>
      </c>
      <c r="AL61" s="183" t="e">
        <f>IF(COUNT($T61:AK61)&gt;ROUNDUP($Q61/$O61,0)+$P61,0,EDATE(EDATE($T61,1)+$R61,COLUMN()-22))</f>
        <v>#DIV/0!</v>
      </c>
      <c r="AM61" s="183" t="e">
        <f>IF(COUNT($T61:AL61)&gt;ROUNDUP($Q61/$O61,0)+$P61,0,EDATE(EDATE($T61,1)+$R61,COLUMN()-22))</f>
        <v>#DIV/0!</v>
      </c>
      <c r="AN61" s="183" t="e">
        <f>IF(COUNT($T61:AM61)&gt;ROUNDUP($Q61/$O61,0)+$P61,0,EDATE(EDATE($T61,1)+$R61,COLUMN()-22))</f>
        <v>#DIV/0!</v>
      </c>
      <c r="AO61" s="183" t="e">
        <f>IF(COUNT($T61:AN61)&gt;ROUNDUP($Q61/$O61,0)+$P61,0,EDATE(EDATE($T61,1)+$R61,COLUMN()-22))</f>
        <v>#DIV/0!</v>
      </c>
      <c r="AP61" s="183" t="e">
        <f>IF(COUNT($T61:AO61)&gt;ROUNDUP($Q61/$O61,0)+$P61,0,EDATE(EDATE($T61,1)+$R61,COLUMN()-22))</f>
        <v>#DIV/0!</v>
      </c>
      <c r="AQ61" s="183" t="e">
        <f>IF(COUNT($T61:AP61)&gt;ROUNDUP($Q61/$O61,0)+$P61,0,EDATE(EDATE($T61,1)+$R61,COLUMN()-22))</f>
        <v>#DIV/0!</v>
      </c>
      <c r="AR61" s="183" t="e">
        <f>IF(COUNT($T61:AQ61)&gt;ROUNDUP($Q61/$O61,0)+$P61,0,EDATE(EDATE($T61,1)+$R61,COLUMN()-22))</f>
        <v>#DIV/0!</v>
      </c>
      <c r="AS61" s="183" t="e">
        <f>IF(COUNT($T61:AR61)&gt;ROUNDUP($Q61/$O61,0)+$P61,0,EDATE(EDATE($T61,1)+$R61,COLUMN()-22))</f>
        <v>#DIV/0!</v>
      </c>
      <c r="AT61" s="183" t="e">
        <f>IF(COUNT($T61:AS61)&gt;ROUNDUP($Q61/$O61,0)+$P61,0,EDATE(EDATE($T61,1)+$R61,COLUMN()-22))</f>
        <v>#DIV/0!</v>
      </c>
      <c r="AU61" s="183" t="e">
        <f>IF(COUNT($T61:AT61)&gt;ROUNDUP($Q61/$O61,0)+$P61,0,EDATE(EDATE($T61,1)+$R61,COLUMN()-22))</f>
        <v>#DIV/0!</v>
      </c>
      <c r="AV61" s="183" t="e">
        <f>IF(COUNT($T61:AU61)&gt;ROUNDUP($Q61/$O61,0)+$P61,0,EDATE(EDATE($T61,1)+$R61,COLUMN()-22))</f>
        <v>#DIV/0!</v>
      </c>
      <c r="AW61" s="183" t="e">
        <f>IF(COUNT($T61:AV61)&gt;ROUNDUP($Q61/$O61,0)+$P61,0,EDATE(EDATE($T61,1)+$R61,COLUMN()-22))</f>
        <v>#DIV/0!</v>
      </c>
      <c r="AX61" s="183" t="e">
        <f>IF(COUNT($T61:AW61)&gt;ROUNDUP($Q61/$O61,0)+$P61,0,EDATE(EDATE($T61,1)+$R61,COLUMN()-22))</f>
        <v>#DIV/0!</v>
      </c>
      <c r="AY61" s="183" t="e">
        <f>IF(COUNT($T61:AX61)&gt;ROUNDUP($Q61/$O61,0)+$P61,0,EDATE(EDATE($T61,1)+$R61,COLUMN()-22))</f>
        <v>#DIV/0!</v>
      </c>
      <c r="AZ61" s="183" t="e">
        <f>IF(COUNT($T61:AY61)&gt;ROUNDUP($Q61/$O61,0)+$P61,0,EDATE(EDATE($T61,1)+$R61,COLUMN()-22))</f>
        <v>#DIV/0!</v>
      </c>
      <c r="BA61" s="183" t="e">
        <f>IF(COUNT($T61:AZ61)&gt;ROUNDUP($Q61/$O61,0)+$P61,0,EDATE(EDATE($T61,1)+$R61,COLUMN()-22))</f>
        <v>#DIV/0!</v>
      </c>
      <c r="BB61" s="183" t="e">
        <f>IF(COUNT($T61:BA61)&gt;ROUNDUP($Q61/$O61,0)+$P61,0,EDATE(EDATE($T61,1)+$R61,COLUMN()-22))</f>
        <v>#DIV/0!</v>
      </c>
      <c r="BC61" s="183" t="e">
        <f>IF(COUNT($T61:BB61)&gt;ROUNDUP($Q61/$O61,0)+$P61,0,EDATE(EDATE($T61,1)+$R61,COLUMN()-22))</f>
        <v>#DIV/0!</v>
      </c>
      <c r="BD61" s="158"/>
      <c r="BE61" s="44"/>
    </row>
    <row r="62" spans="1:57" ht="21" customHeight="1">
      <c r="A62" s="270" t="str">
        <f t="shared" ca="1" si="0"/>
        <v/>
      </c>
      <c r="B62" s="213"/>
      <c r="C62" s="215" t="e">
        <f>+VLOOKUP(B62,'اسماء العملاء'!$A$2:$E$1270,5,FALSE)</f>
        <v>#N/A</v>
      </c>
      <c r="D62" s="215" t="e">
        <f>+VLOOKUP(B62,'اسماء العملاء'!$A$2:$C$1270,2,FALSE)</f>
        <v>#N/A</v>
      </c>
      <c r="E62" s="215"/>
      <c r="F62" s="215" t="e">
        <f>+VLOOKUP(B62,'اسماء العملاء'!$A$2:$C$1270,3,FALSE)</f>
        <v>#N/A</v>
      </c>
      <c r="G62" s="44"/>
      <c r="H62" s="78" t="e">
        <f>+VLOOKUP(G62,'انواع الفلاتر'!$B$2:$C$52,2,FALSE)</f>
        <v>#N/A</v>
      </c>
      <c r="I62" s="55"/>
      <c r="J62" s="76" t="e">
        <f t="shared" si="1"/>
        <v>#N/A</v>
      </c>
      <c r="K62" s="60"/>
      <c r="L62" s="60"/>
      <c r="M62" s="160"/>
      <c r="N62" s="61">
        <f t="shared" si="2"/>
        <v>0</v>
      </c>
      <c r="O62" s="265"/>
      <c r="P62" s="169" t="e">
        <f t="shared" si="4"/>
        <v>#DIV/0!</v>
      </c>
      <c r="Q62" s="169" t="e">
        <f t="shared" si="5"/>
        <v>#DIV/0!</v>
      </c>
      <c r="R62" s="179">
        <v>0</v>
      </c>
      <c r="S62" s="175" t="e">
        <f t="shared" si="3"/>
        <v>#DIV/0!</v>
      </c>
      <c r="T62" s="185"/>
      <c r="U62" s="183" t="e">
        <f>IF(COUNT($T62:T62)&gt;ROUNDUP($Q62/$O62,0)+$P62,0,EDATE(EDATE($T62,1)+$R62,COLUMN()-22))</f>
        <v>#DIV/0!</v>
      </c>
      <c r="V62" s="183" t="e">
        <f>IF(COUNT($T62:U62)&gt;ROUNDUP($Q62/$O62,0)+$P62,0,EDATE(EDATE($T62,1)+$R62,COLUMN()-22))</f>
        <v>#DIV/0!</v>
      </c>
      <c r="W62" s="183" t="e">
        <f>IF(COUNT($T62:V62)&gt;ROUNDUP($Q62/$O62,0)+$P62,0,EDATE(EDATE($T62,1)+$R62,COLUMN()-22))</f>
        <v>#DIV/0!</v>
      </c>
      <c r="X62" s="183" t="e">
        <f>IF(COUNT($T62:W62)&gt;ROUNDUP($Q62/$O62,0)+$P62,0,EDATE(EDATE($T62,1)+$R62,COLUMN()-22))</f>
        <v>#DIV/0!</v>
      </c>
      <c r="Y62" s="183" t="e">
        <f>IF(COUNT($T62:X62)&gt;ROUNDUP($Q62/$O62,0)+$P62,0,EDATE(EDATE($T62,1)+$R62,COLUMN()-22))</f>
        <v>#DIV/0!</v>
      </c>
      <c r="Z62" s="183" t="e">
        <f>IF(COUNT($T62:Y62)&gt;ROUNDUP($Q62/$O62,0)+$P62,0,EDATE(EDATE($T62,1)+$R62,COLUMN()-22))</f>
        <v>#DIV/0!</v>
      </c>
      <c r="AA62" s="183" t="e">
        <f>IF(COUNT($T62:Z62)&gt;ROUNDUP($Q62/$O62,0)+$P62,0,EDATE(EDATE($T62,1)+$R62,COLUMN()-22))</f>
        <v>#DIV/0!</v>
      </c>
      <c r="AB62" s="183" t="e">
        <f>IF(COUNT($T62:AA62)&gt;ROUNDUP($Q62/$O62,0)+$P62,0,EDATE(EDATE($T62,1)+$R62,COLUMN()-22))</f>
        <v>#DIV/0!</v>
      </c>
      <c r="AC62" s="183" t="e">
        <f>IF(COUNT($T62:AB62)&gt;ROUNDUP($Q62/$O62,0)+$P62,0,EDATE(EDATE($T62,1)+$R62,COLUMN()-22))</f>
        <v>#DIV/0!</v>
      </c>
      <c r="AD62" s="183" t="e">
        <f>IF(COUNT($T62:AC62)&gt;ROUNDUP($Q62/$O62,0)+$P62,0,EDATE(EDATE($T62,1)+$R62,COLUMN()-22))</f>
        <v>#DIV/0!</v>
      </c>
      <c r="AE62" s="183" t="e">
        <f>IF(COUNT($T62:AD62)&gt;ROUNDUP($Q62/$O62,0)+$P62,0,EDATE(EDATE($T62,1)+$R62,COLUMN()-22))</f>
        <v>#DIV/0!</v>
      </c>
      <c r="AF62" s="183" t="e">
        <f>IF(COUNT($T62:AE62)&gt;ROUNDUP($Q62/$O62,0)+$P62,0,EDATE(EDATE($T62,1)+$R62,COLUMN()-22))</f>
        <v>#DIV/0!</v>
      </c>
      <c r="AG62" s="183" t="e">
        <f>IF(COUNT($T62:AF62)&gt;ROUNDUP($Q62/$O62,0)+$P62,0,EDATE(EDATE($T62,1)+$R62,COLUMN()-22))</f>
        <v>#DIV/0!</v>
      </c>
      <c r="AH62" s="183" t="e">
        <f>IF(COUNT($T62:AG62)&gt;ROUNDUP($Q62/$O62,0)+$P62,0,EDATE(EDATE($T62,1)+$R62,COLUMN()-22))</f>
        <v>#DIV/0!</v>
      </c>
      <c r="AI62" s="183" t="e">
        <f>IF(COUNT($T62:AH62)&gt;ROUNDUP($Q62/$O62,0)+$P62,0,EDATE(EDATE($T62,1)+$R62,COLUMN()-22))</f>
        <v>#DIV/0!</v>
      </c>
      <c r="AJ62" s="183" t="e">
        <f>IF(COUNT($T62:AI62)&gt;ROUNDUP($Q62/$O62,0)+$P62,0,EDATE(EDATE($T62,1)+$R62,COLUMN()-22))</f>
        <v>#DIV/0!</v>
      </c>
      <c r="AK62" s="183" t="e">
        <f>IF(COUNT($T62:AJ62)&gt;ROUNDUP($Q62/$O62,0)+$P62,0,EDATE(EDATE($T62,1)+$R62,COLUMN()-22))</f>
        <v>#DIV/0!</v>
      </c>
      <c r="AL62" s="183" t="e">
        <f>IF(COUNT($T62:AK62)&gt;ROUNDUP($Q62/$O62,0)+$P62,0,EDATE(EDATE($T62,1)+$R62,COLUMN()-22))</f>
        <v>#DIV/0!</v>
      </c>
      <c r="AM62" s="183" t="e">
        <f>IF(COUNT($T62:AL62)&gt;ROUNDUP($Q62/$O62,0)+$P62,0,EDATE(EDATE($T62,1)+$R62,COLUMN()-22))</f>
        <v>#DIV/0!</v>
      </c>
      <c r="AN62" s="183" t="e">
        <f>IF(COUNT($T62:AM62)&gt;ROUNDUP($Q62/$O62,0)+$P62,0,EDATE(EDATE($T62,1)+$R62,COLUMN()-22))</f>
        <v>#DIV/0!</v>
      </c>
      <c r="AO62" s="183" t="e">
        <f>IF(COUNT($T62:AN62)&gt;ROUNDUP($Q62/$O62,0)+$P62,0,EDATE(EDATE($T62,1)+$R62,COLUMN()-22))</f>
        <v>#DIV/0!</v>
      </c>
      <c r="AP62" s="183" t="e">
        <f>IF(COUNT($T62:AO62)&gt;ROUNDUP($Q62/$O62,0)+$P62,0,EDATE(EDATE($T62,1)+$R62,COLUMN()-22))</f>
        <v>#DIV/0!</v>
      </c>
      <c r="AQ62" s="183" t="e">
        <f>IF(COUNT($T62:AP62)&gt;ROUNDUP($Q62/$O62,0)+$P62,0,EDATE(EDATE($T62,1)+$R62,COLUMN()-22))</f>
        <v>#DIV/0!</v>
      </c>
      <c r="AR62" s="183" t="e">
        <f>IF(COUNT($T62:AQ62)&gt;ROUNDUP($Q62/$O62,0)+$P62,0,EDATE(EDATE($T62,1)+$R62,COLUMN()-22))</f>
        <v>#DIV/0!</v>
      </c>
      <c r="AS62" s="183" t="e">
        <f>IF(COUNT($T62:AR62)&gt;ROUNDUP($Q62/$O62,0)+$P62,0,EDATE(EDATE($T62,1)+$R62,COLUMN()-22))</f>
        <v>#DIV/0!</v>
      </c>
      <c r="AT62" s="183" t="e">
        <f>IF(COUNT($T62:AS62)&gt;ROUNDUP($Q62/$O62,0)+$P62,0,EDATE(EDATE($T62,1)+$R62,COLUMN()-22))</f>
        <v>#DIV/0!</v>
      </c>
      <c r="AU62" s="183" t="e">
        <f>IF(COUNT($T62:AT62)&gt;ROUNDUP($Q62/$O62,0)+$P62,0,EDATE(EDATE($T62,1)+$R62,COLUMN()-22))</f>
        <v>#DIV/0!</v>
      </c>
      <c r="AV62" s="183" t="e">
        <f>IF(COUNT($T62:AU62)&gt;ROUNDUP($Q62/$O62,0)+$P62,0,EDATE(EDATE($T62,1)+$R62,COLUMN()-22))</f>
        <v>#DIV/0!</v>
      </c>
      <c r="AW62" s="183" t="e">
        <f>IF(COUNT($T62:AV62)&gt;ROUNDUP($Q62/$O62,0)+$P62,0,EDATE(EDATE($T62,1)+$R62,COLUMN()-22))</f>
        <v>#DIV/0!</v>
      </c>
      <c r="AX62" s="183" t="e">
        <f>IF(COUNT($T62:AW62)&gt;ROUNDUP($Q62/$O62,0)+$P62,0,EDATE(EDATE($T62,1)+$R62,COLUMN()-22))</f>
        <v>#DIV/0!</v>
      </c>
      <c r="AY62" s="183" t="e">
        <f>IF(COUNT($T62:AX62)&gt;ROUNDUP($Q62/$O62,0)+$P62,0,EDATE(EDATE($T62,1)+$R62,COLUMN()-22))</f>
        <v>#DIV/0!</v>
      </c>
      <c r="AZ62" s="183" t="e">
        <f>IF(COUNT($T62:AY62)&gt;ROUNDUP($Q62/$O62,0)+$P62,0,EDATE(EDATE($T62,1)+$R62,COLUMN()-22))</f>
        <v>#DIV/0!</v>
      </c>
      <c r="BA62" s="183" t="e">
        <f>IF(COUNT($T62:AZ62)&gt;ROUNDUP($Q62/$O62,0)+$P62,0,EDATE(EDATE($T62,1)+$R62,COLUMN()-22))</f>
        <v>#DIV/0!</v>
      </c>
      <c r="BB62" s="183" t="e">
        <f>IF(COUNT($T62:BA62)&gt;ROUNDUP($Q62/$O62,0)+$P62,0,EDATE(EDATE($T62,1)+$R62,COLUMN()-22))</f>
        <v>#DIV/0!</v>
      </c>
      <c r="BC62" s="183" t="e">
        <f>IF(COUNT($T62:BB62)&gt;ROUNDUP($Q62/$O62,0)+$P62,0,EDATE(EDATE($T62,1)+$R62,COLUMN()-22))</f>
        <v>#DIV/0!</v>
      </c>
      <c r="BD62" s="158"/>
      <c r="BE62" s="44"/>
    </row>
    <row r="63" spans="1:57" ht="21" customHeight="1">
      <c r="A63" s="270" t="str">
        <f t="shared" ca="1" si="0"/>
        <v/>
      </c>
      <c r="B63" s="213"/>
      <c r="C63" s="215" t="e">
        <f>+VLOOKUP(B63,'اسماء العملاء'!$A$2:$E$1270,5,FALSE)</f>
        <v>#N/A</v>
      </c>
      <c r="D63" s="215" t="e">
        <f>+VLOOKUP(B63,'اسماء العملاء'!$A$2:$C$1270,2,FALSE)</f>
        <v>#N/A</v>
      </c>
      <c r="E63" s="215"/>
      <c r="F63" s="215" t="e">
        <f>+VLOOKUP(B63,'اسماء العملاء'!$A$2:$C$1270,3,FALSE)</f>
        <v>#N/A</v>
      </c>
      <c r="G63" s="44"/>
      <c r="H63" s="78" t="e">
        <f>+VLOOKUP(G63,'انواع الفلاتر'!$B$2:$C$52,2,FALSE)</f>
        <v>#N/A</v>
      </c>
      <c r="I63" s="55"/>
      <c r="J63" s="76" t="e">
        <f t="shared" si="1"/>
        <v>#N/A</v>
      </c>
      <c r="K63" s="60"/>
      <c r="L63" s="60"/>
      <c r="M63" s="160"/>
      <c r="N63" s="61">
        <f t="shared" si="2"/>
        <v>0</v>
      </c>
      <c r="O63" s="265"/>
      <c r="P63" s="169" t="e">
        <f t="shared" si="4"/>
        <v>#DIV/0!</v>
      </c>
      <c r="Q63" s="169" t="e">
        <f t="shared" si="5"/>
        <v>#DIV/0!</v>
      </c>
      <c r="R63" s="179">
        <v>0</v>
      </c>
      <c r="S63" s="175" t="e">
        <f t="shared" si="3"/>
        <v>#DIV/0!</v>
      </c>
      <c r="T63" s="185"/>
      <c r="U63" s="183" t="e">
        <f>IF(COUNT($T63:T63)&gt;ROUNDUP($Q63/$O63,0)+$P63,0,EDATE(EDATE($T63,1)+$R63,COLUMN()-22))</f>
        <v>#DIV/0!</v>
      </c>
      <c r="V63" s="183" t="e">
        <f>IF(COUNT($T63:U63)&gt;ROUNDUP($Q63/$O63,0)+$P63,0,EDATE(EDATE($T63,1)+$R63,COLUMN()-22))</f>
        <v>#DIV/0!</v>
      </c>
      <c r="W63" s="183" t="e">
        <f>IF(COUNT($T63:V63)&gt;ROUNDUP($Q63/$O63,0)+$P63,0,EDATE(EDATE($T63,1)+$R63,COLUMN()-22))</f>
        <v>#DIV/0!</v>
      </c>
      <c r="X63" s="183" t="e">
        <f>IF(COUNT($T63:W63)&gt;ROUNDUP($Q63/$O63,0)+$P63,0,EDATE(EDATE($T63,1)+$R63,COLUMN()-22))</f>
        <v>#DIV/0!</v>
      </c>
      <c r="Y63" s="183" t="e">
        <f>IF(COUNT($T63:X63)&gt;ROUNDUP($Q63/$O63,0)+$P63,0,EDATE(EDATE($T63,1)+$R63,COLUMN()-22))</f>
        <v>#DIV/0!</v>
      </c>
      <c r="Z63" s="183" t="e">
        <f>IF(COUNT($T63:Y63)&gt;ROUNDUP($Q63/$O63,0)+$P63,0,EDATE(EDATE($T63,1)+$R63,COLUMN()-22))</f>
        <v>#DIV/0!</v>
      </c>
      <c r="AA63" s="183" t="e">
        <f>IF(COUNT($T63:Z63)&gt;ROUNDUP($Q63/$O63,0)+$P63,0,EDATE(EDATE($T63,1)+$R63,COLUMN()-22))</f>
        <v>#DIV/0!</v>
      </c>
      <c r="AB63" s="183" t="e">
        <f>IF(COUNT($T63:AA63)&gt;ROUNDUP($Q63/$O63,0)+$P63,0,EDATE(EDATE($T63,1)+$R63,COLUMN()-22))</f>
        <v>#DIV/0!</v>
      </c>
      <c r="AC63" s="183" t="e">
        <f>IF(COUNT($T63:AB63)&gt;ROUNDUP($Q63/$O63,0)+$P63,0,EDATE(EDATE($T63,1)+$R63,COLUMN()-22))</f>
        <v>#DIV/0!</v>
      </c>
      <c r="AD63" s="183" t="e">
        <f>IF(COUNT($T63:AC63)&gt;ROUNDUP($Q63/$O63,0)+$P63,0,EDATE(EDATE($T63,1)+$R63,COLUMN()-22))</f>
        <v>#DIV/0!</v>
      </c>
      <c r="AE63" s="183" t="e">
        <f>IF(COUNT($T63:AD63)&gt;ROUNDUP($Q63/$O63,0)+$P63,0,EDATE(EDATE($T63,1)+$R63,COLUMN()-22))</f>
        <v>#DIV/0!</v>
      </c>
      <c r="AF63" s="183" t="e">
        <f>IF(COUNT($T63:AE63)&gt;ROUNDUP($Q63/$O63,0)+$P63,0,EDATE(EDATE($T63,1)+$R63,COLUMN()-22))</f>
        <v>#DIV/0!</v>
      </c>
      <c r="AG63" s="183" t="e">
        <f>IF(COUNT($T63:AF63)&gt;ROUNDUP($Q63/$O63,0)+$P63,0,EDATE(EDATE($T63,1)+$R63,COLUMN()-22))</f>
        <v>#DIV/0!</v>
      </c>
      <c r="AH63" s="183" t="e">
        <f>IF(COUNT($T63:AG63)&gt;ROUNDUP($Q63/$O63,0)+$P63,0,EDATE(EDATE($T63,1)+$R63,COLUMN()-22))</f>
        <v>#DIV/0!</v>
      </c>
      <c r="AI63" s="183" t="e">
        <f>IF(COUNT($T63:AH63)&gt;ROUNDUP($Q63/$O63,0)+$P63,0,EDATE(EDATE($T63,1)+$R63,COLUMN()-22))</f>
        <v>#DIV/0!</v>
      </c>
      <c r="AJ63" s="183" t="e">
        <f>IF(COUNT($T63:AI63)&gt;ROUNDUP($Q63/$O63,0)+$P63,0,EDATE(EDATE($T63,1)+$R63,COLUMN()-22))</f>
        <v>#DIV/0!</v>
      </c>
      <c r="AK63" s="183" t="e">
        <f>IF(COUNT($T63:AJ63)&gt;ROUNDUP($Q63/$O63,0)+$P63,0,EDATE(EDATE($T63,1)+$R63,COLUMN()-22))</f>
        <v>#DIV/0!</v>
      </c>
      <c r="AL63" s="183" t="e">
        <f>IF(COUNT($T63:AK63)&gt;ROUNDUP($Q63/$O63,0)+$P63,0,EDATE(EDATE($T63,1)+$R63,COLUMN()-22))</f>
        <v>#DIV/0!</v>
      </c>
      <c r="AM63" s="183" t="e">
        <f>IF(COUNT($T63:AL63)&gt;ROUNDUP($Q63/$O63,0)+$P63,0,EDATE(EDATE($T63,1)+$R63,COLUMN()-22))</f>
        <v>#DIV/0!</v>
      </c>
      <c r="AN63" s="183" t="e">
        <f>IF(COUNT($T63:AM63)&gt;ROUNDUP($Q63/$O63,0)+$P63,0,EDATE(EDATE($T63,1)+$R63,COLUMN()-22))</f>
        <v>#DIV/0!</v>
      </c>
      <c r="AO63" s="183" t="e">
        <f>IF(COUNT($T63:AN63)&gt;ROUNDUP($Q63/$O63,0)+$P63,0,EDATE(EDATE($T63,1)+$R63,COLUMN()-22))</f>
        <v>#DIV/0!</v>
      </c>
      <c r="AP63" s="183" t="e">
        <f>IF(COUNT($T63:AO63)&gt;ROUNDUP($Q63/$O63,0)+$P63,0,EDATE(EDATE($T63,1)+$R63,COLUMN()-22))</f>
        <v>#DIV/0!</v>
      </c>
      <c r="AQ63" s="183" t="e">
        <f>IF(COUNT($T63:AP63)&gt;ROUNDUP($Q63/$O63,0)+$P63,0,EDATE(EDATE($T63,1)+$R63,COLUMN()-22))</f>
        <v>#DIV/0!</v>
      </c>
      <c r="AR63" s="183" t="e">
        <f>IF(COUNT($T63:AQ63)&gt;ROUNDUP($Q63/$O63,0)+$P63,0,EDATE(EDATE($T63,1)+$R63,COLUMN()-22))</f>
        <v>#DIV/0!</v>
      </c>
      <c r="AS63" s="183" t="e">
        <f>IF(COUNT($T63:AR63)&gt;ROUNDUP($Q63/$O63,0)+$P63,0,EDATE(EDATE($T63,1)+$R63,COLUMN()-22))</f>
        <v>#DIV/0!</v>
      </c>
      <c r="AT63" s="183" t="e">
        <f>IF(COUNT($T63:AS63)&gt;ROUNDUP($Q63/$O63,0)+$P63,0,EDATE(EDATE($T63,1)+$R63,COLUMN()-22))</f>
        <v>#DIV/0!</v>
      </c>
      <c r="AU63" s="183" t="e">
        <f>IF(COUNT($T63:AT63)&gt;ROUNDUP($Q63/$O63,0)+$P63,0,EDATE(EDATE($T63,1)+$R63,COLUMN()-22))</f>
        <v>#DIV/0!</v>
      </c>
      <c r="AV63" s="183" t="e">
        <f>IF(COUNT($T63:AU63)&gt;ROUNDUP($Q63/$O63,0)+$P63,0,EDATE(EDATE($T63,1)+$R63,COLUMN()-22))</f>
        <v>#DIV/0!</v>
      </c>
      <c r="AW63" s="183" t="e">
        <f>IF(COUNT($T63:AV63)&gt;ROUNDUP($Q63/$O63,0)+$P63,0,EDATE(EDATE($T63,1)+$R63,COLUMN()-22))</f>
        <v>#DIV/0!</v>
      </c>
      <c r="AX63" s="183" t="e">
        <f>IF(COUNT($T63:AW63)&gt;ROUNDUP($Q63/$O63,0)+$P63,0,EDATE(EDATE($T63,1)+$R63,COLUMN()-22))</f>
        <v>#DIV/0!</v>
      </c>
      <c r="AY63" s="183" t="e">
        <f>IF(COUNT($T63:AX63)&gt;ROUNDUP($Q63/$O63,0)+$P63,0,EDATE(EDATE($T63,1)+$R63,COLUMN()-22))</f>
        <v>#DIV/0!</v>
      </c>
      <c r="AZ63" s="183" t="e">
        <f>IF(COUNT($T63:AY63)&gt;ROUNDUP($Q63/$O63,0)+$P63,0,EDATE(EDATE($T63,1)+$R63,COLUMN()-22))</f>
        <v>#DIV/0!</v>
      </c>
      <c r="BA63" s="183" t="e">
        <f>IF(COUNT($T63:AZ63)&gt;ROUNDUP($Q63/$O63,0)+$P63,0,EDATE(EDATE($T63,1)+$R63,COLUMN()-22))</f>
        <v>#DIV/0!</v>
      </c>
      <c r="BB63" s="183" t="e">
        <f>IF(COUNT($T63:BA63)&gt;ROUNDUP($Q63/$O63,0)+$P63,0,EDATE(EDATE($T63,1)+$R63,COLUMN()-22))</f>
        <v>#DIV/0!</v>
      </c>
      <c r="BC63" s="183" t="e">
        <f>IF(COUNT($T63:BB63)&gt;ROUNDUP($Q63/$O63,0)+$P63,0,EDATE(EDATE($T63,1)+$R63,COLUMN()-22))</f>
        <v>#DIV/0!</v>
      </c>
      <c r="BD63" s="158"/>
      <c r="BE63" s="44"/>
    </row>
    <row r="64" spans="1:57" ht="21" customHeight="1">
      <c r="A64" s="270" t="str">
        <f t="shared" ca="1" si="0"/>
        <v/>
      </c>
      <c r="B64" s="213"/>
      <c r="C64" s="215" t="e">
        <f>+VLOOKUP(B64,'اسماء العملاء'!$A$2:$E$1270,5,FALSE)</f>
        <v>#N/A</v>
      </c>
      <c r="D64" s="215" t="e">
        <f>+VLOOKUP(B64,'اسماء العملاء'!$A$2:$C$1270,2,FALSE)</f>
        <v>#N/A</v>
      </c>
      <c r="E64" s="215"/>
      <c r="F64" s="215" t="e">
        <f>+VLOOKUP(B64,'اسماء العملاء'!$A$2:$C$1270,3,FALSE)</f>
        <v>#N/A</v>
      </c>
      <c r="G64" s="44"/>
      <c r="H64" s="78" t="e">
        <f>+VLOOKUP(G64,'انواع الفلاتر'!$B$2:$C$52,2,FALSE)</f>
        <v>#N/A</v>
      </c>
      <c r="I64" s="55"/>
      <c r="J64" s="76" t="e">
        <f t="shared" si="1"/>
        <v>#N/A</v>
      </c>
      <c r="K64" s="60"/>
      <c r="L64" s="60"/>
      <c r="M64" s="160"/>
      <c r="N64" s="61">
        <f t="shared" si="2"/>
        <v>0</v>
      </c>
      <c r="O64" s="265"/>
      <c r="P64" s="169" t="e">
        <f t="shared" si="4"/>
        <v>#DIV/0!</v>
      </c>
      <c r="Q64" s="169" t="e">
        <f t="shared" si="5"/>
        <v>#DIV/0!</v>
      </c>
      <c r="R64" s="179">
        <v>0</v>
      </c>
      <c r="S64" s="175" t="e">
        <f t="shared" si="3"/>
        <v>#DIV/0!</v>
      </c>
      <c r="T64" s="185"/>
      <c r="U64" s="183" t="e">
        <f>IF(COUNT($T64:T64)&gt;ROUNDUP($Q64/$O64,0)+$P64,0,EDATE(EDATE($T64,1)+$R64,COLUMN()-22))</f>
        <v>#DIV/0!</v>
      </c>
      <c r="V64" s="183" t="e">
        <f>IF(COUNT($T64:U64)&gt;ROUNDUP($Q64/$O64,0)+$P64,0,EDATE(EDATE($T64,1)+$R64,COLUMN()-22))</f>
        <v>#DIV/0!</v>
      </c>
      <c r="W64" s="183" t="e">
        <f>IF(COUNT($T64:V64)&gt;ROUNDUP($Q64/$O64,0)+$P64,0,EDATE(EDATE($T64,1)+$R64,COLUMN()-22))</f>
        <v>#DIV/0!</v>
      </c>
      <c r="X64" s="183" t="e">
        <f>IF(COUNT($T64:W64)&gt;ROUNDUP($Q64/$O64,0)+$P64,0,EDATE(EDATE($T64,1)+$R64,COLUMN()-22))</f>
        <v>#DIV/0!</v>
      </c>
      <c r="Y64" s="183" t="e">
        <f>IF(COUNT($T64:X64)&gt;ROUNDUP($Q64/$O64,0)+$P64,0,EDATE(EDATE($T64,1)+$R64,COLUMN()-22))</f>
        <v>#DIV/0!</v>
      </c>
      <c r="Z64" s="183" t="e">
        <f>IF(COUNT($T64:Y64)&gt;ROUNDUP($Q64/$O64,0)+$P64,0,EDATE(EDATE($T64,1)+$R64,COLUMN()-22))</f>
        <v>#DIV/0!</v>
      </c>
      <c r="AA64" s="183" t="e">
        <f>IF(COUNT($T64:Z64)&gt;ROUNDUP($Q64/$O64,0)+$P64,0,EDATE(EDATE($T64,1)+$R64,COLUMN()-22))</f>
        <v>#DIV/0!</v>
      </c>
      <c r="AB64" s="183" t="e">
        <f>IF(COUNT($T64:AA64)&gt;ROUNDUP($Q64/$O64,0)+$P64,0,EDATE(EDATE($T64,1)+$R64,COLUMN()-22))</f>
        <v>#DIV/0!</v>
      </c>
      <c r="AC64" s="183" t="e">
        <f>IF(COUNT($T64:AB64)&gt;ROUNDUP($Q64/$O64,0)+$P64,0,EDATE(EDATE($T64,1)+$R64,COLUMN()-22))</f>
        <v>#DIV/0!</v>
      </c>
      <c r="AD64" s="183" t="e">
        <f>IF(COUNT($T64:AC64)&gt;ROUNDUP($Q64/$O64,0)+$P64,0,EDATE(EDATE($T64,1)+$R64,COLUMN()-22))</f>
        <v>#DIV/0!</v>
      </c>
      <c r="AE64" s="183" t="e">
        <f>IF(COUNT($T64:AD64)&gt;ROUNDUP($Q64/$O64,0)+$P64,0,EDATE(EDATE($T64,1)+$R64,COLUMN()-22))</f>
        <v>#DIV/0!</v>
      </c>
      <c r="AF64" s="183" t="e">
        <f>IF(COUNT($T64:AE64)&gt;ROUNDUP($Q64/$O64,0)+$P64,0,EDATE(EDATE($T64,1)+$R64,COLUMN()-22))</f>
        <v>#DIV/0!</v>
      </c>
      <c r="AG64" s="183" t="e">
        <f>IF(COUNT($T64:AF64)&gt;ROUNDUP($Q64/$O64,0)+$P64,0,EDATE(EDATE($T64,1)+$R64,COLUMN()-22))</f>
        <v>#DIV/0!</v>
      </c>
      <c r="AH64" s="183" t="e">
        <f>IF(COUNT($T64:AG64)&gt;ROUNDUP($Q64/$O64,0)+$P64,0,EDATE(EDATE($T64,1)+$R64,COLUMN()-22))</f>
        <v>#DIV/0!</v>
      </c>
      <c r="AI64" s="183" t="e">
        <f>IF(COUNT($T64:AH64)&gt;ROUNDUP($Q64/$O64,0)+$P64,0,EDATE(EDATE($T64,1)+$R64,COLUMN()-22))</f>
        <v>#DIV/0!</v>
      </c>
      <c r="AJ64" s="183" t="e">
        <f>IF(COUNT($T64:AI64)&gt;ROUNDUP($Q64/$O64,0)+$P64,0,EDATE(EDATE($T64,1)+$R64,COLUMN()-22))</f>
        <v>#DIV/0!</v>
      </c>
      <c r="AK64" s="183" t="e">
        <f>IF(COUNT($T64:AJ64)&gt;ROUNDUP($Q64/$O64,0)+$P64,0,EDATE(EDATE($T64,1)+$R64,COLUMN()-22))</f>
        <v>#DIV/0!</v>
      </c>
      <c r="AL64" s="183" t="e">
        <f>IF(COUNT($T64:AK64)&gt;ROUNDUP($Q64/$O64,0)+$P64,0,EDATE(EDATE($T64,1)+$R64,COLUMN()-22))</f>
        <v>#DIV/0!</v>
      </c>
      <c r="AM64" s="183" t="e">
        <f>IF(COUNT($T64:AL64)&gt;ROUNDUP($Q64/$O64,0)+$P64,0,EDATE(EDATE($T64,1)+$R64,COLUMN()-22))</f>
        <v>#DIV/0!</v>
      </c>
      <c r="AN64" s="183" t="e">
        <f>IF(COUNT($T64:AM64)&gt;ROUNDUP($Q64/$O64,0)+$P64,0,EDATE(EDATE($T64,1)+$R64,COLUMN()-22))</f>
        <v>#DIV/0!</v>
      </c>
      <c r="AO64" s="183" t="e">
        <f>IF(COUNT($T64:AN64)&gt;ROUNDUP($Q64/$O64,0)+$P64,0,EDATE(EDATE($T64,1)+$R64,COLUMN()-22))</f>
        <v>#DIV/0!</v>
      </c>
      <c r="AP64" s="183" t="e">
        <f>IF(COUNT($T64:AO64)&gt;ROUNDUP($Q64/$O64,0)+$P64,0,EDATE(EDATE($T64,1)+$R64,COLUMN()-22))</f>
        <v>#DIV/0!</v>
      </c>
      <c r="AQ64" s="183" t="e">
        <f>IF(COUNT($T64:AP64)&gt;ROUNDUP($Q64/$O64,0)+$P64,0,EDATE(EDATE($T64,1)+$R64,COLUMN()-22))</f>
        <v>#DIV/0!</v>
      </c>
      <c r="AR64" s="183" t="e">
        <f>IF(COUNT($T64:AQ64)&gt;ROUNDUP($Q64/$O64,0)+$P64,0,EDATE(EDATE($T64,1)+$R64,COLUMN()-22))</f>
        <v>#DIV/0!</v>
      </c>
      <c r="AS64" s="183" t="e">
        <f>IF(COUNT($T64:AR64)&gt;ROUNDUP($Q64/$O64,0)+$P64,0,EDATE(EDATE($T64,1)+$R64,COLUMN()-22))</f>
        <v>#DIV/0!</v>
      </c>
      <c r="AT64" s="183" t="e">
        <f>IF(COUNT($T64:AS64)&gt;ROUNDUP($Q64/$O64,0)+$P64,0,EDATE(EDATE($T64,1)+$R64,COLUMN()-22))</f>
        <v>#DIV/0!</v>
      </c>
      <c r="AU64" s="183" t="e">
        <f>IF(COUNT($T64:AT64)&gt;ROUNDUP($Q64/$O64,0)+$P64,0,EDATE(EDATE($T64,1)+$R64,COLUMN()-22))</f>
        <v>#DIV/0!</v>
      </c>
      <c r="AV64" s="183" t="e">
        <f>IF(COUNT($T64:AU64)&gt;ROUNDUP($Q64/$O64,0)+$P64,0,EDATE(EDATE($T64,1)+$R64,COLUMN()-22))</f>
        <v>#DIV/0!</v>
      </c>
      <c r="AW64" s="183" t="e">
        <f>IF(COUNT($T64:AV64)&gt;ROUNDUP($Q64/$O64,0)+$P64,0,EDATE(EDATE($T64,1)+$R64,COLUMN()-22))</f>
        <v>#DIV/0!</v>
      </c>
      <c r="AX64" s="183" t="e">
        <f>IF(COUNT($T64:AW64)&gt;ROUNDUP($Q64/$O64,0)+$P64,0,EDATE(EDATE($T64,1)+$R64,COLUMN()-22))</f>
        <v>#DIV/0!</v>
      </c>
      <c r="AY64" s="183" t="e">
        <f>IF(COUNT($T64:AX64)&gt;ROUNDUP($Q64/$O64,0)+$P64,0,EDATE(EDATE($T64,1)+$R64,COLUMN()-22))</f>
        <v>#DIV/0!</v>
      </c>
      <c r="AZ64" s="183" t="e">
        <f>IF(COUNT($T64:AY64)&gt;ROUNDUP($Q64/$O64,0)+$P64,0,EDATE(EDATE($T64,1)+$R64,COLUMN()-22))</f>
        <v>#DIV/0!</v>
      </c>
      <c r="BA64" s="183" t="e">
        <f>IF(COUNT($T64:AZ64)&gt;ROUNDUP($Q64/$O64,0)+$P64,0,EDATE(EDATE($T64,1)+$R64,COLUMN()-22))</f>
        <v>#DIV/0!</v>
      </c>
      <c r="BB64" s="183" t="e">
        <f>IF(COUNT($T64:BA64)&gt;ROUNDUP($Q64/$O64,0)+$P64,0,EDATE(EDATE($T64,1)+$R64,COLUMN()-22))</f>
        <v>#DIV/0!</v>
      </c>
      <c r="BC64" s="183" t="e">
        <f>IF(COUNT($T64:BB64)&gt;ROUNDUP($Q64/$O64,0)+$P64,0,EDATE(EDATE($T64,1)+$R64,COLUMN()-22))</f>
        <v>#DIV/0!</v>
      </c>
      <c r="BD64" s="158"/>
      <c r="BE64" s="44"/>
    </row>
    <row r="65" spans="1:57" ht="21" customHeight="1">
      <c r="A65" s="270" t="str">
        <f t="shared" ca="1" si="0"/>
        <v/>
      </c>
      <c r="B65" s="213"/>
      <c r="C65" s="215" t="e">
        <f>+VLOOKUP(B65,'اسماء العملاء'!$A$2:$E$1270,5,FALSE)</f>
        <v>#N/A</v>
      </c>
      <c r="D65" s="215" t="e">
        <f>+VLOOKUP(B65,'اسماء العملاء'!$A$2:$C$1270,2,FALSE)</f>
        <v>#N/A</v>
      </c>
      <c r="E65" s="215"/>
      <c r="F65" s="215" t="e">
        <f>+VLOOKUP(B65,'اسماء العملاء'!$A$2:$C$1270,3,FALSE)</f>
        <v>#N/A</v>
      </c>
      <c r="G65" s="44"/>
      <c r="H65" s="78" t="e">
        <f>+VLOOKUP(G65,'انواع الفلاتر'!$B$2:$C$52,2,FALSE)</f>
        <v>#N/A</v>
      </c>
      <c r="I65" s="55"/>
      <c r="J65" s="76" t="e">
        <f t="shared" si="1"/>
        <v>#N/A</v>
      </c>
      <c r="K65" s="60"/>
      <c r="L65" s="60"/>
      <c r="M65" s="160"/>
      <c r="N65" s="61">
        <f t="shared" si="2"/>
        <v>0</v>
      </c>
      <c r="O65" s="265"/>
      <c r="P65" s="169" t="e">
        <f t="shared" si="4"/>
        <v>#DIV/0!</v>
      </c>
      <c r="Q65" s="169" t="e">
        <f t="shared" si="5"/>
        <v>#DIV/0!</v>
      </c>
      <c r="R65" s="179">
        <v>0</v>
      </c>
      <c r="S65" s="175" t="e">
        <f t="shared" si="3"/>
        <v>#DIV/0!</v>
      </c>
      <c r="T65" s="185"/>
      <c r="U65" s="183" t="e">
        <f>IF(COUNT($T65:T65)&gt;ROUNDUP($Q65/$O65,0)+$P65,0,EDATE(EDATE($T65,1)+$R65,COLUMN()-22))</f>
        <v>#DIV/0!</v>
      </c>
      <c r="V65" s="183" t="e">
        <f>IF(COUNT($T65:U65)&gt;ROUNDUP($Q65/$O65,0)+$P65,0,EDATE(EDATE($T65,1)+$R65,COLUMN()-22))</f>
        <v>#DIV/0!</v>
      </c>
      <c r="W65" s="183" t="e">
        <f>IF(COUNT($T65:V65)&gt;ROUNDUP($Q65/$O65,0)+$P65,0,EDATE(EDATE($T65,1)+$R65,COLUMN()-22))</f>
        <v>#DIV/0!</v>
      </c>
      <c r="X65" s="183" t="e">
        <f>IF(COUNT($T65:W65)&gt;ROUNDUP($Q65/$O65,0)+$P65,0,EDATE(EDATE($T65,1)+$R65,COLUMN()-22))</f>
        <v>#DIV/0!</v>
      </c>
      <c r="Y65" s="183" t="e">
        <f>IF(COUNT($T65:X65)&gt;ROUNDUP($Q65/$O65,0)+$P65,0,EDATE(EDATE($T65,1)+$R65,COLUMN()-22))</f>
        <v>#DIV/0!</v>
      </c>
      <c r="Z65" s="183" t="e">
        <f>IF(COUNT($T65:Y65)&gt;ROUNDUP($Q65/$O65,0)+$P65,0,EDATE(EDATE($T65,1)+$R65,COLUMN()-22))</f>
        <v>#DIV/0!</v>
      </c>
      <c r="AA65" s="183" t="e">
        <f>IF(COUNT($T65:Z65)&gt;ROUNDUP($Q65/$O65,0)+$P65,0,EDATE(EDATE($T65,1)+$R65,COLUMN()-22))</f>
        <v>#DIV/0!</v>
      </c>
      <c r="AB65" s="183" t="e">
        <f>IF(COUNT($T65:AA65)&gt;ROUNDUP($Q65/$O65,0)+$P65,0,EDATE(EDATE($T65,1)+$R65,COLUMN()-22))</f>
        <v>#DIV/0!</v>
      </c>
      <c r="AC65" s="183" t="e">
        <f>IF(COUNT($T65:AB65)&gt;ROUNDUP($Q65/$O65,0)+$P65,0,EDATE(EDATE($T65,1)+$R65,COLUMN()-22))</f>
        <v>#DIV/0!</v>
      </c>
      <c r="AD65" s="183" t="e">
        <f>IF(COUNT($T65:AC65)&gt;ROUNDUP($Q65/$O65,0)+$P65,0,EDATE(EDATE($T65,1)+$R65,COLUMN()-22))</f>
        <v>#DIV/0!</v>
      </c>
      <c r="AE65" s="183" t="e">
        <f>IF(COUNT($T65:AD65)&gt;ROUNDUP($Q65/$O65,0)+$P65,0,EDATE(EDATE($T65,1)+$R65,COLUMN()-22))</f>
        <v>#DIV/0!</v>
      </c>
      <c r="AF65" s="183" t="e">
        <f>IF(COUNT($T65:AE65)&gt;ROUNDUP($Q65/$O65,0)+$P65,0,EDATE(EDATE($T65,1)+$R65,COLUMN()-22))</f>
        <v>#DIV/0!</v>
      </c>
      <c r="AG65" s="183" t="e">
        <f>IF(COUNT($T65:AF65)&gt;ROUNDUP($Q65/$O65,0)+$P65,0,EDATE(EDATE($T65,1)+$R65,COLUMN()-22))</f>
        <v>#DIV/0!</v>
      </c>
      <c r="AH65" s="183" t="e">
        <f>IF(COUNT($T65:AG65)&gt;ROUNDUP($Q65/$O65,0)+$P65,0,EDATE(EDATE($T65,1)+$R65,COLUMN()-22))</f>
        <v>#DIV/0!</v>
      </c>
      <c r="AI65" s="183" t="e">
        <f>IF(COUNT($T65:AH65)&gt;ROUNDUP($Q65/$O65,0)+$P65,0,EDATE(EDATE($T65,1)+$R65,COLUMN()-22))</f>
        <v>#DIV/0!</v>
      </c>
      <c r="AJ65" s="183" t="e">
        <f>IF(COUNT($T65:AI65)&gt;ROUNDUP($Q65/$O65,0)+$P65,0,EDATE(EDATE($T65,1)+$R65,COLUMN()-22))</f>
        <v>#DIV/0!</v>
      </c>
      <c r="AK65" s="183" t="e">
        <f>IF(COUNT($T65:AJ65)&gt;ROUNDUP($Q65/$O65,0)+$P65,0,EDATE(EDATE($T65,1)+$R65,COLUMN()-22))</f>
        <v>#DIV/0!</v>
      </c>
      <c r="AL65" s="183" t="e">
        <f>IF(COUNT($T65:AK65)&gt;ROUNDUP($Q65/$O65,0)+$P65,0,EDATE(EDATE($T65,1)+$R65,COLUMN()-22))</f>
        <v>#DIV/0!</v>
      </c>
      <c r="AM65" s="183" t="e">
        <f>IF(COUNT($T65:AL65)&gt;ROUNDUP($Q65/$O65,0)+$P65,0,EDATE(EDATE($T65,1)+$R65,COLUMN()-22))</f>
        <v>#DIV/0!</v>
      </c>
      <c r="AN65" s="183" t="e">
        <f>IF(COUNT($T65:AM65)&gt;ROUNDUP($Q65/$O65,0)+$P65,0,EDATE(EDATE($T65,1)+$R65,COLUMN()-22))</f>
        <v>#DIV/0!</v>
      </c>
      <c r="AO65" s="183" t="e">
        <f>IF(COUNT($T65:AN65)&gt;ROUNDUP($Q65/$O65,0)+$P65,0,EDATE(EDATE($T65,1)+$R65,COLUMN()-22))</f>
        <v>#DIV/0!</v>
      </c>
      <c r="AP65" s="183" t="e">
        <f>IF(COUNT($T65:AO65)&gt;ROUNDUP($Q65/$O65,0)+$P65,0,EDATE(EDATE($T65,1)+$R65,COLUMN()-22))</f>
        <v>#DIV/0!</v>
      </c>
      <c r="AQ65" s="183" t="e">
        <f>IF(COUNT($T65:AP65)&gt;ROUNDUP($Q65/$O65,0)+$P65,0,EDATE(EDATE($T65,1)+$R65,COLUMN()-22))</f>
        <v>#DIV/0!</v>
      </c>
      <c r="AR65" s="183" t="e">
        <f>IF(COUNT($T65:AQ65)&gt;ROUNDUP($Q65/$O65,0)+$P65,0,EDATE(EDATE($T65,1)+$R65,COLUMN()-22))</f>
        <v>#DIV/0!</v>
      </c>
      <c r="AS65" s="183" t="e">
        <f>IF(COUNT($T65:AR65)&gt;ROUNDUP($Q65/$O65,0)+$P65,0,EDATE(EDATE($T65,1)+$R65,COLUMN()-22))</f>
        <v>#DIV/0!</v>
      </c>
      <c r="AT65" s="183" t="e">
        <f>IF(COUNT($T65:AS65)&gt;ROUNDUP($Q65/$O65,0)+$P65,0,EDATE(EDATE($T65,1)+$R65,COLUMN()-22))</f>
        <v>#DIV/0!</v>
      </c>
      <c r="AU65" s="183" t="e">
        <f>IF(COUNT($T65:AT65)&gt;ROUNDUP($Q65/$O65,0)+$P65,0,EDATE(EDATE($T65,1)+$R65,COLUMN()-22))</f>
        <v>#DIV/0!</v>
      </c>
      <c r="AV65" s="183" t="e">
        <f>IF(COUNT($T65:AU65)&gt;ROUNDUP($Q65/$O65,0)+$P65,0,EDATE(EDATE($T65,1)+$R65,COLUMN()-22))</f>
        <v>#DIV/0!</v>
      </c>
      <c r="AW65" s="183" t="e">
        <f>IF(COUNT($T65:AV65)&gt;ROUNDUP($Q65/$O65,0)+$P65,0,EDATE(EDATE($T65,1)+$R65,COLUMN()-22))</f>
        <v>#DIV/0!</v>
      </c>
      <c r="AX65" s="183" t="e">
        <f>IF(COUNT($T65:AW65)&gt;ROUNDUP($Q65/$O65,0)+$P65,0,EDATE(EDATE($T65,1)+$R65,COLUMN()-22))</f>
        <v>#DIV/0!</v>
      </c>
      <c r="AY65" s="183" t="e">
        <f>IF(COUNT($T65:AX65)&gt;ROUNDUP($Q65/$O65,0)+$P65,0,EDATE(EDATE($T65,1)+$R65,COLUMN()-22))</f>
        <v>#DIV/0!</v>
      </c>
      <c r="AZ65" s="183" t="e">
        <f>IF(COUNT($T65:AY65)&gt;ROUNDUP($Q65/$O65,0)+$P65,0,EDATE(EDATE($T65,1)+$R65,COLUMN()-22))</f>
        <v>#DIV/0!</v>
      </c>
      <c r="BA65" s="183" t="e">
        <f>IF(COUNT($T65:AZ65)&gt;ROUNDUP($Q65/$O65,0)+$P65,0,EDATE(EDATE($T65,1)+$R65,COLUMN()-22))</f>
        <v>#DIV/0!</v>
      </c>
      <c r="BB65" s="183" t="e">
        <f>IF(COUNT($T65:BA65)&gt;ROUNDUP($Q65/$O65,0)+$P65,0,EDATE(EDATE($T65,1)+$R65,COLUMN()-22))</f>
        <v>#DIV/0!</v>
      </c>
      <c r="BC65" s="183" t="e">
        <f>IF(COUNT($T65:BB65)&gt;ROUNDUP($Q65/$O65,0)+$P65,0,EDATE(EDATE($T65,1)+$R65,COLUMN()-22))</f>
        <v>#DIV/0!</v>
      </c>
      <c r="BD65" s="158"/>
      <c r="BE65" s="44"/>
    </row>
    <row r="66" spans="1:57" ht="21" customHeight="1">
      <c r="A66" s="270" t="str">
        <f t="shared" ca="1" si="0"/>
        <v/>
      </c>
      <c r="B66" s="213"/>
      <c r="C66" s="215" t="e">
        <f>+VLOOKUP(B66,'اسماء العملاء'!$A$2:$E$1270,5,FALSE)</f>
        <v>#N/A</v>
      </c>
      <c r="D66" s="215" t="e">
        <f>+VLOOKUP(B66,'اسماء العملاء'!$A$2:$C$1270,2,FALSE)</f>
        <v>#N/A</v>
      </c>
      <c r="E66" s="215"/>
      <c r="F66" s="215" t="e">
        <f>+VLOOKUP(B66,'اسماء العملاء'!$A$2:$C$1270,3,FALSE)</f>
        <v>#N/A</v>
      </c>
      <c r="G66" s="44"/>
      <c r="H66" s="78" t="e">
        <f>+VLOOKUP(G66,'انواع الفلاتر'!$B$2:$C$52,2,FALSE)</f>
        <v>#N/A</v>
      </c>
      <c r="I66" s="55"/>
      <c r="J66" s="76" t="e">
        <f t="shared" si="1"/>
        <v>#N/A</v>
      </c>
      <c r="K66" s="60"/>
      <c r="L66" s="60"/>
      <c r="M66" s="160"/>
      <c r="N66" s="61">
        <f t="shared" si="2"/>
        <v>0</v>
      </c>
      <c r="O66" s="265"/>
      <c r="P66" s="169" t="e">
        <f t="shared" si="4"/>
        <v>#DIV/0!</v>
      </c>
      <c r="Q66" s="169" t="e">
        <f t="shared" si="5"/>
        <v>#DIV/0!</v>
      </c>
      <c r="R66" s="179">
        <v>0</v>
      </c>
      <c r="S66" s="175" t="e">
        <f t="shared" si="3"/>
        <v>#DIV/0!</v>
      </c>
      <c r="T66" s="185"/>
      <c r="U66" s="183" t="e">
        <f>IF(COUNT($T66:T66)&gt;ROUNDUP($Q66/$O66,0)+$P66,0,EDATE(EDATE($T66,1)+$R66,COLUMN()-22))</f>
        <v>#DIV/0!</v>
      </c>
      <c r="V66" s="183" t="e">
        <f>IF(COUNT($T66:U66)&gt;ROUNDUP($Q66/$O66,0)+$P66,0,EDATE(EDATE($T66,1)+$R66,COLUMN()-22))</f>
        <v>#DIV/0!</v>
      </c>
      <c r="W66" s="183" t="e">
        <f>IF(COUNT($T66:V66)&gt;ROUNDUP($Q66/$O66,0)+$P66,0,EDATE(EDATE($T66,1)+$R66,COLUMN()-22))</f>
        <v>#DIV/0!</v>
      </c>
      <c r="X66" s="183" t="e">
        <f>IF(COUNT($T66:W66)&gt;ROUNDUP($Q66/$O66,0)+$P66,0,EDATE(EDATE($T66,1)+$R66,COLUMN()-22))</f>
        <v>#DIV/0!</v>
      </c>
      <c r="Y66" s="183" t="e">
        <f>IF(COUNT($T66:X66)&gt;ROUNDUP($Q66/$O66,0)+$P66,0,EDATE(EDATE($T66,1)+$R66,COLUMN()-22))</f>
        <v>#DIV/0!</v>
      </c>
      <c r="Z66" s="183" t="e">
        <f>IF(COUNT($T66:Y66)&gt;ROUNDUP($Q66/$O66,0)+$P66,0,EDATE(EDATE($T66,1)+$R66,COLUMN()-22))</f>
        <v>#DIV/0!</v>
      </c>
      <c r="AA66" s="183" t="e">
        <f>IF(COUNT($T66:Z66)&gt;ROUNDUP($Q66/$O66,0)+$P66,0,EDATE(EDATE($T66,1)+$R66,COLUMN()-22))</f>
        <v>#DIV/0!</v>
      </c>
      <c r="AB66" s="183" t="e">
        <f>IF(COUNT($T66:AA66)&gt;ROUNDUP($Q66/$O66,0)+$P66,0,EDATE(EDATE($T66,1)+$R66,COLUMN()-22))</f>
        <v>#DIV/0!</v>
      </c>
      <c r="AC66" s="183" t="e">
        <f>IF(COUNT($T66:AB66)&gt;ROUNDUP($Q66/$O66,0)+$P66,0,EDATE(EDATE($T66,1)+$R66,COLUMN()-22))</f>
        <v>#DIV/0!</v>
      </c>
      <c r="AD66" s="183" t="e">
        <f>IF(COUNT($T66:AC66)&gt;ROUNDUP($Q66/$O66,0)+$P66,0,EDATE(EDATE($T66,1)+$R66,COLUMN()-22))</f>
        <v>#DIV/0!</v>
      </c>
      <c r="AE66" s="183" t="e">
        <f>IF(COUNT($T66:AD66)&gt;ROUNDUP($Q66/$O66,0)+$P66,0,EDATE(EDATE($T66,1)+$R66,COLUMN()-22))</f>
        <v>#DIV/0!</v>
      </c>
      <c r="AF66" s="183" t="e">
        <f>IF(COUNT($T66:AE66)&gt;ROUNDUP($Q66/$O66,0)+$P66,0,EDATE(EDATE($T66,1)+$R66,COLUMN()-22))</f>
        <v>#DIV/0!</v>
      </c>
      <c r="AG66" s="183" t="e">
        <f>IF(COUNT($T66:AF66)&gt;ROUNDUP($Q66/$O66,0)+$P66,0,EDATE(EDATE($T66,1)+$R66,COLUMN()-22))</f>
        <v>#DIV/0!</v>
      </c>
      <c r="AH66" s="183" t="e">
        <f>IF(COUNT($T66:AG66)&gt;ROUNDUP($Q66/$O66,0)+$P66,0,EDATE(EDATE($T66,1)+$R66,COLUMN()-22))</f>
        <v>#DIV/0!</v>
      </c>
      <c r="AI66" s="183" t="e">
        <f>IF(COUNT($T66:AH66)&gt;ROUNDUP($Q66/$O66,0)+$P66,0,EDATE(EDATE($T66,1)+$R66,COLUMN()-22))</f>
        <v>#DIV/0!</v>
      </c>
      <c r="AJ66" s="183" t="e">
        <f>IF(COUNT($T66:AI66)&gt;ROUNDUP($Q66/$O66,0)+$P66,0,EDATE(EDATE($T66,1)+$R66,COLUMN()-22))</f>
        <v>#DIV/0!</v>
      </c>
      <c r="AK66" s="183" t="e">
        <f>IF(COUNT($T66:AJ66)&gt;ROUNDUP($Q66/$O66,0)+$P66,0,EDATE(EDATE($T66,1)+$R66,COLUMN()-22))</f>
        <v>#DIV/0!</v>
      </c>
      <c r="AL66" s="183" t="e">
        <f>IF(COUNT($T66:AK66)&gt;ROUNDUP($Q66/$O66,0)+$P66,0,EDATE(EDATE($T66,1)+$R66,COLUMN()-22))</f>
        <v>#DIV/0!</v>
      </c>
      <c r="AM66" s="183" t="e">
        <f>IF(COUNT($T66:AL66)&gt;ROUNDUP($Q66/$O66,0)+$P66,0,EDATE(EDATE($T66,1)+$R66,COLUMN()-22))</f>
        <v>#DIV/0!</v>
      </c>
      <c r="AN66" s="183" t="e">
        <f>IF(COUNT($T66:AM66)&gt;ROUNDUP($Q66/$O66,0)+$P66,0,EDATE(EDATE($T66,1)+$R66,COLUMN()-22))</f>
        <v>#DIV/0!</v>
      </c>
      <c r="AO66" s="183" t="e">
        <f>IF(COUNT($T66:AN66)&gt;ROUNDUP($Q66/$O66,0)+$P66,0,EDATE(EDATE($T66,1)+$R66,COLUMN()-22))</f>
        <v>#DIV/0!</v>
      </c>
      <c r="AP66" s="183" t="e">
        <f>IF(COUNT($T66:AO66)&gt;ROUNDUP($Q66/$O66,0)+$P66,0,EDATE(EDATE($T66,1)+$R66,COLUMN()-22))</f>
        <v>#DIV/0!</v>
      </c>
      <c r="AQ66" s="183" t="e">
        <f>IF(COUNT($T66:AP66)&gt;ROUNDUP($Q66/$O66,0)+$P66,0,EDATE(EDATE($T66,1)+$R66,COLUMN()-22))</f>
        <v>#DIV/0!</v>
      </c>
      <c r="AR66" s="183" t="e">
        <f>IF(COUNT($T66:AQ66)&gt;ROUNDUP($Q66/$O66,0)+$P66,0,EDATE(EDATE($T66,1)+$R66,COLUMN()-22))</f>
        <v>#DIV/0!</v>
      </c>
      <c r="AS66" s="183" t="e">
        <f>IF(COUNT($T66:AR66)&gt;ROUNDUP($Q66/$O66,0)+$P66,0,EDATE(EDATE($T66,1)+$R66,COLUMN()-22))</f>
        <v>#DIV/0!</v>
      </c>
      <c r="AT66" s="183" t="e">
        <f>IF(COUNT($T66:AS66)&gt;ROUNDUP($Q66/$O66,0)+$P66,0,EDATE(EDATE($T66,1)+$R66,COLUMN()-22))</f>
        <v>#DIV/0!</v>
      </c>
      <c r="AU66" s="183" t="e">
        <f>IF(COUNT($T66:AT66)&gt;ROUNDUP($Q66/$O66,0)+$P66,0,EDATE(EDATE($T66,1)+$R66,COLUMN()-22))</f>
        <v>#DIV/0!</v>
      </c>
      <c r="AV66" s="183" t="e">
        <f>IF(COUNT($T66:AU66)&gt;ROUNDUP($Q66/$O66,0)+$P66,0,EDATE(EDATE($T66,1)+$R66,COLUMN()-22))</f>
        <v>#DIV/0!</v>
      </c>
      <c r="AW66" s="183" t="e">
        <f>IF(COUNT($T66:AV66)&gt;ROUNDUP($Q66/$O66,0)+$P66,0,EDATE(EDATE($T66,1)+$R66,COLUMN()-22))</f>
        <v>#DIV/0!</v>
      </c>
      <c r="AX66" s="183" t="e">
        <f>IF(COUNT($T66:AW66)&gt;ROUNDUP($Q66/$O66,0)+$P66,0,EDATE(EDATE($T66,1)+$R66,COLUMN()-22))</f>
        <v>#DIV/0!</v>
      </c>
      <c r="AY66" s="183" t="e">
        <f>IF(COUNT($T66:AX66)&gt;ROUNDUP($Q66/$O66,0)+$P66,0,EDATE(EDATE($T66,1)+$R66,COLUMN()-22))</f>
        <v>#DIV/0!</v>
      </c>
      <c r="AZ66" s="183" t="e">
        <f>IF(COUNT($T66:AY66)&gt;ROUNDUP($Q66/$O66,0)+$P66,0,EDATE(EDATE($T66,1)+$R66,COLUMN()-22))</f>
        <v>#DIV/0!</v>
      </c>
      <c r="BA66" s="183" t="e">
        <f>IF(COUNT($T66:AZ66)&gt;ROUNDUP($Q66/$O66,0)+$P66,0,EDATE(EDATE($T66,1)+$R66,COLUMN()-22))</f>
        <v>#DIV/0!</v>
      </c>
      <c r="BB66" s="183" t="e">
        <f>IF(COUNT($T66:BA66)&gt;ROUNDUP($Q66/$O66,0)+$P66,0,EDATE(EDATE($T66,1)+$R66,COLUMN()-22))</f>
        <v>#DIV/0!</v>
      </c>
      <c r="BC66" s="183" t="e">
        <f>IF(COUNT($T66:BB66)&gt;ROUNDUP($Q66/$O66,0)+$P66,0,EDATE(EDATE($T66,1)+$R66,COLUMN()-22))</f>
        <v>#DIV/0!</v>
      </c>
      <c r="BD66" s="158"/>
      <c r="BE66" s="44"/>
    </row>
    <row r="67" spans="1:57" ht="21" customHeight="1">
      <c r="A67" s="270" t="str">
        <f t="shared" ca="1" si="0"/>
        <v/>
      </c>
      <c r="B67" s="213"/>
      <c r="C67" s="215" t="e">
        <f>+VLOOKUP(B67,'اسماء العملاء'!$A$2:$E$1270,5,FALSE)</f>
        <v>#N/A</v>
      </c>
      <c r="D67" s="215" t="e">
        <f>+VLOOKUP(B67,'اسماء العملاء'!$A$2:$C$1270,2,FALSE)</f>
        <v>#N/A</v>
      </c>
      <c r="E67" s="215"/>
      <c r="F67" s="215" t="e">
        <f>+VLOOKUP(B67,'اسماء العملاء'!$A$2:$C$1270,3,FALSE)</f>
        <v>#N/A</v>
      </c>
      <c r="G67" s="44"/>
      <c r="H67" s="78" t="e">
        <f>+VLOOKUP(G67,'انواع الفلاتر'!$B$2:$C$52,2,FALSE)</f>
        <v>#N/A</v>
      </c>
      <c r="I67" s="55"/>
      <c r="J67" s="76" t="e">
        <f t="shared" si="1"/>
        <v>#N/A</v>
      </c>
      <c r="K67" s="60"/>
      <c r="L67" s="60"/>
      <c r="M67" s="160"/>
      <c r="N67" s="61">
        <f t="shared" si="2"/>
        <v>0</v>
      </c>
      <c r="O67" s="265"/>
      <c r="P67" s="169" t="e">
        <f t="shared" si="4"/>
        <v>#DIV/0!</v>
      </c>
      <c r="Q67" s="169" t="e">
        <f t="shared" si="5"/>
        <v>#DIV/0!</v>
      </c>
      <c r="R67" s="179">
        <v>0</v>
      </c>
      <c r="S67" s="175" t="e">
        <f t="shared" si="3"/>
        <v>#DIV/0!</v>
      </c>
      <c r="T67" s="185"/>
      <c r="U67" s="183" t="e">
        <f>IF(COUNT($T67:T67)&gt;ROUNDUP($Q67/$O67,0)+$P67,0,EDATE(EDATE($T67,1)+$R67,COLUMN()-22))</f>
        <v>#DIV/0!</v>
      </c>
      <c r="V67" s="183" t="e">
        <f>IF(COUNT($T67:U67)&gt;ROUNDUP($Q67/$O67,0)+$P67,0,EDATE(EDATE($T67,1)+$R67,COLUMN()-22))</f>
        <v>#DIV/0!</v>
      </c>
      <c r="W67" s="183" t="e">
        <f>IF(COUNT($T67:V67)&gt;ROUNDUP($Q67/$O67,0)+$P67,0,EDATE(EDATE($T67,1)+$R67,COLUMN()-22))</f>
        <v>#DIV/0!</v>
      </c>
      <c r="X67" s="183" t="e">
        <f>IF(COUNT($T67:W67)&gt;ROUNDUP($Q67/$O67,0)+$P67,0,EDATE(EDATE($T67,1)+$R67,COLUMN()-22))</f>
        <v>#DIV/0!</v>
      </c>
      <c r="Y67" s="183" t="e">
        <f>IF(COUNT($T67:X67)&gt;ROUNDUP($Q67/$O67,0)+$P67,0,EDATE(EDATE($T67,1)+$R67,COLUMN()-22))</f>
        <v>#DIV/0!</v>
      </c>
      <c r="Z67" s="183" t="e">
        <f>IF(COUNT($T67:Y67)&gt;ROUNDUP($Q67/$O67,0)+$P67,0,EDATE(EDATE($T67,1)+$R67,COLUMN()-22))</f>
        <v>#DIV/0!</v>
      </c>
      <c r="AA67" s="183" t="e">
        <f>IF(COUNT($T67:Z67)&gt;ROUNDUP($Q67/$O67,0)+$P67,0,EDATE(EDATE($T67,1)+$R67,COLUMN()-22))</f>
        <v>#DIV/0!</v>
      </c>
      <c r="AB67" s="183" t="e">
        <f>IF(COUNT($T67:AA67)&gt;ROUNDUP($Q67/$O67,0)+$P67,0,EDATE(EDATE($T67,1)+$R67,COLUMN()-22))</f>
        <v>#DIV/0!</v>
      </c>
      <c r="AC67" s="183" t="e">
        <f>IF(COUNT($T67:AB67)&gt;ROUNDUP($Q67/$O67,0)+$P67,0,EDATE(EDATE($T67,1)+$R67,COLUMN()-22))</f>
        <v>#DIV/0!</v>
      </c>
      <c r="AD67" s="183" t="e">
        <f>IF(COUNT($T67:AC67)&gt;ROUNDUP($Q67/$O67,0)+$P67,0,EDATE(EDATE($T67,1)+$R67,COLUMN()-22))</f>
        <v>#DIV/0!</v>
      </c>
      <c r="AE67" s="183" t="e">
        <f>IF(COUNT($T67:AD67)&gt;ROUNDUP($Q67/$O67,0)+$P67,0,EDATE(EDATE($T67,1)+$R67,COLUMN()-22))</f>
        <v>#DIV/0!</v>
      </c>
      <c r="AF67" s="183" t="e">
        <f>IF(COUNT($T67:AE67)&gt;ROUNDUP($Q67/$O67,0)+$P67,0,EDATE(EDATE($T67,1)+$R67,COLUMN()-22))</f>
        <v>#DIV/0!</v>
      </c>
      <c r="AG67" s="183" t="e">
        <f>IF(COUNT($T67:AF67)&gt;ROUNDUP($Q67/$O67,0)+$P67,0,EDATE(EDATE($T67,1)+$R67,COLUMN()-22))</f>
        <v>#DIV/0!</v>
      </c>
      <c r="AH67" s="183" t="e">
        <f>IF(COUNT($T67:AG67)&gt;ROUNDUP($Q67/$O67,0)+$P67,0,EDATE(EDATE($T67,1)+$R67,COLUMN()-22))</f>
        <v>#DIV/0!</v>
      </c>
      <c r="AI67" s="183" t="e">
        <f>IF(COUNT($T67:AH67)&gt;ROUNDUP($Q67/$O67,0)+$P67,0,EDATE(EDATE($T67,1)+$R67,COLUMN()-22))</f>
        <v>#DIV/0!</v>
      </c>
      <c r="AJ67" s="183" t="e">
        <f>IF(COUNT($T67:AI67)&gt;ROUNDUP($Q67/$O67,0)+$P67,0,EDATE(EDATE($T67,1)+$R67,COLUMN()-22))</f>
        <v>#DIV/0!</v>
      </c>
      <c r="AK67" s="183" t="e">
        <f>IF(COUNT($T67:AJ67)&gt;ROUNDUP($Q67/$O67,0)+$P67,0,EDATE(EDATE($T67,1)+$R67,COLUMN()-22))</f>
        <v>#DIV/0!</v>
      </c>
      <c r="AL67" s="183" t="e">
        <f>IF(COUNT($T67:AK67)&gt;ROUNDUP($Q67/$O67,0)+$P67,0,EDATE(EDATE($T67,1)+$R67,COLUMN()-22))</f>
        <v>#DIV/0!</v>
      </c>
      <c r="AM67" s="183" t="e">
        <f>IF(COUNT($T67:AL67)&gt;ROUNDUP($Q67/$O67,0)+$P67,0,EDATE(EDATE($T67,1)+$R67,COLUMN()-22))</f>
        <v>#DIV/0!</v>
      </c>
      <c r="AN67" s="183" t="e">
        <f>IF(COUNT($T67:AM67)&gt;ROUNDUP($Q67/$O67,0)+$P67,0,EDATE(EDATE($T67,1)+$R67,COLUMN()-22))</f>
        <v>#DIV/0!</v>
      </c>
      <c r="AO67" s="183" t="e">
        <f>IF(COUNT($T67:AN67)&gt;ROUNDUP($Q67/$O67,0)+$P67,0,EDATE(EDATE($T67,1)+$R67,COLUMN()-22))</f>
        <v>#DIV/0!</v>
      </c>
      <c r="AP67" s="183" t="e">
        <f>IF(COUNT($T67:AO67)&gt;ROUNDUP($Q67/$O67,0)+$P67,0,EDATE(EDATE($T67,1)+$R67,COLUMN()-22))</f>
        <v>#DIV/0!</v>
      </c>
      <c r="AQ67" s="183" t="e">
        <f>IF(COUNT($T67:AP67)&gt;ROUNDUP($Q67/$O67,0)+$P67,0,EDATE(EDATE($T67,1)+$R67,COLUMN()-22))</f>
        <v>#DIV/0!</v>
      </c>
      <c r="AR67" s="183" t="e">
        <f>IF(COUNT($T67:AQ67)&gt;ROUNDUP($Q67/$O67,0)+$P67,0,EDATE(EDATE($T67,1)+$R67,COLUMN()-22))</f>
        <v>#DIV/0!</v>
      </c>
      <c r="AS67" s="183" t="e">
        <f>IF(COUNT($T67:AR67)&gt;ROUNDUP($Q67/$O67,0)+$P67,0,EDATE(EDATE($T67,1)+$R67,COLUMN()-22))</f>
        <v>#DIV/0!</v>
      </c>
      <c r="AT67" s="183" t="e">
        <f>IF(COUNT($T67:AS67)&gt;ROUNDUP($Q67/$O67,0)+$P67,0,EDATE(EDATE($T67,1)+$R67,COLUMN()-22))</f>
        <v>#DIV/0!</v>
      </c>
      <c r="AU67" s="183" t="e">
        <f>IF(COUNT($T67:AT67)&gt;ROUNDUP($Q67/$O67,0)+$P67,0,EDATE(EDATE($T67,1)+$R67,COLUMN()-22))</f>
        <v>#DIV/0!</v>
      </c>
      <c r="AV67" s="183" t="e">
        <f>IF(COUNT($T67:AU67)&gt;ROUNDUP($Q67/$O67,0)+$P67,0,EDATE(EDATE($T67,1)+$R67,COLUMN()-22))</f>
        <v>#DIV/0!</v>
      </c>
      <c r="AW67" s="183" t="e">
        <f>IF(COUNT($T67:AV67)&gt;ROUNDUP($Q67/$O67,0)+$P67,0,EDATE(EDATE($T67,1)+$R67,COLUMN()-22))</f>
        <v>#DIV/0!</v>
      </c>
      <c r="AX67" s="183" t="e">
        <f>IF(COUNT($T67:AW67)&gt;ROUNDUP($Q67/$O67,0)+$P67,0,EDATE(EDATE($T67,1)+$R67,COLUMN()-22))</f>
        <v>#DIV/0!</v>
      </c>
      <c r="AY67" s="183" t="e">
        <f>IF(COUNT($T67:AX67)&gt;ROUNDUP($Q67/$O67,0)+$P67,0,EDATE(EDATE($T67,1)+$R67,COLUMN()-22))</f>
        <v>#DIV/0!</v>
      </c>
      <c r="AZ67" s="183" t="e">
        <f>IF(COUNT($T67:AY67)&gt;ROUNDUP($Q67/$O67,0)+$P67,0,EDATE(EDATE($T67,1)+$R67,COLUMN()-22))</f>
        <v>#DIV/0!</v>
      </c>
      <c r="BA67" s="183" t="e">
        <f>IF(COUNT($T67:AZ67)&gt;ROUNDUP($Q67/$O67,0)+$P67,0,EDATE(EDATE($T67,1)+$R67,COLUMN()-22))</f>
        <v>#DIV/0!</v>
      </c>
      <c r="BB67" s="183" t="e">
        <f>IF(COUNT($T67:BA67)&gt;ROUNDUP($Q67/$O67,0)+$P67,0,EDATE(EDATE($T67,1)+$R67,COLUMN()-22))</f>
        <v>#DIV/0!</v>
      </c>
      <c r="BC67" s="183" t="e">
        <f>IF(COUNT($T67:BB67)&gt;ROUNDUP($Q67/$O67,0)+$P67,0,EDATE(EDATE($T67,1)+$R67,COLUMN()-22))</f>
        <v>#DIV/0!</v>
      </c>
      <c r="BD67" s="158"/>
      <c r="BE67" s="44"/>
    </row>
    <row r="68" spans="1:57" ht="21" customHeight="1">
      <c r="A68" s="270" t="str">
        <f t="shared" ref="A68:A103" ca="1" si="6">IF(B68="","",TODAY())</f>
        <v/>
      </c>
      <c r="B68" s="213"/>
      <c r="C68" s="215" t="e">
        <f>+VLOOKUP(B68,'اسماء العملاء'!$A$2:$E$1270,5,FALSE)</f>
        <v>#N/A</v>
      </c>
      <c r="D68" s="215" t="e">
        <f>+VLOOKUP(B68,'اسماء العملاء'!$A$2:$C$1270,2,FALSE)</f>
        <v>#N/A</v>
      </c>
      <c r="E68" s="215"/>
      <c r="F68" s="215" t="e">
        <f>+VLOOKUP(B68,'اسماء العملاء'!$A$2:$C$1270,3,FALSE)</f>
        <v>#N/A</v>
      </c>
      <c r="G68" s="44"/>
      <c r="H68" s="78" t="e">
        <f>+VLOOKUP(G68,'انواع الفلاتر'!$B$2:$C$52,2,FALSE)</f>
        <v>#N/A</v>
      </c>
      <c r="I68" s="55"/>
      <c r="J68" s="76" t="e">
        <f t="shared" ref="J68:J103" si="7">SUM(I68*H68)</f>
        <v>#N/A</v>
      </c>
      <c r="K68" s="60"/>
      <c r="L68" s="60"/>
      <c r="M68" s="160"/>
      <c r="N68" s="61">
        <f t="shared" ref="N68:N103" si="8">SUM(L68-M68)</f>
        <v>0</v>
      </c>
      <c r="O68" s="265"/>
      <c r="P68" s="169" t="e">
        <f t="shared" si="4"/>
        <v>#DIV/0!</v>
      </c>
      <c r="Q68" s="169" t="e">
        <f t="shared" si="5"/>
        <v>#DIV/0!</v>
      </c>
      <c r="R68" s="179">
        <v>0</v>
      </c>
      <c r="S68" s="175" t="e">
        <f t="shared" ref="S68:S103" si="9">COUNTIF(U68:BD68,"&gt;"&amp;T68)*O68-(COUNTIF(U68:BD68,"&gt;"&amp;T68)-P68)*(O68-Q68)-COUNTBLANK(U68:BD68)*O68</f>
        <v>#DIV/0!</v>
      </c>
      <c r="T68" s="185"/>
      <c r="U68" s="183" t="e">
        <f>IF(COUNT($T68:T68)&gt;ROUNDUP($Q68/$O68,0)+$P68,0,EDATE(EDATE($T68,1)+$R68,COLUMN()-22))</f>
        <v>#DIV/0!</v>
      </c>
      <c r="V68" s="183" t="e">
        <f>IF(COUNT($T68:U68)&gt;ROUNDUP($Q68/$O68,0)+$P68,0,EDATE(EDATE($T68,1)+$R68,COLUMN()-22))</f>
        <v>#DIV/0!</v>
      </c>
      <c r="W68" s="183" t="e">
        <f>IF(COUNT($T68:V68)&gt;ROUNDUP($Q68/$O68,0)+$P68,0,EDATE(EDATE($T68,1)+$R68,COLUMN()-22))</f>
        <v>#DIV/0!</v>
      </c>
      <c r="X68" s="183" t="e">
        <f>IF(COUNT($T68:W68)&gt;ROUNDUP($Q68/$O68,0)+$P68,0,EDATE(EDATE($T68,1)+$R68,COLUMN()-22))</f>
        <v>#DIV/0!</v>
      </c>
      <c r="Y68" s="183" t="e">
        <f>IF(COUNT($T68:X68)&gt;ROUNDUP($Q68/$O68,0)+$P68,0,EDATE(EDATE($T68,1)+$R68,COLUMN()-22))</f>
        <v>#DIV/0!</v>
      </c>
      <c r="Z68" s="183" t="e">
        <f>IF(COUNT($T68:Y68)&gt;ROUNDUP($Q68/$O68,0)+$P68,0,EDATE(EDATE($T68,1)+$R68,COLUMN()-22))</f>
        <v>#DIV/0!</v>
      </c>
      <c r="AA68" s="183" t="e">
        <f>IF(COUNT($T68:Z68)&gt;ROUNDUP($Q68/$O68,0)+$P68,0,EDATE(EDATE($T68,1)+$R68,COLUMN()-22))</f>
        <v>#DIV/0!</v>
      </c>
      <c r="AB68" s="183" t="e">
        <f>IF(COUNT($T68:AA68)&gt;ROUNDUP($Q68/$O68,0)+$P68,0,EDATE(EDATE($T68,1)+$R68,COLUMN()-22))</f>
        <v>#DIV/0!</v>
      </c>
      <c r="AC68" s="183" t="e">
        <f>IF(COUNT($T68:AB68)&gt;ROUNDUP($Q68/$O68,0)+$P68,0,EDATE(EDATE($T68,1)+$R68,COLUMN()-22))</f>
        <v>#DIV/0!</v>
      </c>
      <c r="AD68" s="183" t="e">
        <f>IF(COUNT($T68:AC68)&gt;ROUNDUP($Q68/$O68,0)+$P68,0,EDATE(EDATE($T68,1)+$R68,COLUMN()-22))</f>
        <v>#DIV/0!</v>
      </c>
      <c r="AE68" s="183" t="e">
        <f>IF(COUNT($T68:AD68)&gt;ROUNDUP($Q68/$O68,0)+$P68,0,EDATE(EDATE($T68,1)+$R68,COLUMN()-22))</f>
        <v>#DIV/0!</v>
      </c>
      <c r="AF68" s="183" t="e">
        <f>IF(COUNT($T68:AE68)&gt;ROUNDUP($Q68/$O68,0)+$P68,0,EDATE(EDATE($T68,1)+$R68,COLUMN()-22))</f>
        <v>#DIV/0!</v>
      </c>
      <c r="AG68" s="183" t="e">
        <f>IF(COUNT($T68:AF68)&gt;ROUNDUP($Q68/$O68,0)+$P68,0,EDATE(EDATE($T68,1)+$R68,COLUMN()-22))</f>
        <v>#DIV/0!</v>
      </c>
      <c r="AH68" s="183" t="e">
        <f>IF(COUNT($T68:AG68)&gt;ROUNDUP($Q68/$O68,0)+$P68,0,EDATE(EDATE($T68,1)+$R68,COLUMN()-22))</f>
        <v>#DIV/0!</v>
      </c>
      <c r="AI68" s="183" t="e">
        <f>IF(COUNT($T68:AH68)&gt;ROUNDUP($Q68/$O68,0)+$P68,0,EDATE(EDATE($T68,1)+$R68,COLUMN()-22))</f>
        <v>#DIV/0!</v>
      </c>
      <c r="AJ68" s="183" t="e">
        <f>IF(COUNT($T68:AI68)&gt;ROUNDUP($Q68/$O68,0)+$P68,0,EDATE(EDATE($T68,1)+$R68,COLUMN()-22))</f>
        <v>#DIV/0!</v>
      </c>
      <c r="AK68" s="183" t="e">
        <f>IF(COUNT($T68:AJ68)&gt;ROUNDUP($Q68/$O68,0)+$P68,0,EDATE(EDATE($T68,1)+$R68,COLUMN()-22))</f>
        <v>#DIV/0!</v>
      </c>
      <c r="AL68" s="183" t="e">
        <f>IF(COUNT($T68:AK68)&gt;ROUNDUP($Q68/$O68,0)+$P68,0,EDATE(EDATE($T68,1)+$R68,COLUMN()-22))</f>
        <v>#DIV/0!</v>
      </c>
      <c r="AM68" s="183" t="e">
        <f>IF(COUNT($T68:AL68)&gt;ROUNDUP($Q68/$O68,0)+$P68,0,EDATE(EDATE($T68,1)+$R68,COLUMN()-22))</f>
        <v>#DIV/0!</v>
      </c>
      <c r="AN68" s="183" t="e">
        <f>IF(COUNT($T68:AM68)&gt;ROUNDUP($Q68/$O68,0)+$P68,0,EDATE(EDATE($T68,1)+$R68,COLUMN()-22))</f>
        <v>#DIV/0!</v>
      </c>
      <c r="AO68" s="183" t="e">
        <f>IF(COUNT($T68:AN68)&gt;ROUNDUP($Q68/$O68,0)+$P68,0,EDATE(EDATE($T68,1)+$R68,COLUMN()-22))</f>
        <v>#DIV/0!</v>
      </c>
      <c r="AP68" s="183" t="e">
        <f>IF(COUNT($T68:AO68)&gt;ROUNDUP($Q68/$O68,0)+$P68,0,EDATE(EDATE($T68,1)+$R68,COLUMN()-22))</f>
        <v>#DIV/0!</v>
      </c>
      <c r="AQ68" s="183" t="e">
        <f>IF(COUNT($T68:AP68)&gt;ROUNDUP($Q68/$O68,0)+$P68,0,EDATE(EDATE($T68,1)+$R68,COLUMN()-22))</f>
        <v>#DIV/0!</v>
      </c>
      <c r="AR68" s="183" t="e">
        <f>IF(COUNT($T68:AQ68)&gt;ROUNDUP($Q68/$O68,0)+$P68,0,EDATE(EDATE($T68,1)+$R68,COLUMN()-22))</f>
        <v>#DIV/0!</v>
      </c>
      <c r="AS68" s="183" t="e">
        <f>IF(COUNT($T68:AR68)&gt;ROUNDUP($Q68/$O68,0)+$P68,0,EDATE(EDATE($T68,1)+$R68,COLUMN()-22))</f>
        <v>#DIV/0!</v>
      </c>
      <c r="AT68" s="183" t="e">
        <f>IF(COUNT($T68:AS68)&gt;ROUNDUP($Q68/$O68,0)+$P68,0,EDATE(EDATE($T68,1)+$R68,COLUMN()-22))</f>
        <v>#DIV/0!</v>
      </c>
      <c r="AU68" s="183" t="e">
        <f>IF(COUNT($T68:AT68)&gt;ROUNDUP($Q68/$O68,0)+$P68,0,EDATE(EDATE($T68,1)+$R68,COLUMN()-22))</f>
        <v>#DIV/0!</v>
      </c>
      <c r="AV68" s="183" t="e">
        <f>IF(COUNT($T68:AU68)&gt;ROUNDUP($Q68/$O68,0)+$P68,0,EDATE(EDATE($T68,1)+$R68,COLUMN()-22))</f>
        <v>#DIV/0!</v>
      </c>
      <c r="AW68" s="183" t="e">
        <f>IF(COUNT($T68:AV68)&gt;ROUNDUP($Q68/$O68,0)+$P68,0,EDATE(EDATE($T68,1)+$R68,COLUMN()-22))</f>
        <v>#DIV/0!</v>
      </c>
      <c r="AX68" s="183" t="e">
        <f>IF(COUNT($T68:AW68)&gt;ROUNDUP($Q68/$O68,0)+$P68,0,EDATE(EDATE($T68,1)+$R68,COLUMN()-22))</f>
        <v>#DIV/0!</v>
      </c>
      <c r="AY68" s="183" t="e">
        <f>IF(COUNT($T68:AX68)&gt;ROUNDUP($Q68/$O68,0)+$P68,0,EDATE(EDATE($T68,1)+$R68,COLUMN()-22))</f>
        <v>#DIV/0!</v>
      </c>
      <c r="AZ68" s="183" t="e">
        <f>IF(COUNT($T68:AY68)&gt;ROUNDUP($Q68/$O68,0)+$P68,0,EDATE(EDATE($T68,1)+$R68,COLUMN()-22))</f>
        <v>#DIV/0!</v>
      </c>
      <c r="BA68" s="183" t="e">
        <f>IF(COUNT($T68:AZ68)&gt;ROUNDUP($Q68/$O68,0)+$P68,0,EDATE(EDATE($T68,1)+$R68,COLUMN()-22))</f>
        <v>#DIV/0!</v>
      </c>
      <c r="BB68" s="183" t="e">
        <f>IF(COUNT($T68:BA68)&gt;ROUNDUP($Q68/$O68,0)+$P68,0,EDATE(EDATE($T68,1)+$R68,COLUMN()-22))</f>
        <v>#DIV/0!</v>
      </c>
      <c r="BC68" s="183" t="e">
        <f>IF(COUNT($T68:BB68)&gt;ROUNDUP($Q68/$O68,0)+$P68,0,EDATE(EDATE($T68,1)+$R68,COLUMN()-22))</f>
        <v>#DIV/0!</v>
      </c>
      <c r="BD68" s="158"/>
      <c r="BE68" s="44"/>
    </row>
    <row r="69" spans="1:57" ht="21" customHeight="1">
      <c r="A69" s="270" t="str">
        <f t="shared" ca="1" si="6"/>
        <v/>
      </c>
      <c r="B69" s="213"/>
      <c r="C69" s="215" t="e">
        <f>+VLOOKUP(B69,'اسماء العملاء'!$A$2:$E$1270,5,FALSE)</f>
        <v>#N/A</v>
      </c>
      <c r="D69" s="215" t="e">
        <f>+VLOOKUP(B69,'اسماء العملاء'!$A$2:$C$1270,2,FALSE)</f>
        <v>#N/A</v>
      </c>
      <c r="E69" s="215"/>
      <c r="F69" s="215" t="e">
        <f>+VLOOKUP(B69,'اسماء العملاء'!$A$2:$C$1270,3,FALSE)</f>
        <v>#N/A</v>
      </c>
      <c r="G69" s="44"/>
      <c r="H69" s="78" t="e">
        <f>+VLOOKUP(G69,'انواع الفلاتر'!$B$2:$C$52,2,FALSE)</f>
        <v>#N/A</v>
      </c>
      <c r="I69" s="55"/>
      <c r="J69" s="76" t="e">
        <f t="shared" si="7"/>
        <v>#N/A</v>
      </c>
      <c r="K69" s="60"/>
      <c r="L69" s="60"/>
      <c r="M69" s="160"/>
      <c r="N69" s="61">
        <f t="shared" si="8"/>
        <v>0</v>
      </c>
      <c r="O69" s="265"/>
      <c r="P69" s="169" t="e">
        <f t="shared" si="4"/>
        <v>#DIV/0!</v>
      </c>
      <c r="Q69" s="169" t="e">
        <f t="shared" si="5"/>
        <v>#DIV/0!</v>
      </c>
      <c r="R69" s="179">
        <v>0</v>
      </c>
      <c r="S69" s="175" t="e">
        <f t="shared" si="9"/>
        <v>#DIV/0!</v>
      </c>
      <c r="T69" s="185"/>
      <c r="U69" s="183" t="e">
        <f>IF(COUNT($T69:T69)&gt;ROUNDUP($Q69/$O69,0)+$P69,0,EDATE(EDATE($T69,1)+$R69,COLUMN()-22))</f>
        <v>#DIV/0!</v>
      </c>
      <c r="V69" s="183" t="e">
        <f>IF(COUNT($T69:U69)&gt;ROUNDUP($Q69/$O69,0)+$P69,0,EDATE(EDATE($T69,1)+$R69,COLUMN()-22))</f>
        <v>#DIV/0!</v>
      </c>
      <c r="W69" s="183" t="e">
        <f>IF(COUNT($T69:V69)&gt;ROUNDUP($Q69/$O69,0)+$P69,0,EDATE(EDATE($T69,1)+$R69,COLUMN()-22))</f>
        <v>#DIV/0!</v>
      </c>
      <c r="X69" s="183" t="e">
        <f>IF(COUNT($T69:W69)&gt;ROUNDUP($Q69/$O69,0)+$P69,0,EDATE(EDATE($T69,1)+$R69,COLUMN()-22))</f>
        <v>#DIV/0!</v>
      </c>
      <c r="Y69" s="183" t="e">
        <f>IF(COUNT($T69:X69)&gt;ROUNDUP($Q69/$O69,0)+$P69,0,EDATE(EDATE($T69,1)+$R69,COLUMN()-22))</f>
        <v>#DIV/0!</v>
      </c>
      <c r="Z69" s="183" t="e">
        <f>IF(COUNT($T69:Y69)&gt;ROUNDUP($Q69/$O69,0)+$P69,0,EDATE(EDATE($T69,1)+$R69,COLUMN()-22))</f>
        <v>#DIV/0!</v>
      </c>
      <c r="AA69" s="183" t="e">
        <f>IF(COUNT($T69:Z69)&gt;ROUNDUP($Q69/$O69,0)+$P69,0,EDATE(EDATE($T69,1)+$R69,COLUMN()-22))</f>
        <v>#DIV/0!</v>
      </c>
      <c r="AB69" s="183" t="e">
        <f>IF(COUNT($T69:AA69)&gt;ROUNDUP($Q69/$O69,0)+$P69,0,EDATE(EDATE($T69,1)+$R69,COLUMN()-22))</f>
        <v>#DIV/0!</v>
      </c>
      <c r="AC69" s="183" t="e">
        <f>IF(COUNT($T69:AB69)&gt;ROUNDUP($Q69/$O69,0)+$P69,0,EDATE(EDATE($T69,1)+$R69,COLUMN()-22))</f>
        <v>#DIV/0!</v>
      </c>
      <c r="AD69" s="183" t="e">
        <f>IF(COUNT($T69:AC69)&gt;ROUNDUP($Q69/$O69,0)+$P69,0,EDATE(EDATE($T69,1)+$R69,COLUMN()-22))</f>
        <v>#DIV/0!</v>
      </c>
      <c r="AE69" s="183" t="e">
        <f>IF(COUNT($T69:AD69)&gt;ROUNDUP($Q69/$O69,0)+$P69,0,EDATE(EDATE($T69,1)+$R69,COLUMN()-22))</f>
        <v>#DIV/0!</v>
      </c>
      <c r="AF69" s="183" t="e">
        <f>IF(COUNT($T69:AE69)&gt;ROUNDUP($Q69/$O69,0)+$P69,0,EDATE(EDATE($T69,1)+$R69,COLUMN()-22))</f>
        <v>#DIV/0!</v>
      </c>
      <c r="AG69" s="183" t="e">
        <f>IF(COUNT($T69:AF69)&gt;ROUNDUP($Q69/$O69,0)+$P69,0,EDATE(EDATE($T69,1)+$R69,COLUMN()-22))</f>
        <v>#DIV/0!</v>
      </c>
      <c r="AH69" s="183" t="e">
        <f>IF(COUNT($T69:AG69)&gt;ROUNDUP($Q69/$O69,0)+$P69,0,EDATE(EDATE($T69,1)+$R69,COLUMN()-22))</f>
        <v>#DIV/0!</v>
      </c>
      <c r="AI69" s="183" t="e">
        <f>IF(COUNT($T69:AH69)&gt;ROUNDUP($Q69/$O69,0)+$P69,0,EDATE(EDATE($T69,1)+$R69,COLUMN()-22))</f>
        <v>#DIV/0!</v>
      </c>
      <c r="AJ69" s="183" t="e">
        <f>IF(COUNT($T69:AI69)&gt;ROUNDUP($Q69/$O69,0)+$P69,0,EDATE(EDATE($T69,1)+$R69,COLUMN()-22))</f>
        <v>#DIV/0!</v>
      </c>
      <c r="AK69" s="183" t="e">
        <f>IF(COUNT($T69:AJ69)&gt;ROUNDUP($Q69/$O69,0)+$P69,0,EDATE(EDATE($T69,1)+$R69,COLUMN()-22))</f>
        <v>#DIV/0!</v>
      </c>
      <c r="AL69" s="183" t="e">
        <f>IF(COUNT($T69:AK69)&gt;ROUNDUP($Q69/$O69,0)+$P69,0,EDATE(EDATE($T69,1)+$R69,COLUMN()-22))</f>
        <v>#DIV/0!</v>
      </c>
      <c r="AM69" s="183" t="e">
        <f>IF(COUNT($T69:AL69)&gt;ROUNDUP($Q69/$O69,0)+$P69,0,EDATE(EDATE($T69,1)+$R69,COLUMN()-22))</f>
        <v>#DIV/0!</v>
      </c>
      <c r="AN69" s="183" t="e">
        <f>IF(COUNT($T69:AM69)&gt;ROUNDUP($Q69/$O69,0)+$P69,0,EDATE(EDATE($T69,1)+$R69,COLUMN()-22))</f>
        <v>#DIV/0!</v>
      </c>
      <c r="AO69" s="183" t="e">
        <f>IF(COUNT($T69:AN69)&gt;ROUNDUP($Q69/$O69,0)+$P69,0,EDATE(EDATE($T69,1)+$R69,COLUMN()-22))</f>
        <v>#DIV/0!</v>
      </c>
      <c r="AP69" s="183" t="e">
        <f>IF(COUNT($T69:AO69)&gt;ROUNDUP($Q69/$O69,0)+$P69,0,EDATE(EDATE($T69,1)+$R69,COLUMN()-22))</f>
        <v>#DIV/0!</v>
      </c>
      <c r="AQ69" s="183" t="e">
        <f>IF(COUNT($T69:AP69)&gt;ROUNDUP($Q69/$O69,0)+$P69,0,EDATE(EDATE($T69,1)+$R69,COLUMN()-22))</f>
        <v>#DIV/0!</v>
      </c>
      <c r="AR69" s="183" t="e">
        <f>IF(COUNT($T69:AQ69)&gt;ROUNDUP($Q69/$O69,0)+$P69,0,EDATE(EDATE($T69,1)+$R69,COLUMN()-22))</f>
        <v>#DIV/0!</v>
      </c>
      <c r="AS69" s="183" t="e">
        <f>IF(COUNT($T69:AR69)&gt;ROUNDUP($Q69/$O69,0)+$P69,0,EDATE(EDATE($T69,1)+$R69,COLUMN()-22))</f>
        <v>#DIV/0!</v>
      </c>
      <c r="AT69" s="183" t="e">
        <f>IF(COUNT($T69:AS69)&gt;ROUNDUP($Q69/$O69,0)+$P69,0,EDATE(EDATE($T69,1)+$R69,COLUMN()-22))</f>
        <v>#DIV/0!</v>
      </c>
      <c r="AU69" s="183" t="e">
        <f>IF(COUNT($T69:AT69)&gt;ROUNDUP($Q69/$O69,0)+$P69,0,EDATE(EDATE($T69,1)+$R69,COLUMN()-22))</f>
        <v>#DIV/0!</v>
      </c>
      <c r="AV69" s="183" t="e">
        <f>IF(COUNT($T69:AU69)&gt;ROUNDUP($Q69/$O69,0)+$P69,0,EDATE(EDATE($T69,1)+$R69,COLUMN()-22))</f>
        <v>#DIV/0!</v>
      </c>
      <c r="AW69" s="183" t="e">
        <f>IF(COUNT($T69:AV69)&gt;ROUNDUP($Q69/$O69,0)+$P69,0,EDATE(EDATE($T69,1)+$R69,COLUMN()-22))</f>
        <v>#DIV/0!</v>
      </c>
      <c r="AX69" s="183" t="e">
        <f>IF(COUNT($T69:AW69)&gt;ROUNDUP($Q69/$O69,0)+$P69,0,EDATE(EDATE($T69,1)+$R69,COLUMN()-22))</f>
        <v>#DIV/0!</v>
      </c>
      <c r="AY69" s="183" t="e">
        <f>IF(COUNT($T69:AX69)&gt;ROUNDUP($Q69/$O69,0)+$P69,0,EDATE(EDATE($T69,1)+$R69,COLUMN()-22))</f>
        <v>#DIV/0!</v>
      </c>
      <c r="AZ69" s="183" t="e">
        <f>IF(COUNT($T69:AY69)&gt;ROUNDUP($Q69/$O69,0)+$P69,0,EDATE(EDATE($T69,1)+$R69,COLUMN()-22))</f>
        <v>#DIV/0!</v>
      </c>
      <c r="BA69" s="183" t="e">
        <f>IF(COUNT($T69:AZ69)&gt;ROUNDUP($Q69/$O69,0)+$P69,0,EDATE(EDATE($T69,1)+$R69,COLUMN()-22))</f>
        <v>#DIV/0!</v>
      </c>
      <c r="BB69" s="183" t="e">
        <f>IF(COUNT($T69:BA69)&gt;ROUNDUP($Q69/$O69,0)+$P69,0,EDATE(EDATE($T69,1)+$R69,COLUMN()-22))</f>
        <v>#DIV/0!</v>
      </c>
      <c r="BC69" s="183" t="e">
        <f>IF(COUNT($T69:BB69)&gt;ROUNDUP($Q69/$O69,0)+$P69,0,EDATE(EDATE($T69,1)+$R69,COLUMN()-22))</f>
        <v>#DIV/0!</v>
      </c>
      <c r="BD69" s="158"/>
      <c r="BE69" s="44"/>
    </row>
    <row r="70" spans="1:57" ht="21" customHeight="1">
      <c r="A70" s="270" t="str">
        <f t="shared" ca="1" si="6"/>
        <v/>
      </c>
      <c r="B70" s="213"/>
      <c r="C70" s="215" t="e">
        <f>+VLOOKUP(B70,'اسماء العملاء'!$A$2:$E$1270,5,FALSE)</f>
        <v>#N/A</v>
      </c>
      <c r="D70" s="215" t="e">
        <f>+VLOOKUP(B70,'اسماء العملاء'!$A$2:$C$1270,2,FALSE)</f>
        <v>#N/A</v>
      </c>
      <c r="E70" s="215"/>
      <c r="F70" s="215" t="e">
        <f>+VLOOKUP(B70,'اسماء العملاء'!$A$2:$C$1270,3,FALSE)</f>
        <v>#N/A</v>
      </c>
      <c r="G70" s="44"/>
      <c r="H70" s="78" t="e">
        <f>+VLOOKUP(G70,'انواع الفلاتر'!$B$2:$C$52,2,FALSE)</f>
        <v>#N/A</v>
      </c>
      <c r="I70" s="55"/>
      <c r="J70" s="76" t="e">
        <f t="shared" si="7"/>
        <v>#N/A</v>
      </c>
      <c r="K70" s="60"/>
      <c r="L70" s="60"/>
      <c r="M70" s="160"/>
      <c r="N70" s="61">
        <f t="shared" si="8"/>
        <v>0</v>
      </c>
      <c r="O70" s="265"/>
      <c r="P70" s="169" t="e">
        <f t="shared" si="4"/>
        <v>#DIV/0!</v>
      </c>
      <c r="Q70" s="169" t="e">
        <f t="shared" si="5"/>
        <v>#DIV/0!</v>
      </c>
      <c r="R70" s="179">
        <v>0</v>
      </c>
      <c r="S70" s="175" t="e">
        <f t="shared" si="9"/>
        <v>#DIV/0!</v>
      </c>
      <c r="T70" s="185"/>
      <c r="U70" s="183" t="e">
        <f>IF(COUNT($T70:T70)&gt;ROUNDUP($Q70/$O70,0)+$P70,0,EDATE(EDATE($T70,1)+$R70,COLUMN()-22))</f>
        <v>#DIV/0!</v>
      </c>
      <c r="V70" s="183" t="e">
        <f>IF(COUNT($T70:U70)&gt;ROUNDUP($Q70/$O70,0)+$P70,0,EDATE(EDATE($T70,1)+$R70,COLUMN()-22))</f>
        <v>#DIV/0!</v>
      </c>
      <c r="W70" s="183" t="e">
        <f>IF(COUNT($T70:V70)&gt;ROUNDUP($Q70/$O70,0)+$P70,0,EDATE(EDATE($T70,1)+$R70,COLUMN()-22))</f>
        <v>#DIV/0!</v>
      </c>
      <c r="X70" s="183" t="e">
        <f>IF(COUNT($T70:W70)&gt;ROUNDUP($Q70/$O70,0)+$P70,0,EDATE(EDATE($T70,1)+$R70,COLUMN()-22))</f>
        <v>#DIV/0!</v>
      </c>
      <c r="Y70" s="183" t="e">
        <f>IF(COUNT($T70:X70)&gt;ROUNDUP($Q70/$O70,0)+$P70,0,EDATE(EDATE($T70,1)+$R70,COLUMN()-22))</f>
        <v>#DIV/0!</v>
      </c>
      <c r="Z70" s="183" t="e">
        <f>IF(COUNT($T70:Y70)&gt;ROUNDUP($Q70/$O70,0)+$P70,0,EDATE(EDATE($T70,1)+$R70,COLUMN()-22))</f>
        <v>#DIV/0!</v>
      </c>
      <c r="AA70" s="183" t="e">
        <f>IF(COUNT($T70:Z70)&gt;ROUNDUP($Q70/$O70,0)+$P70,0,EDATE(EDATE($T70,1)+$R70,COLUMN()-22))</f>
        <v>#DIV/0!</v>
      </c>
      <c r="AB70" s="183" t="e">
        <f>IF(COUNT($T70:AA70)&gt;ROUNDUP($Q70/$O70,0)+$P70,0,EDATE(EDATE($T70,1)+$R70,COLUMN()-22))</f>
        <v>#DIV/0!</v>
      </c>
      <c r="AC70" s="183" t="e">
        <f>IF(COUNT($T70:AB70)&gt;ROUNDUP($Q70/$O70,0)+$P70,0,EDATE(EDATE($T70,1)+$R70,COLUMN()-22))</f>
        <v>#DIV/0!</v>
      </c>
      <c r="AD70" s="183" t="e">
        <f>IF(COUNT($T70:AC70)&gt;ROUNDUP($Q70/$O70,0)+$P70,0,EDATE(EDATE($T70,1)+$R70,COLUMN()-22))</f>
        <v>#DIV/0!</v>
      </c>
      <c r="AE70" s="183" t="e">
        <f>IF(COUNT($T70:AD70)&gt;ROUNDUP($Q70/$O70,0)+$P70,0,EDATE(EDATE($T70,1)+$R70,COLUMN()-22))</f>
        <v>#DIV/0!</v>
      </c>
      <c r="AF70" s="183" t="e">
        <f>IF(COUNT($T70:AE70)&gt;ROUNDUP($Q70/$O70,0)+$P70,0,EDATE(EDATE($T70,1)+$R70,COLUMN()-22))</f>
        <v>#DIV/0!</v>
      </c>
      <c r="AG70" s="183" t="e">
        <f>IF(COUNT($T70:AF70)&gt;ROUNDUP($Q70/$O70,0)+$P70,0,EDATE(EDATE($T70,1)+$R70,COLUMN()-22))</f>
        <v>#DIV/0!</v>
      </c>
      <c r="AH70" s="183" t="e">
        <f>IF(COUNT($T70:AG70)&gt;ROUNDUP($Q70/$O70,0)+$P70,0,EDATE(EDATE($T70,1)+$R70,COLUMN()-22))</f>
        <v>#DIV/0!</v>
      </c>
      <c r="AI70" s="183" t="e">
        <f>IF(COUNT($T70:AH70)&gt;ROUNDUP($Q70/$O70,0)+$P70,0,EDATE(EDATE($T70,1)+$R70,COLUMN()-22))</f>
        <v>#DIV/0!</v>
      </c>
      <c r="AJ70" s="183" t="e">
        <f>IF(COUNT($T70:AI70)&gt;ROUNDUP($Q70/$O70,0)+$P70,0,EDATE(EDATE($T70,1)+$R70,COLUMN()-22))</f>
        <v>#DIV/0!</v>
      </c>
      <c r="AK70" s="183" t="e">
        <f>IF(COUNT($T70:AJ70)&gt;ROUNDUP($Q70/$O70,0)+$P70,0,EDATE(EDATE($T70,1)+$R70,COLUMN()-22))</f>
        <v>#DIV/0!</v>
      </c>
      <c r="AL70" s="183" t="e">
        <f>IF(COUNT($T70:AK70)&gt;ROUNDUP($Q70/$O70,0)+$P70,0,EDATE(EDATE($T70,1)+$R70,COLUMN()-22))</f>
        <v>#DIV/0!</v>
      </c>
      <c r="AM70" s="183" t="e">
        <f>IF(COUNT($T70:AL70)&gt;ROUNDUP($Q70/$O70,0)+$P70,0,EDATE(EDATE($T70,1)+$R70,COLUMN()-22))</f>
        <v>#DIV/0!</v>
      </c>
      <c r="AN70" s="183" t="e">
        <f>IF(COUNT($T70:AM70)&gt;ROUNDUP($Q70/$O70,0)+$P70,0,EDATE(EDATE($T70,1)+$R70,COLUMN()-22))</f>
        <v>#DIV/0!</v>
      </c>
      <c r="AO70" s="183" t="e">
        <f>IF(COUNT($T70:AN70)&gt;ROUNDUP($Q70/$O70,0)+$P70,0,EDATE(EDATE($T70,1)+$R70,COLUMN()-22))</f>
        <v>#DIV/0!</v>
      </c>
      <c r="AP70" s="183" t="e">
        <f>IF(COUNT($T70:AO70)&gt;ROUNDUP($Q70/$O70,0)+$P70,0,EDATE(EDATE($T70,1)+$R70,COLUMN()-22))</f>
        <v>#DIV/0!</v>
      </c>
      <c r="AQ70" s="183" t="e">
        <f>IF(COUNT($T70:AP70)&gt;ROUNDUP($Q70/$O70,0)+$P70,0,EDATE(EDATE($T70,1)+$R70,COLUMN()-22))</f>
        <v>#DIV/0!</v>
      </c>
      <c r="AR70" s="183" t="e">
        <f>IF(COUNT($T70:AQ70)&gt;ROUNDUP($Q70/$O70,0)+$P70,0,EDATE(EDATE($T70,1)+$R70,COLUMN()-22))</f>
        <v>#DIV/0!</v>
      </c>
      <c r="AS70" s="183" t="e">
        <f>IF(COUNT($T70:AR70)&gt;ROUNDUP($Q70/$O70,0)+$P70,0,EDATE(EDATE($T70,1)+$R70,COLUMN()-22))</f>
        <v>#DIV/0!</v>
      </c>
      <c r="AT70" s="183" t="e">
        <f>IF(COUNT($T70:AS70)&gt;ROUNDUP($Q70/$O70,0)+$P70,0,EDATE(EDATE($T70,1)+$R70,COLUMN()-22))</f>
        <v>#DIV/0!</v>
      </c>
      <c r="AU70" s="183" t="e">
        <f>IF(COUNT($T70:AT70)&gt;ROUNDUP($Q70/$O70,0)+$P70,0,EDATE(EDATE($T70,1)+$R70,COLUMN()-22))</f>
        <v>#DIV/0!</v>
      </c>
      <c r="AV70" s="183" t="e">
        <f>IF(COUNT($T70:AU70)&gt;ROUNDUP($Q70/$O70,0)+$P70,0,EDATE(EDATE($T70,1)+$R70,COLUMN()-22))</f>
        <v>#DIV/0!</v>
      </c>
      <c r="AW70" s="183" t="e">
        <f>IF(COUNT($T70:AV70)&gt;ROUNDUP($Q70/$O70,0)+$P70,0,EDATE(EDATE($T70,1)+$R70,COLUMN()-22))</f>
        <v>#DIV/0!</v>
      </c>
      <c r="AX70" s="183" t="e">
        <f>IF(COUNT($T70:AW70)&gt;ROUNDUP($Q70/$O70,0)+$P70,0,EDATE(EDATE($T70,1)+$R70,COLUMN()-22))</f>
        <v>#DIV/0!</v>
      </c>
      <c r="AY70" s="183" t="e">
        <f>IF(COUNT($T70:AX70)&gt;ROUNDUP($Q70/$O70,0)+$P70,0,EDATE(EDATE($T70,1)+$R70,COLUMN()-22))</f>
        <v>#DIV/0!</v>
      </c>
      <c r="AZ70" s="183" t="e">
        <f>IF(COUNT($T70:AY70)&gt;ROUNDUP($Q70/$O70,0)+$P70,0,EDATE(EDATE($T70,1)+$R70,COLUMN()-22))</f>
        <v>#DIV/0!</v>
      </c>
      <c r="BA70" s="183" t="e">
        <f>IF(COUNT($T70:AZ70)&gt;ROUNDUP($Q70/$O70,0)+$P70,0,EDATE(EDATE($T70,1)+$R70,COLUMN()-22))</f>
        <v>#DIV/0!</v>
      </c>
      <c r="BB70" s="183" t="e">
        <f>IF(COUNT($T70:BA70)&gt;ROUNDUP($Q70/$O70,0)+$P70,0,EDATE(EDATE($T70,1)+$R70,COLUMN()-22))</f>
        <v>#DIV/0!</v>
      </c>
      <c r="BC70" s="183" t="e">
        <f>IF(COUNT($T70:BB70)&gt;ROUNDUP($Q70/$O70,0)+$P70,0,EDATE(EDATE($T70,1)+$R70,COLUMN()-22))</f>
        <v>#DIV/0!</v>
      </c>
      <c r="BD70" s="158"/>
      <c r="BE70" s="44"/>
    </row>
    <row r="71" spans="1:57" ht="21" customHeight="1">
      <c r="A71" s="270" t="str">
        <f t="shared" ca="1" si="6"/>
        <v/>
      </c>
      <c r="B71" s="213"/>
      <c r="C71" s="215" t="e">
        <f>+VLOOKUP(B71,'اسماء العملاء'!$A$2:$E$1270,5,FALSE)</f>
        <v>#N/A</v>
      </c>
      <c r="D71" s="215" t="e">
        <f>+VLOOKUP(B71,'اسماء العملاء'!$A$2:$C$1270,2,FALSE)</f>
        <v>#N/A</v>
      </c>
      <c r="E71" s="215"/>
      <c r="F71" s="215" t="e">
        <f>+VLOOKUP(B71,'اسماء العملاء'!$A$2:$C$1270,3,FALSE)</f>
        <v>#N/A</v>
      </c>
      <c r="G71" s="44"/>
      <c r="H71" s="78" t="e">
        <f>+VLOOKUP(G71,'انواع الفلاتر'!$B$2:$C$52,2,FALSE)</f>
        <v>#N/A</v>
      </c>
      <c r="I71" s="55"/>
      <c r="J71" s="76" t="e">
        <f t="shared" si="7"/>
        <v>#N/A</v>
      </c>
      <c r="K71" s="60"/>
      <c r="L71" s="60"/>
      <c r="M71" s="160"/>
      <c r="N71" s="61">
        <f t="shared" si="8"/>
        <v>0</v>
      </c>
      <c r="O71" s="265"/>
      <c r="P71" s="169" t="e">
        <f t="shared" si="4"/>
        <v>#DIV/0!</v>
      </c>
      <c r="Q71" s="169" t="e">
        <f t="shared" si="5"/>
        <v>#DIV/0!</v>
      </c>
      <c r="R71" s="179">
        <v>0</v>
      </c>
      <c r="S71" s="175" t="e">
        <f t="shared" si="9"/>
        <v>#DIV/0!</v>
      </c>
      <c r="T71" s="185"/>
      <c r="U71" s="183" t="e">
        <f>IF(COUNT($T71:T71)&gt;ROUNDUP($Q71/$O71,0)+$P71,0,EDATE(EDATE($T71,1)+$R71,COLUMN()-22))</f>
        <v>#DIV/0!</v>
      </c>
      <c r="V71" s="183" t="e">
        <f>IF(COUNT($T71:U71)&gt;ROUNDUP($Q71/$O71,0)+$P71,0,EDATE(EDATE($T71,1)+$R71,COLUMN()-22))</f>
        <v>#DIV/0!</v>
      </c>
      <c r="W71" s="183" t="e">
        <f>IF(COUNT($T71:V71)&gt;ROUNDUP($Q71/$O71,0)+$P71,0,EDATE(EDATE($T71,1)+$R71,COLUMN()-22))</f>
        <v>#DIV/0!</v>
      </c>
      <c r="X71" s="183" t="e">
        <f>IF(COUNT($T71:W71)&gt;ROUNDUP($Q71/$O71,0)+$P71,0,EDATE(EDATE($T71,1)+$R71,COLUMN()-22))</f>
        <v>#DIV/0!</v>
      </c>
      <c r="Y71" s="183" t="e">
        <f>IF(COUNT($T71:X71)&gt;ROUNDUP($Q71/$O71,0)+$P71,0,EDATE(EDATE($T71,1)+$R71,COLUMN()-22))</f>
        <v>#DIV/0!</v>
      </c>
      <c r="Z71" s="183" t="e">
        <f>IF(COUNT($T71:Y71)&gt;ROUNDUP($Q71/$O71,0)+$P71,0,EDATE(EDATE($T71,1)+$R71,COLUMN()-22))</f>
        <v>#DIV/0!</v>
      </c>
      <c r="AA71" s="183" t="e">
        <f>IF(COUNT($T71:Z71)&gt;ROUNDUP($Q71/$O71,0)+$P71,0,EDATE(EDATE($T71,1)+$R71,COLUMN()-22))</f>
        <v>#DIV/0!</v>
      </c>
      <c r="AB71" s="183" t="e">
        <f>IF(COUNT($T71:AA71)&gt;ROUNDUP($Q71/$O71,0)+$P71,0,EDATE(EDATE($T71,1)+$R71,COLUMN()-22))</f>
        <v>#DIV/0!</v>
      </c>
      <c r="AC71" s="183" t="e">
        <f>IF(COUNT($T71:AB71)&gt;ROUNDUP($Q71/$O71,0)+$P71,0,EDATE(EDATE($T71,1)+$R71,COLUMN()-22))</f>
        <v>#DIV/0!</v>
      </c>
      <c r="AD71" s="183" t="e">
        <f>IF(COUNT($T71:AC71)&gt;ROUNDUP($Q71/$O71,0)+$P71,0,EDATE(EDATE($T71,1)+$R71,COLUMN()-22))</f>
        <v>#DIV/0!</v>
      </c>
      <c r="AE71" s="183" t="e">
        <f>IF(COUNT($T71:AD71)&gt;ROUNDUP($Q71/$O71,0)+$P71,0,EDATE(EDATE($T71,1)+$R71,COLUMN()-22))</f>
        <v>#DIV/0!</v>
      </c>
      <c r="AF71" s="183" t="e">
        <f>IF(COUNT($T71:AE71)&gt;ROUNDUP($Q71/$O71,0)+$P71,0,EDATE(EDATE($T71,1)+$R71,COLUMN()-22))</f>
        <v>#DIV/0!</v>
      </c>
      <c r="AG71" s="183" t="e">
        <f>IF(COUNT($T71:AF71)&gt;ROUNDUP($Q71/$O71,0)+$P71,0,EDATE(EDATE($T71,1)+$R71,COLUMN()-22))</f>
        <v>#DIV/0!</v>
      </c>
      <c r="AH71" s="183" t="e">
        <f>IF(COUNT($T71:AG71)&gt;ROUNDUP($Q71/$O71,0)+$P71,0,EDATE(EDATE($T71,1)+$R71,COLUMN()-22))</f>
        <v>#DIV/0!</v>
      </c>
      <c r="AI71" s="183" t="e">
        <f>IF(COUNT($T71:AH71)&gt;ROUNDUP($Q71/$O71,0)+$P71,0,EDATE(EDATE($T71,1)+$R71,COLUMN()-22))</f>
        <v>#DIV/0!</v>
      </c>
      <c r="AJ71" s="183" t="e">
        <f>IF(COUNT($T71:AI71)&gt;ROUNDUP($Q71/$O71,0)+$P71,0,EDATE(EDATE($T71,1)+$R71,COLUMN()-22))</f>
        <v>#DIV/0!</v>
      </c>
      <c r="AK71" s="183" t="e">
        <f>IF(COUNT($T71:AJ71)&gt;ROUNDUP($Q71/$O71,0)+$P71,0,EDATE(EDATE($T71,1)+$R71,COLUMN()-22))</f>
        <v>#DIV/0!</v>
      </c>
      <c r="AL71" s="183" t="e">
        <f>IF(COUNT($T71:AK71)&gt;ROUNDUP($Q71/$O71,0)+$P71,0,EDATE(EDATE($T71,1)+$R71,COLUMN()-22))</f>
        <v>#DIV/0!</v>
      </c>
      <c r="AM71" s="183" t="e">
        <f>IF(COUNT($T71:AL71)&gt;ROUNDUP($Q71/$O71,0)+$P71,0,EDATE(EDATE($T71,1)+$R71,COLUMN()-22))</f>
        <v>#DIV/0!</v>
      </c>
      <c r="AN71" s="183" t="e">
        <f>IF(COUNT($T71:AM71)&gt;ROUNDUP($Q71/$O71,0)+$P71,0,EDATE(EDATE($T71,1)+$R71,COLUMN()-22))</f>
        <v>#DIV/0!</v>
      </c>
      <c r="AO71" s="183" t="e">
        <f>IF(COUNT($T71:AN71)&gt;ROUNDUP($Q71/$O71,0)+$P71,0,EDATE(EDATE($T71,1)+$R71,COLUMN()-22))</f>
        <v>#DIV/0!</v>
      </c>
      <c r="AP71" s="183" t="e">
        <f>IF(COUNT($T71:AO71)&gt;ROUNDUP($Q71/$O71,0)+$P71,0,EDATE(EDATE($T71,1)+$R71,COLUMN()-22))</f>
        <v>#DIV/0!</v>
      </c>
      <c r="AQ71" s="183" t="e">
        <f>IF(COUNT($T71:AP71)&gt;ROUNDUP($Q71/$O71,0)+$P71,0,EDATE(EDATE($T71,1)+$R71,COLUMN()-22))</f>
        <v>#DIV/0!</v>
      </c>
      <c r="AR71" s="183" t="e">
        <f>IF(COUNT($T71:AQ71)&gt;ROUNDUP($Q71/$O71,0)+$P71,0,EDATE(EDATE($T71,1)+$R71,COLUMN()-22))</f>
        <v>#DIV/0!</v>
      </c>
      <c r="AS71" s="183" t="e">
        <f>IF(COUNT($T71:AR71)&gt;ROUNDUP($Q71/$O71,0)+$P71,0,EDATE(EDATE($T71,1)+$R71,COLUMN()-22))</f>
        <v>#DIV/0!</v>
      </c>
      <c r="AT71" s="183" t="e">
        <f>IF(COUNT($T71:AS71)&gt;ROUNDUP($Q71/$O71,0)+$P71,0,EDATE(EDATE($T71,1)+$R71,COLUMN()-22))</f>
        <v>#DIV/0!</v>
      </c>
      <c r="AU71" s="183" t="e">
        <f>IF(COUNT($T71:AT71)&gt;ROUNDUP($Q71/$O71,0)+$P71,0,EDATE(EDATE($T71,1)+$R71,COLUMN()-22))</f>
        <v>#DIV/0!</v>
      </c>
      <c r="AV71" s="183" t="e">
        <f>IF(COUNT($T71:AU71)&gt;ROUNDUP($Q71/$O71,0)+$P71,0,EDATE(EDATE($T71,1)+$R71,COLUMN()-22))</f>
        <v>#DIV/0!</v>
      </c>
      <c r="AW71" s="183" t="e">
        <f>IF(COUNT($T71:AV71)&gt;ROUNDUP($Q71/$O71,0)+$P71,0,EDATE(EDATE($T71,1)+$R71,COLUMN()-22))</f>
        <v>#DIV/0!</v>
      </c>
      <c r="AX71" s="183" t="e">
        <f>IF(COUNT($T71:AW71)&gt;ROUNDUP($Q71/$O71,0)+$P71,0,EDATE(EDATE($T71,1)+$R71,COLUMN()-22))</f>
        <v>#DIV/0!</v>
      </c>
      <c r="AY71" s="183" t="e">
        <f>IF(COUNT($T71:AX71)&gt;ROUNDUP($Q71/$O71,0)+$P71,0,EDATE(EDATE($T71,1)+$R71,COLUMN()-22))</f>
        <v>#DIV/0!</v>
      </c>
      <c r="AZ71" s="183" t="e">
        <f>IF(COUNT($T71:AY71)&gt;ROUNDUP($Q71/$O71,0)+$P71,0,EDATE(EDATE($T71,1)+$R71,COLUMN()-22))</f>
        <v>#DIV/0!</v>
      </c>
      <c r="BA71" s="183" t="e">
        <f>IF(COUNT($T71:AZ71)&gt;ROUNDUP($Q71/$O71,0)+$P71,0,EDATE(EDATE($T71,1)+$R71,COLUMN()-22))</f>
        <v>#DIV/0!</v>
      </c>
      <c r="BB71" s="183" t="e">
        <f>IF(COUNT($T71:BA71)&gt;ROUNDUP($Q71/$O71,0)+$P71,0,EDATE(EDATE($T71,1)+$R71,COLUMN()-22))</f>
        <v>#DIV/0!</v>
      </c>
      <c r="BC71" s="183" t="e">
        <f>IF(COUNT($T71:BB71)&gt;ROUNDUP($Q71/$O71,0)+$P71,0,EDATE(EDATE($T71,1)+$R71,COLUMN()-22))</f>
        <v>#DIV/0!</v>
      </c>
      <c r="BD71" s="158"/>
      <c r="BE71" s="44"/>
    </row>
    <row r="72" spans="1:57" ht="21" customHeight="1">
      <c r="A72" s="270" t="str">
        <f t="shared" ca="1" si="6"/>
        <v/>
      </c>
      <c r="B72" s="213"/>
      <c r="C72" s="215" t="e">
        <f>+VLOOKUP(B72,'اسماء العملاء'!$A$2:$E$1270,5,FALSE)</f>
        <v>#N/A</v>
      </c>
      <c r="D72" s="215" t="e">
        <f>+VLOOKUP(B72,'اسماء العملاء'!$A$2:$C$1270,2,FALSE)</f>
        <v>#N/A</v>
      </c>
      <c r="E72" s="215"/>
      <c r="F72" s="215" t="e">
        <f>+VLOOKUP(B72,'اسماء العملاء'!$A$2:$C$1270,3,FALSE)</f>
        <v>#N/A</v>
      </c>
      <c r="G72" s="44"/>
      <c r="H72" s="78" t="e">
        <f>+VLOOKUP(G72,'انواع الفلاتر'!$B$2:$C$52,2,FALSE)</f>
        <v>#N/A</v>
      </c>
      <c r="I72" s="55"/>
      <c r="J72" s="76" t="e">
        <f t="shared" si="7"/>
        <v>#N/A</v>
      </c>
      <c r="K72" s="60"/>
      <c r="L72" s="60"/>
      <c r="M72" s="160"/>
      <c r="N72" s="61">
        <f t="shared" si="8"/>
        <v>0</v>
      </c>
      <c r="O72" s="265"/>
      <c r="P72" s="169" t="e">
        <f t="shared" ref="P72:P103" si="10">INT(N72/O72)</f>
        <v>#DIV/0!</v>
      </c>
      <c r="Q72" s="169" t="e">
        <f t="shared" ref="Q72:Q103" si="11">N72-O72*P72</f>
        <v>#DIV/0!</v>
      </c>
      <c r="R72" s="179">
        <v>0</v>
      </c>
      <c r="S72" s="175" t="e">
        <f t="shared" si="9"/>
        <v>#DIV/0!</v>
      </c>
      <c r="T72" s="185"/>
      <c r="U72" s="183" t="e">
        <f>IF(COUNT($T72:T72)&gt;ROUNDUP($Q72/$O72,0)+$P72,0,EDATE(EDATE($T72,1)+$R72,COLUMN()-22))</f>
        <v>#DIV/0!</v>
      </c>
      <c r="V72" s="183" t="e">
        <f>IF(COUNT($T72:U72)&gt;ROUNDUP($Q72/$O72,0)+$P72,0,EDATE(EDATE($T72,1)+$R72,COLUMN()-22))</f>
        <v>#DIV/0!</v>
      </c>
      <c r="W72" s="183" t="e">
        <f>IF(COUNT($T72:V72)&gt;ROUNDUP($Q72/$O72,0)+$P72,0,EDATE(EDATE($T72,1)+$R72,COLUMN()-22))</f>
        <v>#DIV/0!</v>
      </c>
      <c r="X72" s="183" t="e">
        <f>IF(COUNT($T72:W72)&gt;ROUNDUP($Q72/$O72,0)+$P72,0,EDATE(EDATE($T72,1)+$R72,COLUMN()-22))</f>
        <v>#DIV/0!</v>
      </c>
      <c r="Y72" s="183" t="e">
        <f>IF(COUNT($T72:X72)&gt;ROUNDUP($Q72/$O72,0)+$P72,0,EDATE(EDATE($T72,1)+$R72,COLUMN()-22))</f>
        <v>#DIV/0!</v>
      </c>
      <c r="Z72" s="183" t="e">
        <f>IF(COUNT($T72:Y72)&gt;ROUNDUP($Q72/$O72,0)+$P72,0,EDATE(EDATE($T72,1)+$R72,COLUMN()-22))</f>
        <v>#DIV/0!</v>
      </c>
      <c r="AA72" s="183" t="e">
        <f>IF(COUNT($T72:Z72)&gt;ROUNDUP($Q72/$O72,0)+$P72,0,EDATE(EDATE($T72,1)+$R72,COLUMN()-22))</f>
        <v>#DIV/0!</v>
      </c>
      <c r="AB72" s="183" t="e">
        <f>IF(COUNT($T72:AA72)&gt;ROUNDUP($Q72/$O72,0)+$P72,0,EDATE(EDATE($T72,1)+$R72,COLUMN()-22))</f>
        <v>#DIV/0!</v>
      </c>
      <c r="AC72" s="183" t="e">
        <f>IF(COUNT($T72:AB72)&gt;ROUNDUP($Q72/$O72,0)+$P72,0,EDATE(EDATE($T72,1)+$R72,COLUMN()-22))</f>
        <v>#DIV/0!</v>
      </c>
      <c r="AD72" s="183" t="e">
        <f>IF(COUNT($T72:AC72)&gt;ROUNDUP($Q72/$O72,0)+$P72,0,EDATE(EDATE($T72,1)+$R72,COLUMN()-22))</f>
        <v>#DIV/0!</v>
      </c>
      <c r="AE72" s="183" t="e">
        <f>IF(COUNT($T72:AD72)&gt;ROUNDUP($Q72/$O72,0)+$P72,0,EDATE(EDATE($T72,1)+$R72,COLUMN()-22))</f>
        <v>#DIV/0!</v>
      </c>
      <c r="AF72" s="183" t="e">
        <f>IF(COUNT($T72:AE72)&gt;ROUNDUP($Q72/$O72,0)+$P72,0,EDATE(EDATE($T72,1)+$R72,COLUMN()-22))</f>
        <v>#DIV/0!</v>
      </c>
      <c r="AG72" s="183" t="e">
        <f>IF(COUNT($T72:AF72)&gt;ROUNDUP($Q72/$O72,0)+$P72,0,EDATE(EDATE($T72,1)+$R72,COLUMN()-22))</f>
        <v>#DIV/0!</v>
      </c>
      <c r="AH72" s="183" t="e">
        <f>IF(COUNT($T72:AG72)&gt;ROUNDUP($Q72/$O72,0)+$P72,0,EDATE(EDATE($T72,1)+$R72,COLUMN()-22))</f>
        <v>#DIV/0!</v>
      </c>
      <c r="AI72" s="183" t="e">
        <f>IF(COUNT($T72:AH72)&gt;ROUNDUP($Q72/$O72,0)+$P72,0,EDATE(EDATE($T72,1)+$R72,COLUMN()-22))</f>
        <v>#DIV/0!</v>
      </c>
      <c r="AJ72" s="183" t="e">
        <f>IF(COUNT($T72:AI72)&gt;ROUNDUP($Q72/$O72,0)+$P72,0,EDATE(EDATE($T72,1)+$R72,COLUMN()-22))</f>
        <v>#DIV/0!</v>
      </c>
      <c r="AK72" s="183" t="e">
        <f>IF(COUNT($T72:AJ72)&gt;ROUNDUP($Q72/$O72,0)+$P72,0,EDATE(EDATE($T72,1)+$R72,COLUMN()-22))</f>
        <v>#DIV/0!</v>
      </c>
      <c r="AL72" s="183" t="e">
        <f>IF(COUNT($T72:AK72)&gt;ROUNDUP($Q72/$O72,0)+$P72,0,EDATE(EDATE($T72,1)+$R72,COLUMN()-22))</f>
        <v>#DIV/0!</v>
      </c>
      <c r="AM72" s="183" t="e">
        <f>IF(COUNT($T72:AL72)&gt;ROUNDUP($Q72/$O72,0)+$P72,0,EDATE(EDATE($T72,1)+$R72,COLUMN()-22))</f>
        <v>#DIV/0!</v>
      </c>
      <c r="AN72" s="183" t="e">
        <f>IF(COUNT($T72:AM72)&gt;ROUNDUP($Q72/$O72,0)+$P72,0,EDATE(EDATE($T72,1)+$R72,COLUMN()-22))</f>
        <v>#DIV/0!</v>
      </c>
      <c r="AO72" s="183" t="e">
        <f>IF(COUNT($T72:AN72)&gt;ROUNDUP($Q72/$O72,0)+$P72,0,EDATE(EDATE($T72,1)+$R72,COLUMN()-22))</f>
        <v>#DIV/0!</v>
      </c>
      <c r="AP72" s="183" t="e">
        <f>IF(COUNT($T72:AO72)&gt;ROUNDUP($Q72/$O72,0)+$P72,0,EDATE(EDATE($T72,1)+$R72,COLUMN()-22))</f>
        <v>#DIV/0!</v>
      </c>
      <c r="AQ72" s="183" t="e">
        <f>IF(COUNT($T72:AP72)&gt;ROUNDUP($Q72/$O72,0)+$P72,0,EDATE(EDATE($T72,1)+$R72,COLUMN()-22))</f>
        <v>#DIV/0!</v>
      </c>
      <c r="AR72" s="183" t="e">
        <f>IF(COUNT($T72:AQ72)&gt;ROUNDUP($Q72/$O72,0)+$P72,0,EDATE(EDATE($T72,1)+$R72,COLUMN()-22))</f>
        <v>#DIV/0!</v>
      </c>
      <c r="AS72" s="183" t="e">
        <f>IF(COUNT($T72:AR72)&gt;ROUNDUP($Q72/$O72,0)+$P72,0,EDATE(EDATE($T72,1)+$R72,COLUMN()-22))</f>
        <v>#DIV/0!</v>
      </c>
      <c r="AT72" s="183" t="e">
        <f>IF(COUNT($T72:AS72)&gt;ROUNDUP($Q72/$O72,0)+$P72,0,EDATE(EDATE($T72,1)+$R72,COLUMN()-22))</f>
        <v>#DIV/0!</v>
      </c>
      <c r="AU72" s="183" t="e">
        <f>IF(COUNT($T72:AT72)&gt;ROUNDUP($Q72/$O72,0)+$P72,0,EDATE(EDATE($T72,1)+$R72,COLUMN()-22))</f>
        <v>#DIV/0!</v>
      </c>
      <c r="AV72" s="183" t="e">
        <f>IF(COUNT($T72:AU72)&gt;ROUNDUP($Q72/$O72,0)+$P72,0,EDATE(EDATE($T72,1)+$R72,COLUMN()-22))</f>
        <v>#DIV/0!</v>
      </c>
      <c r="AW72" s="183" t="e">
        <f>IF(COUNT($T72:AV72)&gt;ROUNDUP($Q72/$O72,0)+$P72,0,EDATE(EDATE($T72,1)+$R72,COLUMN()-22))</f>
        <v>#DIV/0!</v>
      </c>
      <c r="AX72" s="183" t="e">
        <f>IF(COUNT($T72:AW72)&gt;ROUNDUP($Q72/$O72,0)+$P72,0,EDATE(EDATE($T72,1)+$R72,COLUMN()-22))</f>
        <v>#DIV/0!</v>
      </c>
      <c r="AY72" s="183" t="e">
        <f>IF(COUNT($T72:AX72)&gt;ROUNDUP($Q72/$O72,0)+$P72,0,EDATE(EDATE($T72,1)+$R72,COLUMN()-22))</f>
        <v>#DIV/0!</v>
      </c>
      <c r="AZ72" s="183" t="e">
        <f>IF(COUNT($T72:AY72)&gt;ROUNDUP($Q72/$O72,0)+$P72,0,EDATE(EDATE($T72,1)+$R72,COLUMN()-22))</f>
        <v>#DIV/0!</v>
      </c>
      <c r="BA72" s="183" t="e">
        <f>IF(COUNT($T72:AZ72)&gt;ROUNDUP($Q72/$O72,0)+$P72,0,EDATE(EDATE($T72,1)+$R72,COLUMN()-22))</f>
        <v>#DIV/0!</v>
      </c>
      <c r="BB72" s="183" t="e">
        <f>IF(COUNT($T72:BA72)&gt;ROUNDUP($Q72/$O72,0)+$P72,0,EDATE(EDATE($T72,1)+$R72,COLUMN()-22))</f>
        <v>#DIV/0!</v>
      </c>
      <c r="BC72" s="183" t="e">
        <f>IF(COUNT($T72:BB72)&gt;ROUNDUP($Q72/$O72,0)+$P72,0,EDATE(EDATE($T72,1)+$R72,COLUMN()-22))</f>
        <v>#DIV/0!</v>
      </c>
      <c r="BD72" s="158"/>
      <c r="BE72" s="44"/>
    </row>
    <row r="73" spans="1:57" ht="21" customHeight="1">
      <c r="A73" s="270" t="str">
        <f t="shared" ca="1" si="6"/>
        <v/>
      </c>
      <c r="B73" s="213"/>
      <c r="C73" s="215" t="e">
        <f>+VLOOKUP(B73,'اسماء العملاء'!$A$2:$E$1270,5,FALSE)</f>
        <v>#N/A</v>
      </c>
      <c r="D73" s="215" t="e">
        <f>+VLOOKUP(B73,'اسماء العملاء'!$A$2:$C$1270,2,FALSE)</f>
        <v>#N/A</v>
      </c>
      <c r="E73" s="215"/>
      <c r="F73" s="215" t="e">
        <f>+VLOOKUP(B73,'اسماء العملاء'!$A$2:$C$1270,3,FALSE)</f>
        <v>#N/A</v>
      </c>
      <c r="G73" s="44"/>
      <c r="H73" s="78" t="e">
        <f>+VLOOKUP(G73,'انواع الفلاتر'!$B$2:$C$52,2,FALSE)</f>
        <v>#N/A</v>
      </c>
      <c r="I73" s="55"/>
      <c r="J73" s="76" t="e">
        <f t="shared" si="7"/>
        <v>#N/A</v>
      </c>
      <c r="K73" s="60"/>
      <c r="L73" s="60"/>
      <c r="M73" s="160"/>
      <c r="N73" s="61">
        <f t="shared" si="8"/>
        <v>0</v>
      </c>
      <c r="O73" s="265"/>
      <c r="P73" s="169" t="e">
        <f t="shared" si="10"/>
        <v>#DIV/0!</v>
      </c>
      <c r="Q73" s="169" t="e">
        <f t="shared" si="11"/>
        <v>#DIV/0!</v>
      </c>
      <c r="R73" s="179">
        <v>0</v>
      </c>
      <c r="S73" s="175" t="e">
        <f t="shared" si="9"/>
        <v>#DIV/0!</v>
      </c>
      <c r="T73" s="185"/>
      <c r="U73" s="183" t="e">
        <f>IF(COUNT($T73:T73)&gt;ROUNDUP($Q73/$O73,0)+$P73,0,EDATE(EDATE($T73,1)+$R73,COLUMN()-22))</f>
        <v>#DIV/0!</v>
      </c>
      <c r="V73" s="183" t="e">
        <f>IF(COUNT($T73:U73)&gt;ROUNDUP($Q73/$O73,0)+$P73,0,EDATE(EDATE($T73,1)+$R73,COLUMN()-22))</f>
        <v>#DIV/0!</v>
      </c>
      <c r="W73" s="183" t="e">
        <f>IF(COUNT($T73:V73)&gt;ROUNDUP($Q73/$O73,0)+$P73,0,EDATE(EDATE($T73,1)+$R73,COLUMN()-22))</f>
        <v>#DIV/0!</v>
      </c>
      <c r="X73" s="183" t="e">
        <f>IF(COUNT($T73:W73)&gt;ROUNDUP($Q73/$O73,0)+$P73,0,EDATE(EDATE($T73,1)+$R73,COLUMN()-22))</f>
        <v>#DIV/0!</v>
      </c>
      <c r="Y73" s="183" t="e">
        <f>IF(COUNT($T73:X73)&gt;ROUNDUP($Q73/$O73,0)+$P73,0,EDATE(EDATE($T73,1)+$R73,COLUMN()-22))</f>
        <v>#DIV/0!</v>
      </c>
      <c r="Z73" s="183" t="e">
        <f>IF(COUNT($T73:Y73)&gt;ROUNDUP($Q73/$O73,0)+$P73,0,EDATE(EDATE($T73,1)+$R73,COLUMN()-22))</f>
        <v>#DIV/0!</v>
      </c>
      <c r="AA73" s="183" t="e">
        <f>IF(COUNT($T73:Z73)&gt;ROUNDUP($Q73/$O73,0)+$P73,0,EDATE(EDATE($T73,1)+$R73,COLUMN()-22))</f>
        <v>#DIV/0!</v>
      </c>
      <c r="AB73" s="183" t="e">
        <f>IF(COUNT($T73:AA73)&gt;ROUNDUP($Q73/$O73,0)+$P73,0,EDATE(EDATE($T73,1)+$R73,COLUMN()-22))</f>
        <v>#DIV/0!</v>
      </c>
      <c r="AC73" s="183" t="e">
        <f>IF(COUNT($T73:AB73)&gt;ROUNDUP($Q73/$O73,0)+$P73,0,EDATE(EDATE($T73,1)+$R73,COLUMN()-22))</f>
        <v>#DIV/0!</v>
      </c>
      <c r="AD73" s="183" t="e">
        <f>IF(COUNT($T73:AC73)&gt;ROUNDUP($Q73/$O73,0)+$P73,0,EDATE(EDATE($T73,1)+$R73,COLUMN()-22))</f>
        <v>#DIV/0!</v>
      </c>
      <c r="AE73" s="183" t="e">
        <f>IF(COUNT($T73:AD73)&gt;ROUNDUP($Q73/$O73,0)+$P73,0,EDATE(EDATE($T73,1)+$R73,COLUMN()-22))</f>
        <v>#DIV/0!</v>
      </c>
      <c r="AF73" s="183" t="e">
        <f>IF(COUNT($T73:AE73)&gt;ROUNDUP($Q73/$O73,0)+$P73,0,EDATE(EDATE($T73,1)+$R73,COLUMN()-22))</f>
        <v>#DIV/0!</v>
      </c>
      <c r="AG73" s="183" t="e">
        <f>IF(COUNT($T73:AF73)&gt;ROUNDUP($Q73/$O73,0)+$P73,0,EDATE(EDATE($T73,1)+$R73,COLUMN()-22))</f>
        <v>#DIV/0!</v>
      </c>
      <c r="AH73" s="183" t="e">
        <f>IF(COUNT($T73:AG73)&gt;ROUNDUP($Q73/$O73,0)+$P73,0,EDATE(EDATE($T73,1)+$R73,COLUMN()-22))</f>
        <v>#DIV/0!</v>
      </c>
      <c r="AI73" s="183" t="e">
        <f>IF(COUNT($T73:AH73)&gt;ROUNDUP($Q73/$O73,0)+$P73,0,EDATE(EDATE($T73,1)+$R73,COLUMN()-22))</f>
        <v>#DIV/0!</v>
      </c>
      <c r="AJ73" s="183" t="e">
        <f>IF(COUNT($T73:AI73)&gt;ROUNDUP($Q73/$O73,0)+$P73,0,EDATE(EDATE($T73,1)+$R73,COLUMN()-22))</f>
        <v>#DIV/0!</v>
      </c>
      <c r="AK73" s="183" t="e">
        <f>IF(COUNT($T73:AJ73)&gt;ROUNDUP($Q73/$O73,0)+$P73,0,EDATE(EDATE($T73,1)+$R73,COLUMN()-22))</f>
        <v>#DIV/0!</v>
      </c>
      <c r="AL73" s="183" t="e">
        <f>IF(COUNT($T73:AK73)&gt;ROUNDUP($Q73/$O73,0)+$P73,0,EDATE(EDATE($T73,1)+$R73,COLUMN()-22))</f>
        <v>#DIV/0!</v>
      </c>
      <c r="AM73" s="183" t="e">
        <f>IF(COUNT($T73:AL73)&gt;ROUNDUP($Q73/$O73,0)+$P73,0,EDATE(EDATE($T73,1)+$R73,COLUMN()-22))</f>
        <v>#DIV/0!</v>
      </c>
      <c r="AN73" s="183" t="e">
        <f>IF(COUNT($T73:AM73)&gt;ROUNDUP($Q73/$O73,0)+$P73,0,EDATE(EDATE($T73,1)+$R73,COLUMN()-22))</f>
        <v>#DIV/0!</v>
      </c>
      <c r="AO73" s="183" t="e">
        <f>IF(COUNT($T73:AN73)&gt;ROUNDUP($Q73/$O73,0)+$P73,0,EDATE(EDATE($T73,1)+$R73,COLUMN()-22))</f>
        <v>#DIV/0!</v>
      </c>
      <c r="AP73" s="183" t="e">
        <f>IF(COUNT($T73:AO73)&gt;ROUNDUP($Q73/$O73,0)+$P73,0,EDATE(EDATE($T73,1)+$R73,COLUMN()-22))</f>
        <v>#DIV/0!</v>
      </c>
      <c r="AQ73" s="183" t="e">
        <f>IF(COUNT($T73:AP73)&gt;ROUNDUP($Q73/$O73,0)+$P73,0,EDATE(EDATE($T73,1)+$R73,COLUMN()-22))</f>
        <v>#DIV/0!</v>
      </c>
      <c r="AR73" s="183" t="e">
        <f>IF(COUNT($T73:AQ73)&gt;ROUNDUP($Q73/$O73,0)+$P73,0,EDATE(EDATE($T73,1)+$R73,COLUMN()-22))</f>
        <v>#DIV/0!</v>
      </c>
      <c r="AS73" s="183" t="e">
        <f>IF(COUNT($T73:AR73)&gt;ROUNDUP($Q73/$O73,0)+$P73,0,EDATE(EDATE($T73,1)+$R73,COLUMN()-22))</f>
        <v>#DIV/0!</v>
      </c>
      <c r="AT73" s="183" t="e">
        <f>IF(COUNT($T73:AS73)&gt;ROUNDUP($Q73/$O73,0)+$P73,0,EDATE(EDATE($T73,1)+$R73,COLUMN()-22))</f>
        <v>#DIV/0!</v>
      </c>
      <c r="AU73" s="183" t="e">
        <f>IF(COUNT($T73:AT73)&gt;ROUNDUP($Q73/$O73,0)+$P73,0,EDATE(EDATE($T73,1)+$R73,COLUMN()-22))</f>
        <v>#DIV/0!</v>
      </c>
      <c r="AV73" s="183" t="e">
        <f>IF(COUNT($T73:AU73)&gt;ROUNDUP($Q73/$O73,0)+$P73,0,EDATE(EDATE($T73,1)+$R73,COLUMN()-22))</f>
        <v>#DIV/0!</v>
      </c>
      <c r="AW73" s="183" t="e">
        <f>IF(COUNT($T73:AV73)&gt;ROUNDUP($Q73/$O73,0)+$P73,0,EDATE(EDATE($T73,1)+$R73,COLUMN()-22))</f>
        <v>#DIV/0!</v>
      </c>
      <c r="AX73" s="183" t="e">
        <f>IF(COUNT($T73:AW73)&gt;ROUNDUP($Q73/$O73,0)+$P73,0,EDATE(EDATE($T73,1)+$R73,COLUMN()-22))</f>
        <v>#DIV/0!</v>
      </c>
      <c r="AY73" s="183" t="e">
        <f>IF(COUNT($T73:AX73)&gt;ROUNDUP($Q73/$O73,0)+$P73,0,EDATE(EDATE($T73,1)+$R73,COLUMN()-22))</f>
        <v>#DIV/0!</v>
      </c>
      <c r="AZ73" s="183" t="e">
        <f>IF(COUNT($T73:AY73)&gt;ROUNDUP($Q73/$O73,0)+$P73,0,EDATE(EDATE($T73,1)+$R73,COLUMN()-22))</f>
        <v>#DIV/0!</v>
      </c>
      <c r="BA73" s="183" t="e">
        <f>IF(COUNT($T73:AZ73)&gt;ROUNDUP($Q73/$O73,0)+$P73,0,EDATE(EDATE($T73,1)+$R73,COLUMN()-22))</f>
        <v>#DIV/0!</v>
      </c>
      <c r="BB73" s="183" t="e">
        <f>IF(COUNT($T73:BA73)&gt;ROUNDUP($Q73/$O73,0)+$P73,0,EDATE(EDATE($T73,1)+$R73,COLUMN()-22))</f>
        <v>#DIV/0!</v>
      </c>
      <c r="BC73" s="183" t="e">
        <f>IF(COUNT($T73:BB73)&gt;ROUNDUP($Q73/$O73,0)+$P73,0,EDATE(EDATE($T73,1)+$R73,COLUMN()-22))</f>
        <v>#DIV/0!</v>
      </c>
      <c r="BD73" s="158"/>
      <c r="BE73" s="44"/>
    </row>
    <row r="74" spans="1:57" ht="21" customHeight="1">
      <c r="A74" s="270" t="str">
        <f t="shared" ca="1" si="6"/>
        <v/>
      </c>
      <c r="B74" s="213"/>
      <c r="C74" s="215" t="e">
        <f>+VLOOKUP(B74,'اسماء العملاء'!$A$2:$E$1270,5,FALSE)</f>
        <v>#N/A</v>
      </c>
      <c r="D74" s="215" t="e">
        <f>+VLOOKUP(B74,'اسماء العملاء'!$A$2:$C$1270,2,FALSE)</f>
        <v>#N/A</v>
      </c>
      <c r="E74" s="215"/>
      <c r="F74" s="215" t="e">
        <f>+VLOOKUP(B74,'اسماء العملاء'!$A$2:$C$1270,3,FALSE)</f>
        <v>#N/A</v>
      </c>
      <c r="G74" s="44"/>
      <c r="H74" s="78" t="e">
        <f>+VLOOKUP(G74,'انواع الفلاتر'!$B$2:$C$52,2,FALSE)</f>
        <v>#N/A</v>
      </c>
      <c r="I74" s="55"/>
      <c r="J74" s="76" t="e">
        <f t="shared" si="7"/>
        <v>#N/A</v>
      </c>
      <c r="K74" s="60"/>
      <c r="L74" s="60"/>
      <c r="M74" s="160"/>
      <c r="N74" s="61">
        <f t="shared" si="8"/>
        <v>0</v>
      </c>
      <c r="O74" s="265"/>
      <c r="P74" s="169" t="e">
        <f t="shared" si="10"/>
        <v>#DIV/0!</v>
      </c>
      <c r="Q74" s="169" t="e">
        <f t="shared" si="11"/>
        <v>#DIV/0!</v>
      </c>
      <c r="R74" s="179">
        <v>0</v>
      </c>
      <c r="S74" s="175" t="e">
        <f t="shared" si="9"/>
        <v>#DIV/0!</v>
      </c>
      <c r="T74" s="185"/>
      <c r="U74" s="183" t="e">
        <f>IF(COUNT($T74:T74)&gt;ROUNDUP($Q74/$O74,0)+$P74,0,EDATE(EDATE($T74,1)+$R74,COLUMN()-22))</f>
        <v>#DIV/0!</v>
      </c>
      <c r="V74" s="183" t="e">
        <f>IF(COUNT($T74:U74)&gt;ROUNDUP($Q74/$O74,0)+$P74,0,EDATE(EDATE($T74,1)+$R74,COLUMN()-22))</f>
        <v>#DIV/0!</v>
      </c>
      <c r="W74" s="183" t="e">
        <f>IF(COUNT($T74:V74)&gt;ROUNDUP($Q74/$O74,0)+$P74,0,EDATE(EDATE($T74,1)+$R74,COLUMN()-22))</f>
        <v>#DIV/0!</v>
      </c>
      <c r="X74" s="183" t="e">
        <f>IF(COUNT($T74:W74)&gt;ROUNDUP($Q74/$O74,0)+$P74,0,EDATE(EDATE($T74,1)+$R74,COLUMN()-22))</f>
        <v>#DIV/0!</v>
      </c>
      <c r="Y74" s="183" t="e">
        <f>IF(COUNT($T74:X74)&gt;ROUNDUP($Q74/$O74,0)+$P74,0,EDATE(EDATE($T74,1)+$R74,COLUMN()-22))</f>
        <v>#DIV/0!</v>
      </c>
      <c r="Z74" s="183" t="e">
        <f>IF(COUNT($T74:Y74)&gt;ROUNDUP($Q74/$O74,0)+$P74,0,EDATE(EDATE($T74,1)+$R74,COLUMN()-22))</f>
        <v>#DIV/0!</v>
      </c>
      <c r="AA74" s="183" t="e">
        <f>IF(COUNT($T74:Z74)&gt;ROUNDUP($Q74/$O74,0)+$P74,0,EDATE(EDATE($T74,1)+$R74,COLUMN()-22))</f>
        <v>#DIV/0!</v>
      </c>
      <c r="AB74" s="183" t="e">
        <f>IF(COUNT($T74:AA74)&gt;ROUNDUP($Q74/$O74,0)+$P74,0,EDATE(EDATE($T74,1)+$R74,COLUMN()-22))</f>
        <v>#DIV/0!</v>
      </c>
      <c r="AC74" s="183" t="e">
        <f>IF(COUNT($T74:AB74)&gt;ROUNDUP($Q74/$O74,0)+$P74,0,EDATE(EDATE($T74,1)+$R74,COLUMN()-22))</f>
        <v>#DIV/0!</v>
      </c>
      <c r="AD74" s="183" t="e">
        <f>IF(COUNT($T74:AC74)&gt;ROUNDUP($Q74/$O74,0)+$P74,0,EDATE(EDATE($T74,1)+$R74,COLUMN()-22))</f>
        <v>#DIV/0!</v>
      </c>
      <c r="AE74" s="183" t="e">
        <f>IF(COUNT($T74:AD74)&gt;ROUNDUP($Q74/$O74,0)+$P74,0,EDATE(EDATE($T74,1)+$R74,COLUMN()-22))</f>
        <v>#DIV/0!</v>
      </c>
      <c r="AF74" s="183" t="e">
        <f>IF(COUNT($T74:AE74)&gt;ROUNDUP($Q74/$O74,0)+$P74,0,EDATE(EDATE($T74,1)+$R74,COLUMN()-22))</f>
        <v>#DIV/0!</v>
      </c>
      <c r="AG74" s="183" t="e">
        <f>IF(COUNT($T74:AF74)&gt;ROUNDUP($Q74/$O74,0)+$P74,0,EDATE(EDATE($T74,1)+$R74,COLUMN()-22))</f>
        <v>#DIV/0!</v>
      </c>
      <c r="AH74" s="183" t="e">
        <f>IF(COUNT($T74:AG74)&gt;ROUNDUP($Q74/$O74,0)+$P74,0,EDATE(EDATE($T74,1)+$R74,COLUMN()-22))</f>
        <v>#DIV/0!</v>
      </c>
      <c r="AI74" s="183" t="e">
        <f>IF(COUNT($T74:AH74)&gt;ROUNDUP($Q74/$O74,0)+$P74,0,EDATE(EDATE($T74,1)+$R74,COLUMN()-22))</f>
        <v>#DIV/0!</v>
      </c>
      <c r="AJ74" s="183" t="e">
        <f>IF(COUNT($T74:AI74)&gt;ROUNDUP($Q74/$O74,0)+$P74,0,EDATE(EDATE($T74,1)+$R74,COLUMN()-22))</f>
        <v>#DIV/0!</v>
      </c>
      <c r="AK74" s="183" t="e">
        <f>IF(COUNT($T74:AJ74)&gt;ROUNDUP($Q74/$O74,0)+$P74,0,EDATE(EDATE($T74,1)+$R74,COLUMN()-22))</f>
        <v>#DIV/0!</v>
      </c>
      <c r="AL74" s="183" t="e">
        <f>IF(COUNT($T74:AK74)&gt;ROUNDUP($Q74/$O74,0)+$P74,0,EDATE(EDATE($T74,1)+$R74,COLUMN()-22))</f>
        <v>#DIV/0!</v>
      </c>
      <c r="AM74" s="183" t="e">
        <f>IF(COUNT($T74:AL74)&gt;ROUNDUP($Q74/$O74,0)+$P74,0,EDATE(EDATE($T74,1)+$R74,COLUMN()-22))</f>
        <v>#DIV/0!</v>
      </c>
      <c r="AN74" s="183" t="e">
        <f>IF(COUNT($T74:AM74)&gt;ROUNDUP($Q74/$O74,0)+$P74,0,EDATE(EDATE($T74,1)+$R74,COLUMN()-22))</f>
        <v>#DIV/0!</v>
      </c>
      <c r="AO74" s="183" t="e">
        <f>IF(COUNT($T74:AN74)&gt;ROUNDUP($Q74/$O74,0)+$P74,0,EDATE(EDATE($T74,1)+$R74,COLUMN()-22))</f>
        <v>#DIV/0!</v>
      </c>
      <c r="AP74" s="183" t="e">
        <f>IF(COUNT($T74:AO74)&gt;ROUNDUP($Q74/$O74,0)+$P74,0,EDATE(EDATE($T74,1)+$R74,COLUMN()-22))</f>
        <v>#DIV/0!</v>
      </c>
      <c r="AQ74" s="183" t="e">
        <f>IF(COUNT($T74:AP74)&gt;ROUNDUP($Q74/$O74,0)+$P74,0,EDATE(EDATE($T74,1)+$R74,COLUMN()-22))</f>
        <v>#DIV/0!</v>
      </c>
      <c r="AR74" s="183" t="e">
        <f>IF(COUNT($T74:AQ74)&gt;ROUNDUP($Q74/$O74,0)+$P74,0,EDATE(EDATE($T74,1)+$R74,COLUMN()-22))</f>
        <v>#DIV/0!</v>
      </c>
      <c r="AS74" s="183" t="e">
        <f>IF(COUNT($T74:AR74)&gt;ROUNDUP($Q74/$O74,0)+$P74,0,EDATE(EDATE($T74,1)+$R74,COLUMN()-22))</f>
        <v>#DIV/0!</v>
      </c>
      <c r="AT74" s="183" t="e">
        <f>IF(COUNT($T74:AS74)&gt;ROUNDUP($Q74/$O74,0)+$P74,0,EDATE(EDATE($T74,1)+$R74,COLUMN()-22))</f>
        <v>#DIV/0!</v>
      </c>
      <c r="AU74" s="183" t="e">
        <f>IF(COUNT($T74:AT74)&gt;ROUNDUP($Q74/$O74,0)+$P74,0,EDATE(EDATE($T74,1)+$R74,COLUMN()-22))</f>
        <v>#DIV/0!</v>
      </c>
      <c r="AV74" s="183" t="e">
        <f>IF(COUNT($T74:AU74)&gt;ROUNDUP($Q74/$O74,0)+$P74,0,EDATE(EDATE($T74,1)+$R74,COLUMN()-22))</f>
        <v>#DIV/0!</v>
      </c>
      <c r="AW74" s="183" t="e">
        <f>IF(COUNT($T74:AV74)&gt;ROUNDUP($Q74/$O74,0)+$P74,0,EDATE(EDATE($T74,1)+$R74,COLUMN()-22))</f>
        <v>#DIV/0!</v>
      </c>
      <c r="AX74" s="183" t="e">
        <f>IF(COUNT($T74:AW74)&gt;ROUNDUP($Q74/$O74,0)+$P74,0,EDATE(EDATE($T74,1)+$R74,COLUMN()-22))</f>
        <v>#DIV/0!</v>
      </c>
      <c r="AY74" s="183" t="e">
        <f>IF(COUNT($T74:AX74)&gt;ROUNDUP($Q74/$O74,0)+$P74,0,EDATE(EDATE($T74,1)+$R74,COLUMN()-22))</f>
        <v>#DIV/0!</v>
      </c>
      <c r="AZ74" s="183" t="e">
        <f>IF(COUNT($T74:AY74)&gt;ROUNDUP($Q74/$O74,0)+$P74,0,EDATE(EDATE($T74,1)+$R74,COLUMN()-22))</f>
        <v>#DIV/0!</v>
      </c>
      <c r="BA74" s="183" t="e">
        <f>IF(COUNT($T74:AZ74)&gt;ROUNDUP($Q74/$O74,0)+$P74,0,EDATE(EDATE($T74,1)+$R74,COLUMN()-22))</f>
        <v>#DIV/0!</v>
      </c>
      <c r="BB74" s="183" t="e">
        <f>IF(COUNT($T74:BA74)&gt;ROUNDUP($Q74/$O74,0)+$P74,0,EDATE(EDATE($T74,1)+$R74,COLUMN()-22))</f>
        <v>#DIV/0!</v>
      </c>
      <c r="BC74" s="183" t="e">
        <f>IF(COUNT($T74:BB74)&gt;ROUNDUP($Q74/$O74,0)+$P74,0,EDATE(EDATE($T74,1)+$R74,COLUMN()-22))</f>
        <v>#DIV/0!</v>
      </c>
      <c r="BD74" s="158"/>
      <c r="BE74" s="44"/>
    </row>
    <row r="75" spans="1:57" ht="21" customHeight="1">
      <c r="A75" s="270" t="str">
        <f t="shared" ca="1" si="6"/>
        <v/>
      </c>
      <c r="B75" s="213"/>
      <c r="C75" s="215" t="e">
        <f>+VLOOKUP(B75,'اسماء العملاء'!$A$2:$E$1270,5,FALSE)</f>
        <v>#N/A</v>
      </c>
      <c r="D75" s="215" t="e">
        <f>+VLOOKUP(B75,'اسماء العملاء'!$A$2:$C$1270,2,FALSE)</f>
        <v>#N/A</v>
      </c>
      <c r="E75" s="215"/>
      <c r="F75" s="215" t="e">
        <f>+VLOOKUP(B75,'اسماء العملاء'!$A$2:$C$1270,3,FALSE)</f>
        <v>#N/A</v>
      </c>
      <c r="G75" s="44"/>
      <c r="H75" s="78" t="e">
        <f>+VLOOKUP(G75,'انواع الفلاتر'!$B$2:$C$52,2,FALSE)</f>
        <v>#N/A</v>
      </c>
      <c r="I75" s="55"/>
      <c r="J75" s="76" t="e">
        <f t="shared" si="7"/>
        <v>#N/A</v>
      </c>
      <c r="K75" s="60"/>
      <c r="L75" s="60"/>
      <c r="M75" s="160"/>
      <c r="N75" s="61">
        <f t="shared" si="8"/>
        <v>0</v>
      </c>
      <c r="O75" s="265"/>
      <c r="P75" s="169" t="e">
        <f t="shared" si="10"/>
        <v>#DIV/0!</v>
      </c>
      <c r="Q75" s="169" t="e">
        <f t="shared" si="11"/>
        <v>#DIV/0!</v>
      </c>
      <c r="R75" s="179">
        <v>0</v>
      </c>
      <c r="S75" s="175" t="e">
        <f t="shared" si="9"/>
        <v>#DIV/0!</v>
      </c>
      <c r="T75" s="185"/>
      <c r="U75" s="183" t="e">
        <f>IF(COUNT($T75:T75)&gt;ROUNDUP($Q75/$O75,0)+$P75,0,EDATE(EDATE($T75,1)+$R75,COLUMN()-22))</f>
        <v>#DIV/0!</v>
      </c>
      <c r="V75" s="183" t="e">
        <f>IF(COUNT($T75:U75)&gt;ROUNDUP($Q75/$O75,0)+$P75,0,EDATE(EDATE($T75,1)+$R75,COLUMN()-22))</f>
        <v>#DIV/0!</v>
      </c>
      <c r="W75" s="183" t="e">
        <f>IF(COUNT($T75:V75)&gt;ROUNDUP($Q75/$O75,0)+$P75,0,EDATE(EDATE($T75,1)+$R75,COLUMN()-22))</f>
        <v>#DIV/0!</v>
      </c>
      <c r="X75" s="183" t="e">
        <f>IF(COUNT($T75:W75)&gt;ROUNDUP($Q75/$O75,0)+$P75,0,EDATE(EDATE($T75,1)+$R75,COLUMN()-22))</f>
        <v>#DIV/0!</v>
      </c>
      <c r="Y75" s="183" t="e">
        <f>IF(COUNT($T75:X75)&gt;ROUNDUP($Q75/$O75,0)+$P75,0,EDATE(EDATE($T75,1)+$R75,COLUMN()-22))</f>
        <v>#DIV/0!</v>
      </c>
      <c r="Z75" s="183" t="e">
        <f>IF(COUNT($T75:Y75)&gt;ROUNDUP($Q75/$O75,0)+$P75,0,EDATE(EDATE($T75,1)+$R75,COLUMN()-22))</f>
        <v>#DIV/0!</v>
      </c>
      <c r="AA75" s="183" t="e">
        <f>IF(COUNT($T75:Z75)&gt;ROUNDUP($Q75/$O75,0)+$P75,0,EDATE(EDATE($T75,1)+$R75,COLUMN()-22))</f>
        <v>#DIV/0!</v>
      </c>
      <c r="AB75" s="183" t="e">
        <f>IF(COUNT($T75:AA75)&gt;ROUNDUP($Q75/$O75,0)+$P75,0,EDATE(EDATE($T75,1)+$R75,COLUMN()-22))</f>
        <v>#DIV/0!</v>
      </c>
      <c r="AC75" s="183" t="e">
        <f>IF(COUNT($T75:AB75)&gt;ROUNDUP($Q75/$O75,0)+$P75,0,EDATE(EDATE($T75,1)+$R75,COLUMN()-22))</f>
        <v>#DIV/0!</v>
      </c>
      <c r="AD75" s="183" t="e">
        <f>IF(COUNT($T75:AC75)&gt;ROUNDUP($Q75/$O75,0)+$P75,0,EDATE(EDATE($T75,1)+$R75,COLUMN()-22))</f>
        <v>#DIV/0!</v>
      </c>
      <c r="AE75" s="183" t="e">
        <f>IF(COUNT($T75:AD75)&gt;ROUNDUP($Q75/$O75,0)+$P75,0,EDATE(EDATE($T75,1)+$R75,COLUMN()-22))</f>
        <v>#DIV/0!</v>
      </c>
      <c r="AF75" s="183" t="e">
        <f>IF(COUNT($T75:AE75)&gt;ROUNDUP($Q75/$O75,0)+$P75,0,EDATE(EDATE($T75,1)+$R75,COLUMN()-22))</f>
        <v>#DIV/0!</v>
      </c>
      <c r="AG75" s="183" t="e">
        <f>IF(COUNT($T75:AF75)&gt;ROUNDUP($Q75/$O75,0)+$P75,0,EDATE(EDATE($T75,1)+$R75,COLUMN()-22))</f>
        <v>#DIV/0!</v>
      </c>
      <c r="AH75" s="183" t="e">
        <f>IF(COUNT($T75:AG75)&gt;ROUNDUP($Q75/$O75,0)+$P75,0,EDATE(EDATE($T75,1)+$R75,COLUMN()-22))</f>
        <v>#DIV/0!</v>
      </c>
      <c r="AI75" s="183" t="e">
        <f>IF(COUNT($T75:AH75)&gt;ROUNDUP($Q75/$O75,0)+$P75,0,EDATE(EDATE($T75,1)+$R75,COLUMN()-22))</f>
        <v>#DIV/0!</v>
      </c>
      <c r="AJ75" s="183" t="e">
        <f>IF(COUNT($T75:AI75)&gt;ROUNDUP($Q75/$O75,0)+$P75,0,EDATE(EDATE($T75,1)+$R75,COLUMN()-22))</f>
        <v>#DIV/0!</v>
      </c>
      <c r="AK75" s="183" t="e">
        <f>IF(COUNT($T75:AJ75)&gt;ROUNDUP($Q75/$O75,0)+$P75,0,EDATE(EDATE($T75,1)+$R75,COLUMN()-22))</f>
        <v>#DIV/0!</v>
      </c>
      <c r="AL75" s="183" t="e">
        <f>IF(COUNT($T75:AK75)&gt;ROUNDUP($Q75/$O75,0)+$P75,0,EDATE(EDATE($T75,1)+$R75,COLUMN()-22))</f>
        <v>#DIV/0!</v>
      </c>
      <c r="AM75" s="183" t="e">
        <f>IF(COUNT($T75:AL75)&gt;ROUNDUP($Q75/$O75,0)+$P75,0,EDATE(EDATE($T75,1)+$R75,COLUMN()-22))</f>
        <v>#DIV/0!</v>
      </c>
      <c r="AN75" s="183" t="e">
        <f>IF(COUNT($T75:AM75)&gt;ROUNDUP($Q75/$O75,0)+$P75,0,EDATE(EDATE($T75,1)+$R75,COLUMN()-22))</f>
        <v>#DIV/0!</v>
      </c>
      <c r="AO75" s="183" t="e">
        <f>IF(COUNT($T75:AN75)&gt;ROUNDUP($Q75/$O75,0)+$P75,0,EDATE(EDATE($T75,1)+$R75,COLUMN()-22))</f>
        <v>#DIV/0!</v>
      </c>
      <c r="AP75" s="183" t="e">
        <f>IF(COUNT($T75:AO75)&gt;ROUNDUP($Q75/$O75,0)+$P75,0,EDATE(EDATE($T75,1)+$R75,COLUMN()-22))</f>
        <v>#DIV/0!</v>
      </c>
      <c r="AQ75" s="183" t="e">
        <f>IF(COUNT($T75:AP75)&gt;ROUNDUP($Q75/$O75,0)+$P75,0,EDATE(EDATE($T75,1)+$R75,COLUMN()-22))</f>
        <v>#DIV/0!</v>
      </c>
      <c r="AR75" s="183" t="e">
        <f>IF(COUNT($T75:AQ75)&gt;ROUNDUP($Q75/$O75,0)+$P75,0,EDATE(EDATE($T75,1)+$R75,COLUMN()-22))</f>
        <v>#DIV/0!</v>
      </c>
      <c r="AS75" s="183" t="e">
        <f>IF(COUNT($T75:AR75)&gt;ROUNDUP($Q75/$O75,0)+$P75,0,EDATE(EDATE($T75,1)+$R75,COLUMN()-22))</f>
        <v>#DIV/0!</v>
      </c>
      <c r="AT75" s="183" t="e">
        <f>IF(COUNT($T75:AS75)&gt;ROUNDUP($Q75/$O75,0)+$P75,0,EDATE(EDATE($T75,1)+$R75,COLUMN()-22))</f>
        <v>#DIV/0!</v>
      </c>
      <c r="AU75" s="183" t="e">
        <f>IF(COUNT($T75:AT75)&gt;ROUNDUP($Q75/$O75,0)+$P75,0,EDATE(EDATE($T75,1)+$R75,COLUMN()-22))</f>
        <v>#DIV/0!</v>
      </c>
      <c r="AV75" s="183" t="e">
        <f>IF(COUNT($T75:AU75)&gt;ROUNDUP($Q75/$O75,0)+$P75,0,EDATE(EDATE($T75,1)+$R75,COLUMN()-22))</f>
        <v>#DIV/0!</v>
      </c>
      <c r="AW75" s="183" t="e">
        <f>IF(COUNT($T75:AV75)&gt;ROUNDUP($Q75/$O75,0)+$P75,0,EDATE(EDATE($T75,1)+$R75,COLUMN()-22))</f>
        <v>#DIV/0!</v>
      </c>
      <c r="AX75" s="183" t="e">
        <f>IF(COUNT($T75:AW75)&gt;ROUNDUP($Q75/$O75,0)+$P75,0,EDATE(EDATE($T75,1)+$R75,COLUMN()-22))</f>
        <v>#DIV/0!</v>
      </c>
      <c r="AY75" s="183" t="e">
        <f>IF(COUNT($T75:AX75)&gt;ROUNDUP($Q75/$O75,0)+$P75,0,EDATE(EDATE($T75,1)+$R75,COLUMN()-22))</f>
        <v>#DIV/0!</v>
      </c>
      <c r="AZ75" s="183" t="e">
        <f>IF(COUNT($T75:AY75)&gt;ROUNDUP($Q75/$O75,0)+$P75,0,EDATE(EDATE($T75,1)+$R75,COLUMN()-22))</f>
        <v>#DIV/0!</v>
      </c>
      <c r="BA75" s="183" t="e">
        <f>IF(COUNT($T75:AZ75)&gt;ROUNDUP($Q75/$O75,0)+$P75,0,EDATE(EDATE($T75,1)+$R75,COLUMN()-22))</f>
        <v>#DIV/0!</v>
      </c>
      <c r="BB75" s="183" t="e">
        <f>IF(COUNT($T75:BA75)&gt;ROUNDUP($Q75/$O75,0)+$P75,0,EDATE(EDATE($T75,1)+$R75,COLUMN()-22))</f>
        <v>#DIV/0!</v>
      </c>
      <c r="BC75" s="183" t="e">
        <f>IF(COUNT($T75:BB75)&gt;ROUNDUP($Q75/$O75,0)+$P75,0,EDATE(EDATE($T75,1)+$R75,COLUMN()-22))</f>
        <v>#DIV/0!</v>
      </c>
      <c r="BD75" s="158"/>
      <c r="BE75" s="44"/>
    </row>
    <row r="76" spans="1:57" ht="21" customHeight="1">
      <c r="A76" s="270" t="str">
        <f t="shared" ca="1" si="6"/>
        <v/>
      </c>
      <c r="B76" s="213"/>
      <c r="C76" s="215" t="e">
        <f>+VLOOKUP(B76,'اسماء العملاء'!$A$2:$E$1270,5,FALSE)</f>
        <v>#N/A</v>
      </c>
      <c r="D76" s="215" t="e">
        <f>+VLOOKUP(B76,'اسماء العملاء'!$A$2:$C$1270,2,FALSE)</f>
        <v>#N/A</v>
      </c>
      <c r="E76" s="215"/>
      <c r="F76" s="215" t="e">
        <f>+VLOOKUP(B76,'اسماء العملاء'!$A$2:$C$1270,3,FALSE)</f>
        <v>#N/A</v>
      </c>
      <c r="G76" s="44"/>
      <c r="H76" s="78" t="e">
        <f>+VLOOKUP(G76,'انواع الفلاتر'!$B$2:$C$52,2,FALSE)</f>
        <v>#N/A</v>
      </c>
      <c r="I76" s="55"/>
      <c r="J76" s="76" t="e">
        <f t="shared" si="7"/>
        <v>#N/A</v>
      </c>
      <c r="K76" s="60"/>
      <c r="L76" s="60"/>
      <c r="M76" s="160"/>
      <c r="N76" s="61">
        <f t="shared" si="8"/>
        <v>0</v>
      </c>
      <c r="O76" s="265"/>
      <c r="P76" s="169" t="e">
        <f t="shared" si="10"/>
        <v>#DIV/0!</v>
      </c>
      <c r="Q76" s="169" t="e">
        <f t="shared" si="11"/>
        <v>#DIV/0!</v>
      </c>
      <c r="R76" s="179">
        <v>0</v>
      </c>
      <c r="S76" s="175" t="e">
        <f t="shared" si="9"/>
        <v>#DIV/0!</v>
      </c>
      <c r="T76" s="185"/>
      <c r="U76" s="183" t="e">
        <f>IF(COUNT($T76:T76)&gt;ROUNDUP($Q76/$O76,0)+$P76,0,EDATE(EDATE($T76,1)+$R76,COLUMN()-22))</f>
        <v>#DIV/0!</v>
      </c>
      <c r="V76" s="183" t="e">
        <f>IF(COUNT($T76:U76)&gt;ROUNDUP($Q76/$O76,0)+$P76,0,EDATE(EDATE($T76,1)+$R76,COLUMN()-22))</f>
        <v>#DIV/0!</v>
      </c>
      <c r="W76" s="183" t="e">
        <f>IF(COUNT($T76:V76)&gt;ROUNDUP($Q76/$O76,0)+$P76,0,EDATE(EDATE($T76,1)+$R76,COLUMN()-22))</f>
        <v>#DIV/0!</v>
      </c>
      <c r="X76" s="183" t="e">
        <f>IF(COUNT($T76:W76)&gt;ROUNDUP($Q76/$O76,0)+$P76,0,EDATE(EDATE($T76,1)+$R76,COLUMN()-22))</f>
        <v>#DIV/0!</v>
      </c>
      <c r="Y76" s="183" t="e">
        <f>IF(COUNT($T76:X76)&gt;ROUNDUP($Q76/$O76,0)+$P76,0,EDATE(EDATE($T76,1)+$R76,COLUMN()-22))</f>
        <v>#DIV/0!</v>
      </c>
      <c r="Z76" s="183" t="e">
        <f>IF(COUNT($T76:Y76)&gt;ROUNDUP($Q76/$O76,0)+$P76,0,EDATE(EDATE($T76,1)+$R76,COLUMN()-22))</f>
        <v>#DIV/0!</v>
      </c>
      <c r="AA76" s="183" t="e">
        <f>IF(COUNT($T76:Z76)&gt;ROUNDUP($Q76/$O76,0)+$P76,0,EDATE(EDATE($T76,1)+$R76,COLUMN()-22))</f>
        <v>#DIV/0!</v>
      </c>
      <c r="AB76" s="183" t="e">
        <f>IF(COUNT($T76:AA76)&gt;ROUNDUP($Q76/$O76,0)+$P76,0,EDATE(EDATE($T76,1)+$R76,COLUMN()-22))</f>
        <v>#DIV/0!</v>
      </c>
      <c r="AC76" s="183" t="e">
        <f>IF(COUNT($T76:AB76)&gt;ROUNDUP($Q76/$O76,0)+$P76,0,EDATE(EDATE($T76,1)+$R76,COLUMN()-22))</f>
        <v>#DIV/0!</v>
      </c>
      <c r="AD76" s="183" t="e">
        <f>IF(COUNT($T76:AC76)&gt;ROUNDUP($Q76/$O76,0)+$P76,0,EDATE(EDATE($T76,1)+$R76,COLUMN()-22))</f>
        <v>#DIV/0!</v>
      </c>
      <c r="AE76" s="183" t="e">
        <f>IF(COUNT($T76:AD76)&gt;ROUNDUP($Q76/$O76,0)+$P76,0,EDATE(EDATE($T76,1)+$R76,COLUMN()-22))</f>
        <v>#DIV/0!</v>
      </c>
      <c r="AF76" s="183" t="e">
        <f>IF(COUNT($T76:AE76)&gt;ROUNDUP($Q76/$O76,0)+$P76,0,EDATE(EDATE($T76,1)+$R76,COLUMN()-22))</f>
        <v>#DIV/0!</v>
      </c>
      <c r="AG76" s="183" t="e">
        <f>IF(COUNT($T76:AF76)&gt;ROUNDUP($Q76/$O76,0)+$P76,0,EDATE(EDATE($T76,1)+$R76,COLUMN()-22))</f>
        <v>#DIV/0!</v>
      </c>
      <c r="AH76" s="183" t="e">
        <f>IF(COUNT($T76:AG76)&gt;ROUNDUP($Q76/$O76,0)+$P76,0,EDATE(EDATE($T76,1)+$R76,COLUMN()-22))</f>
        <v>#DIV/0!</v>
      </c>
      <c r="AI76" s="183" t="e">
        <f>IF(COUNT($T76:AH76)&gt;ROUNDUP($Q76/$O76,0)+$P76,0,EDATE(EDATE($T76,1)+$R76,COLUMN()-22))</f>
        <v>#DIV/0!</v>
      </c>
      <c r="AJ76" s="183" t="e">
        <f>IF(COUNT($T76:AI76)&gt;ROUNDUP($Q76/$O76,0)+$P76,0,EDATE(EDATE($T76,1)+$R76,COLUMN()-22))</f>
        <v>#DIV/0!</v>
      </c>
      <c r="AK76" s="183" t="e">
        <f>IF(COUNT($T76:AJ76)&gt;ROUNDUP($Q76/$O76,0)+$P76,0,EDATE(EDATE($T76,1)+$R76,COLUMN()-22))</f>
        <v>#DIV/0!</v>
      </c>
      <c r="AL76" s="183" t="e">
        <f>IF(COUNT($T76:AK76)&gt;ROUNDUP($Q76/$O76,0)+$P76,0,EDATE(EDATE($T76,1)+$R76,COLUMN()-22))</f>
        <v>#DIV/0!</v>
      </c>
      <c r="AM76" s="183" t="e">
        <f>IF(COUNT($T76:AL76)&gt;ROUNDUP($Q76/$O76,0)+$P76,0,EDATE(EDATE($T76,1)+$R76,COLUMN()-22))</f>
        <v>#DIV/0!</v>
      </c>
      <c r="AN76" s="183" t="e">
        <f>IF(COUNT($T76:AM76)&gt;ROUNDUP($Q76/$O76,0)+$P76,0,EDATE(EDATE($T76,1)+$R76,COLUMN()-22))</f>
        <v>#DIV/0!</v>
      </c>
      <c r="AO76" s="183" t="e">
        <f>IF(COUNT($T76:AN76)&gt;ROUNDUP($Q76/$O76,0)+$P76,0,EDATE(EDATE($T76,1)+$R76,COLUMN()-22))</f>
        <v>#DIV/0!</v>
      </c>
      <c r="AP76" s="183" t="e">
        <f>IF(COUNT($T76:AO76)&gt;ROUNDUP($Q76/$O76,0)+$P76,0,EDATE(EDATE($T76,1)+$R76,COLUMN()-22))</f>
        <v>#DIV/0!</v>
      </c>
      <c r="AQ76" s="183" t="e">
        <f>IF(COUNT($T76:AP76)&gt;ROUNDUP($Q76/$O76,0)+$P76,0,EDATE(EDATE($T76,1)+$R76,COLUMN()-22))</f>
        <v>#DIV/0!</v>
      </c>
      <c r="AR76" s="183" t="e">
        <f>IF(COUNT($T76:AQ76)&gt;ROUNDUP($Q76/$O76,0)+$P76,0,EDATE(EDATE($T76,1)+$R76,COLUMN()-22))</f>
        <v>#DIV/0!</v>
      </c>
      <c r="AS76" s="183" t="e">
        <f>IF(COUNT($T76:AR76)&gt;ROUNDUP($Q76/$O76,0)+$P76,0,EDATE(EDATE($T76,1)+$R76,COLUMN()-22))</f>
        <v>#DIV/0!</v>
      </c>
      <c r="AT76" s="183" t="e">
        <f>IF(COUNT($T76:AS76)&gt;ROUNDUP($Q76/$O76,0)+$P76,0,EDATE(EDATE($T76,1)+$R76,COLUMN()-22))</f>
        <v>#DIV/0!</v>
      </c>
      <c r="AU76" s="183" t="e">
        <f>IF(COUNT($T76:AT76)&gt;ROUNDUP($Q76/$O76,0)+$P76,0,EDATE(EDATE($T76,1)+$R76,COLUMN()-22))</f>
        <v>#DIV/0!</v>
      </c>
      <c r="AV76" s="183" t="e">
        <f>IF(COUNT($T76:AU76)&gt;ROUNDUP($Q76/$O76,0)+$P76,0,EDATE(EDATE($T76,1)+$R76,COLUMN()-22))</f>
        <v>#DIV/0!</v>
      </c>
      <c r="AW76" s="183" t="e">
        <f>IF(COUNT($T76:AV76)&gt;ROUNDUP($Q76/$O76,0)+$P76,0,EDATE(EDATE($T76,1)+$R76,COLUMN()-22))</f>
        <v>#DIV/0!</v>
      </c>
      <c r="AX76" s="183" t="e">
        <f>IF(COUNT($T76:AW76)&gt;ROUNDUP($Q76/$O76,0)+$P76,0,EDATE(EDATE($T76,1)+$R76,COLUMN()-22))</f>
        <v>#DIV/0!</v>
      </c>
      <c r="AY76" s="183" t="e">
        <f>IF(COUNT($T76:AX76)&gt;ROUNDUP($Q76/$O76,0)+$P76,0,EDATE(EDATE($T76,1)+$R76,COLUMN()-22))</f>
        <v>#DIV/0!</v>
      </c>
      <c r="AZ76" s="183" t="e">
        <f>IF(COUNT($T76:AY76)&gt;ROUNDUP($Q76/$O76,0)+$P76,0,EDATE(EDATE($T76,1)+$R76,COLUMN()-22))</f>
        <v>#DIV/0!</v>
      </c>
      <c r="BA76" s="183" t="e">
        <f>IF(COUNT($T76:AZ76)&gt;ROUNDUP($Q76/$O76,0)+$P76,0,EDATE(EDATE($T76,1)+$R76,COLUMN()-22))</f>
        <v>#DIV/0!</v>
      </c>
      <c r="BB76" s="183" t="e">
        <f>IF(COUNT($T76:BA76)&gt;ROUNDUP($Q76/$O76,0)+$P76,0,EDATE(EDATE($T76,1)+$R76,COLUMN()-22))</f>
        <v>#DIV/0!</v>
      </c>
      <c r="BC76" s="183" t="e">
        <f>IF(COUNT($T76:BB76)&gt;ROUNDUP($Q76/$O76,0)+$P76,0,EDATE(EDATE($T76,1)+$R76,COLUMN()-22))</f>
        <v>#DIV/0!</v>
      </c>
      <c r="BD76" s="158"/>
      <c r="BE76" s="44"/>
    </row>
    <row r="77" spans="1:57" ht="21" customHeight="1">
      <c r="A77" s="270" t="str">
        <f t="shared" ca="1" si="6"/>
        <v/>
      </c>
      <c r="B77" s="213"/>
      <c r="C77" s="215" t="e">
        <f>+VLOOKUP(B77,'اسماء العملاء'!$A$2:$E$1270,5,FALSE)</f>
        <v>#N/A</v>
      </c>
      <c r="D77" s="215" t="e">
        <f>+VLOOKUP(B77,'اسماء العملاء'!$A$2:$C$1270,2,FALSE)</f>
        <v>#N/A</v>
      </c>
      <c r="E77" s="215"/>
      <c r="F77" s="215" t="e">
        <f>+VLOOKUP(B77,'اسماء العملاء'!$A$2:$C$1270,3,FALSE)</f>
        <v>#N/A</v>
      </c>
      <c r="G77" s="44"/>
      <c r="H77" s="78" t="e">
        <f>+VLOOKUP(G77,'انواع الفلاتر'!$B$2:$C$52,2,FALSE)</f>
        <v>#N/A</v>
      </c>
      <c r="I77" s="55"/>
      <c r="J77" s="76" t="e">
        <f t="shared" si="7"/>
        <v>#N/A</v>
      </c>
      <c r="K77" s="60"/>
      <c r="L77" s="60"/>
      <c r="M77" s="160"/>
      <c r="N77" s="61">
        <f t="shared" si="8"/>
        <v>0</v>
      </c>
      <c r="O77" s="265"/>
      <c r="P77" s="169" t="e">
        <f t="shared" si="10"/>
        <v>#DIV/0!</v>
      </c>
      <c r="Q77" s="169" t="e">
        <f t="shared" si="11"/>
        <v>#DIV/0!</v>
      </c>
      <c r="R77" s="179">
        <v>0</v>
      </c>
      <c r="S77" s="175" t="e">
        <f t="shared" si="9"/>
        <v>#DIV/0!</v>
      </c>
      <c r="T77" s="185"/>
      <c r="U77" s="183" t="e">
        <f>IF(COUNT($T77:T77)&gt;ROUNDUP($Q77/$O77,0)+$P77,0,EDATE(EDATE($T77,1)+$R77,COLUMN()-22))</f>
        <v>#DIV/0!</v>
      </c>
      <c r="V77" s="183" t="e">
        <f>IF(COUNT($T77:U77)&gt;ROUNDUP($Q77/$O77,0)+$P77,0,EDATE(EDATE($T77,1)+$R77,COLUMN()-22))</f>
        <v>#DIV/0!</v>
      </c>
      <c r="W77" s="183" t="e">
        <f>IF(COUNT($T77:V77)&gt;ROUNDUP($Q77/$O77,0)+$P77,0,EDATE(EDATE($T77,1)+$R77,COLUMN()-22))</f>
        <v>#DIV/0!</v>
      </c>
      <c r="X77" s="183" t="e">
        <f>IF(COUNT($T77:W77)&gt;ROUNDUP($Q77/$O77,0)+$P77,0,EDATE(EDATE($T77,1)+$R77,COLUMN()-22))</f>
        <v>#DIV/0!</v>
      </c>
      <c r="Y77" s="183" t="e">
        <f>IF(COUNT($T77:X77)&gt;ROUNDUP($Q77/$O77,0)+$P77,0,EDATE(EDATE($T77,1)+$R77,COLUMN()-22))</f>
        <v>#DIV/0!</v>
      </c>
      <c r="Z77" s="183" t="e">
        <f>IF(COUNT($T77:Y77)&gt;ROUNDUP($Q77/$O77,0)+$P77,0,EDATE(EDATE($T77,1)+$R77,COLUMN()-22))</f>
        <v>#DIV/0!</v>
      </c>
      <c r="AA77" s="183" t="e">
        <f>IF(COUNT($T77:Z77)&gt;ROUNDUP($Q77/$O77,0)+$P77,0,EDATE(EDATE($T77,1)+$R77,COLUMN()-22))</f>
        <v>#DIV/0!</v>
      </c>
      <c r="AB77" s="183" t="e">
        <f>IF(COUNT($T77:AA77)&gt;ROUNDUP($Q77/$O77,0)+$P77,0,EDATE(EDATE($T77,1)+$R77,COLUMN()-22))</f>
        <v>#DIV/0!</v>
      </c>
      <c r="AC77" s="183" t="e">
        <f>IF(COUNT($T77:AB77)&gt;ROUNDUP($Q77/$O77,0)+$P77,0,EDATE(EDATE($T77,1)+$R77,COLUMN()-22))</f>
        <v>#DIV/0!</v>
      </c>
      <c r="AD77" s="183" t="e">
        <f>IF(COUNT($T77:AC77)&gt;ROUNDUP($Q77/$O77,0)+$P77,0,EDATE(EDATE($T77,1)+$R77,COLUMN()-22))</f>
        <v>#DIV/0!</v>
      </c>
      <c r="AE77" s="183" t="e">
        <f>IF(COUNT($T77:AD77)&gt;ROUNDUP($Q77/$O77,0)+$P77,0,EDATE(EDATE($T77,1)+$R77,COLUMN()-22))</f>
        <v>#DIV/0!</v>
      </c>
      <c r="AF77" s="183" t="e">
        <f>IF(COUNT($T77:AE77)&gt;ROUNDUP($Q77/$O77,0)+$P77,0,EDATE(EDATE($T77,1)+$R77,COLUMN()-22))</f>
        <v>#DIV/0!</v>
      </c>
      <c r="AG77" s="183" t="e">
        <f>IF(COUNT($T77:AF77)&gt;ROUNDUP($Q77/$O77,0)+$P77,0,EDATE(EDATE($T77,1)+$R77,COLUMN()-22))</f>
        <v>#DIV/0!</v>
      </c>
      <c r="AH77" s="183" t="e">
        <f>IF(COUNT($T77:AG77)&gt;ROUNDUP($Q77/$O77,0)+$P77,0,EDATE(EDATE($T77,1)+$R77,COLUMN()-22))</f>
        <v>#DIV/0!</v>
      </c>
      <c r="AI77" s="183" t="e">
        <f>IF(COUNT($T77:AH77)&gt;ROUNDUP($Q77/$O77,0)+$P77,0,EDATE(EDATE($T77,1)+$R77,COLUMN()-22))</f>
        <v>#DIV/0!</v>
      </c>
      <c r="AJ77" s="183" t="e">
        <f>IF(COUNT($T77:AI77)&gt;ROUNDUP($Q77/$O77,0)+$P77,0,EDATE(EDATE($T77,1)+$R77,COLUMN()-22))</f>
        <v>#DIV/0!</v>
      </c>
      <c r="AK77" s="183" t="e">
        <f>IF(COUNT($T77:AJ77)&gt;ROUNDUP($Q77/$O77,0)+$P77,0,EDATE(EDATE($T77,1)+$R77,COLUMN()-22))</f>
        <v>#DIV/0!</v>
      </c>
      <c r="AL77" s="183" t="e">
        <f>IF(COUNT($T77:AK77)&gt;ROUNDUP($Q77/$O77,0)+$P77,0,EDATE(EDATE($T77,1)+$R77,COLUMN()-22))</f>
        <v>#DIV/0!</v>
      </c>
      <c r="AM77" s="183" t="e">
        <f>IF(COUNT($T77:AL77)&gt;ROUNDUP($Q77/$O77,0)+$P77,0,EDATE(EDATE($T77,1)+$R77,COLUMN()-22))</f>
        <v>#DIV/0!</v>
      </c>
      <c r="AN77" s="183" t="e">
        <f>IF(COUNT($T77:AM77)&gt;ROUNDUP($Q77/$O77,0)+$P77,0,EDATE(EDATE($T77,1)+$R77,COLUMN()-22))</f>
        <v>#DIV/0!</v>
      </c>
      <c r="AO77" s="183" t="e">
        <f>IF(COUNT($T77:AN77)&gt;ROUNDUP($Q77/$O77,0)+$P77,0,EDATE(EDATE($T77,1)+$R77,COLUMN()-22))</f>
        <v>#DIV/0!</v>
      </c>
      <c r="AP77" s="183" t="e">
        <f>IF(COUNT($T77:AO77)&gt;ROUNDUP($Q77/$O77,0)+$P77,0,EDATE(EDATE($T77,1)+$R77,COLUMN()-22))</f>
        <v>#DIV/0!</v>
      </c>
      <c r="AQ77" s="183" t="e">
        <f>IF(COUNT($T77:AP77)&gt;ROUNDUP($Q77/$O77,0)+$P77,0,EDATE(EDATE($T77,1)+$R77,COLUMN()-22))</f>
        <v>#DIV/0!</v>
      </c>
      <c r="AR77" s="183" t="e">
        <f>IF(COUNT($T77:AQ77)&gt;ROUNDUP($Q77/$O77,0)+$P77,0,EDATE(EDATE($T77,1)+$R77,COLUMN()-22))</f>
        <v>#DIV/0!</v>
      </c>
      <c r="AS77" s="183" t="e">
        <f>IF(COUNT($T77:AR77)&gt;ROUNDUP($Q77/$O77,0)+$P77,0,EDATE(EDATE($T77,1)+$R77,COLUMN()-22))</f>
        <v>#DIV/0!</v>
      </c>
      <c r="AT77" s="183" t="e">
        <f>IF(COUNT($T77:AS77)&gt;ROUNDUP($Q77/$O77,0)+$P77,0,EDATE(EDATE($T77,1)+$R77,COLUMN()-22))</f>
        <v>#DIV/0!</v>
      </c>
      <c r="AU77" s="183" t="e">
        <f>IF(COUNT($T77:AT77)&gt;ROUNDUP($Q77/$O77,0)+$P77,0,EDATE(EDATE($T77,1)+$R77,COLUMN()-22))</f>
        <v>#DIV/0!</v>
      </c>
      <c r="AV77" s="183" t="e">
        <f>IF(COUNT($T77:AU77)&gt;ROUNDUP($Q77/$O77,0)+$P77,0,EDATE(EDATE($T77,1)+$R77,COLUMN()-22))</f>
        <v>#DIV/0!</v>
      </c>
      <c r="AW77" s="183" t="e">
        <f>IF(COUNT($T77:AV77)&gt;ROUNDUP($Q77/$O77,0)+$P77,0,EDATE(EDATE($T77,1)+$R77,COLUMN()-22))</f>
        <v>#DIV/0!</v>
      </c>
      <c r="AX77" s="183" t="e">
        <f>IF(COUNT($T77:AW77)&gt;ROUNDUP($Q77/$O77,0)+$P77,0,EDATE(EDATE($T77,1)+$R77,COLUMN()-22))</f>
        <v>#DIV/0!</v>
      </c>
      <c r="AY77" s="183" t="e">
        <f>IF(COUNT($T77:AX77)&gt;ROUNDUP($Q77/$O77,0)+$P77,0,EDATE(EDATE($T77,1)+$R77,COLUMN()-22))</f>
        <v>#DIV/0!</v>
      </c>
      <c r="AZ77" s="183" t="e">
        <f>IF(COUNT($T77:AY77)&gt;ROUNDUP($Q77/$O77,0)+$P77,0,EDATE(EDATE($T77,1)+$R77,COLUMN()-22))</f>
        <v>#DIV/0!</v>
      </c>
      <c r="BA77" s="183" t="e">
        <f>IF(COUNT($T77:AZ77)&gt;ROUNDUP($Q77/$O77,0)+$P77,0,EDATE(EDATE($T77,1)+$R77,COLUMN()-22))</f>
        <v>#DIV/0!</v>
      </c>
      <c r="BB77" s="183" t="e">
        <f>IF(COUNT($T77:BA77)&gt;ROUNDUP($Q77/$O77,0)+$P77,0,EDATE(EDATE($T77,1)+$R77,COLUMN()-22))</f>
        <v>#DIV/0!</v>
      </c>
      <c r="BC77" s="183" t="e">
        <f>IF(COUNT($T77:BB77)&gt;ROUNDUP($Q77/$O77,0)+$P77,0,EDATE(EDATE($T77,1)+$R77,COLUMN()-22))</f>
        <v>#DIV/0!</v>
      </c>
      <c r="BD77" s="158"/>
      <c r="BE77" s="44"/>
    </row>
    <row r="78" spans="1:57" ht="21" customHeight="1">
      <c r="A78" s="270" t="str">
        <f t="shared" ca="1" si="6"/>
        <v/>
      </c>
      <c r="B78" s="213"/>
      <c r="C78" s="215" t="e">
        <f>+VLOOKUP(B78,'اسماء العملاء'!$A$2:$E$1270,5,FALSE)</f>
        <v>#N/A</v>
      </c>
      <c r="D78" s="215" t="e">
        <f>+VLOOKUP(B78,'اسماء العملاء'!$A$2:$C$1270,2,FALSE)</f>
        <v>#N/A</v>
      </c>
      <c r="E78" s="215"/>
      <c r="F78" s="215" t="e">
        <f>+VLOOKUP(B78,'اسماء العملاء'!$A$2:$C$1270,3,FALSE)</f>
        <v>#N/A</v>
      </c>
      <c r="G78" s="44"/>
      <c r="H78" s="78" t="e">
        <f>+VLOOKUP(G78,'انواع الفلاتر'!$B$2:$C$52,2,FALSE)</f>
        <v>#N/A</v>
      </c>
      <c r="I78" s="55"/>
      <c r="J78" s="76" t="e">
        <f t="shared" si="7"/>
        <v>#N/A</v>
      </c>
      <c r="K78" s="60"/>
      <c r="L78" s="60"/>
      <c r="M78" s="160"/>
      <c r="N78" s="61">
        <f t="shared" si="8"/>
        <v>0</v>
      </c>
      <c r="O78" s="265"/>
      <c r="P78" s="169" t="e">
        <f t="shared" si="10"/>
        <v>#DIV/0!</v>
      </c>
      <c r="Q78" s="169" t="e">
        <f t="shared" si="11"/>
        <v>#DIV/0!</v>
      </c>
      <c r="R78" s="179">
        <v>0</v>
      </c>
      <c r="S78" s="175" t="e">
        <f t="shared" si="9"/>
        <v>#DIV/0!</v>
      </c>
      <c r="T78" s="185"/>
      <c r="U78" s="183" t="e">
        <f>IF(COUNT($T78:T78)&gt;ROUNDUP($Q78/$O78,0)+$P78,0,EDATE(EDATE($T78,1)+$R78,COLUMN()-22))</f>
        <v>#DIV/0!</v>
      </c>
      <c r="V78" s="183" t="e">
        <f>IF(COUNT($T78:U78)&gt;ROUNDUP($Q78/$O78,0)+$P78,0,EDATE(EDATE($T78,1)+$R78,COLUMN()-22))</f>
        <v>#DIV/0!</v>
      </c>
      <c r="W78" s="183" t="e">
        <f>IF(COUNT($T78:V78)&gt;ROUNDUP($Q78/$O78,0)+$P78,0,EDATE(EDATE($T78,1)+$R78,COLUMN()-22))</f>
        <v>#DIV/0!</v>
      </c>
      <c r="X78" s="183" t="e">
        <f>IF(COUNT($T78:W78)&gt;ROUNDUP($Q78/$O78,0)+$P78,0,EDATE(EDATE($T78,1)+$R78,COLUMN()-22))</f>
        <v>#DIV/0!</v>
      </c>
      <c r="Y78" s="183" t="e">
        <f>IF(COUNT($T78:X78)&gt;ROUNDUP($Q78/$O78,0)+$P78,0,EDATE(EDATE($T78,1)+$R78,COLUMN()-22))</f>
        <v>#DIV/0!</v>
      </c>
      <c r="Z78" s="183" t="e">
        <f>IF(COUNT($T78:Y78)&gt;ROUNDUP($Q78/$O78,0)+$P78,0,EDATE(EDATE($T78,1)+$R78,COLUMN()-22))</f>
        <v>#DIV/0!</v>
      </c>
      <c r="AA78" s="183" t="e">
        <f>IF(COUNT($T78:Z78)&gt;ROUNDUP($Q78/$O78,0)+$P78,0,EDATE(EDATE($T78,1)+$R78,COLUMN()-22))</f>
        <v>#DIV/0!</v>
      </c>
      <c r="AB78" s="183" t="e">
        <f>IF(COUNT($T78:AA78)&gt;ROUNDUP($Q78/$O78,0)+$P78,0,EDATE(EDATE($T78,1)+$R78,COLUMN()-22))</f>
        <v>#DIV/0!</v>
      </c>
      <c r="AC78" s="183" t="e">
        <f>IF(COUNT($T78:AB78)&gt;ROUNDUP($Q78/$O78,0)+$P78,0,EDATE(EDATE($T78,1)+$R78,COLUMN()-22))</f>
        <v>#DIV/0!</v>
      </c>
      <c r="AD78" s="183" t="e">
        <f>IF(COUNT($T78:AC78)&gt;ROUNDUP($Q78/$O78,0)+$P78,0,EDATE(EDATE($T78,1)+$R78,COLUMN()-22))</f>
        <v>#DIV/0!</v>
      </c>
      <c r="AE78" s="183" t="e">
        <f>IF(COUNT($T78:AD78)&gt;ROUNDUP($Q78/$O78,0)+$P78,0,EDATE(EDATE($T78,1)+$R78,COLUMN()-22))</f>
        <v>#DIV/0!</v>
      </c>
      <c r="AF78" s="183" t="e">
        <f>IF(COUNT($T78:AE78)&gt;ROUNDUP($Q78/$O78,0)+$P78,0,EDATE(EDATE($T78,1)+$R78,COLUMN()-22))</f>
        <v>#DIV/0!</v>
      </c>
      <c r="AG78" s="183" t="e">
        <f>IF(COUNT($T78:AF78)&gt;ROUNDUP($Q78/$O78,0)+$P78,0,EDATE(EDATE($T78,1)+$R78,COLUMN()-22))</f>
        <v>#DIV/0!</v>
      </c>
      <c r="AH78" s="183" t="e">
        <f>IF(COUNT($T78:AG78)&gt;ROUNDUP($Q78/$O78,0)+$P78,0,EDATE(EDATE($T78,1)+$R78,COLUMN()-22))</f>
        <v>#DIV/0!</v>
      </c>
      <c r="AI78" s="183" t="e">
        <f>IF(COUNT($T78:AH78)&gt;ROUNDUP($Q78/$O78,0)+$P78,0,EDATE(EDATE($T78,1)+$R78,COLUMN()-22))</f>
        <v>#DIV/0!</v>
      </c>
      <c r="AJ78" s="183" t="e">
        <f>IF(COUNT($T78:AI78)&gt;ROUNDUP($Q78/$O78,0)+$P78,0,EDATE(EDATE($T78,1)+$R78,COLUMN()-22))</f>
        <v>#DIV/0!</v>
      </c>
      <c r="AK78" s="183" t="e">
        <f>IF(COUNT($T78:AJ78)&gt;ROUNDUP($Q78/$O78,0)+$P78,0,EDATE(EDATE($T78,1)+$R78,COLUMN()-22))</f>
        <v>#DIV/0!</v>
      </c>
      <c r="AL78" s="183" t="e">
        <f>IF(COUNT($T78:AK78)&gt;ROUNDUP($Q78/$O78,0)+$P78,0,EDATE(EDATE($T78,1)+$R78,COLUMN()-22))</f>
        <v>#DIV/0!</v>
      </c>
      <c r="AM78" s="183" t="e">
        <f>IF(COUNT($T78:AL78)&gt;ROUNDUP($Q78/$O78,0)+$P78,0,EDATE(EDATE($T78,1)+$R78,COLUMN()-22))</f>
        <v>#DIV/0!</v>
      </c>
      <c r="AN78" s="183" t="e">
        <f>IF(COUNT($T78:AM78)&gt;ROUNDUP($Q78/$O78,0)+$P78,0,EDATE(EDATE($T78,1)+$R78,COLUMN()-22))</f>
        <v>#DIV/0!</v>
      </c>
      <c r="AO78" s="183" t="e">
        <f>IF(COUNT($T78:AN78)&gt;ROUNDUP($Q78/$O78,0)+$P78,0,EDATE(EDATE($T78,1)+$R78,COLUMN()-22))</f>
        <v>#DIV/0!</v>
      </c>
      <c r="AP78" s="183" t="e">
        <f>IF(COUNT($T78:AO78)&gt;ROUNDUP($Q78/$O78,0)+$P78,0,EDATE(EDATE($T78,1)+$R78,COLUMN()-22))</f>
        <v>#DIV/0!</v>
      </c>
      <c r="AQ78" s="183" t="e">
        <f>IF(COUNT($T78:AP78)&gt;ROUNDUP($Q78/$O78,0)+$P78,0,EDATE(EDATE($T78,1)+$R78,COLUMN()-22))</f>
        <v>#DIV/0!</v>
      </c>
      <c r="AR78" s="183" t="e">
        <f>IF(COUNT($T78:AQ78)&gt;ROUNDUP($Q78/$O78,0)+$P78,0,EDATE(EDATE($T78,1)+$R78,COLUMN()-22))</f>
        <v>#DIV/0!</v>
      </c>
      <c r="AS78" s="183" t="e">
        <f>IF(COUNT($T78:AR78)&gt;ROUNDUP($Q78/$O78,0)+$P78,0,EDATE(EDATE($T78,1)+$R78,COLUMN()-22))</f>
        <v>#DIV/0!</v>
      </c>
      <c r="AT78" s="183" t="e">
        <f>IF(COUNT($T78:AS78)&gt;ROUNDUP($Q78/$O78,0)+$P78,0,EDATE(EDATE($T78,1)+$R78,COLUMN()-22))</f>
        <v>#DIV/0!</v>
      </c>
      <c r="AU78" s="183" t="e">
        <f>IF(COUNT($T78:AT78)&gt;ROUNDUP($Q78/$O78,0)+$P78,0,EDATE(EDATE($T78,1)+$R78,COLUMN()-22))</f>
        <v>#DIV/0!</v>
      </c>
      <c r="AV78" s="183" t="e">
        <f>IF(COUNT($T78:AU78)&gt;ROUNDUP($Q78/$O78,0)+$P78,0,EDATE(EDATE($T78,1)+$R78,COLUMN()-22))</f>
        <v>#DIV/0!</v>
      </c>
      <c r="AW78" s="183" t="e">
        <f>IF(COUNT($T78:AV78)&gt;ROUNDUP($Q78/$O78,0)+$P78,0,EDATE(EDATE($T78,1)+$R78,COLUMN()-22))</f>
        <v>#DIV/0!</v>
      </c>
      <c r="AX78" s="183" t="e">
        <f>IF(COUNT($T78:AW78)&gt;ROUNDUP($Q78/$O78,0)+$P78,0,EDATE(EDATE($T78,1)+$R78,COLUMN()-22))</f>
        <v>#DIV/0!</v>
      </c>
      <c r="AY78" s="183" t="e">
        <f>IF(COUNT($T78:AX78)&gt;ROUNDUP($Q78/$O78,0)+$P78,0,EDATE(EDATE($T78,1)+$R78,COLUMN()-22))</f>
        <v>#DIV/0!</v>
      </c>
      <c r="AZ78" s="183" t="e">
        <f>IF(COUNT($T78:AY78)&gt;ROUNDUP($Q78/$O78,0)+$P78,0,EDATE(EDATE($T78,1)+$R78,COLUMN()-22))</f>
        <v>#DIV/0!</v>
      </c>
      <c r="BA78" s="183" t="e">
        <f>IF(COUNT($T78:AZ78)&gt;ROUNDUP($Q78/$O78,0)+$P78,0,EDATE(EDATE($T78,1)+$R78,COLUMN()-22))</f>
        <v>#DIV/0!</v>
      </c>
      <c r="BB78" s="183" t="e">
        <f>IF(COUNT($T78:BA78)&gt;ROUNDUP($Q78/$O78,0)+$P78,0,EDATE(EDATE($T78,1)+$R78,COLUMN()-22))</f>
        <v>#DIV/0!</v>
      </c>
      <c r="BC78" s="183" t="e">
        <f>IF(COUNT($T78:BB78)&gt;ROUNDUP($Q78/$O78,0)+$P78,0,EDATE(EDATE($T78,1)+$R78,COLUMN()-22))</f>
        <v>#DIV/0!</v>
      </c>
      <c r="BD78" s="158"/>
      <c r="BE78" s="44"/>
    </row>
    <row r="79" spans="1:57" ht="21" customHeight="1">
      <c r="A79" s="270" t="str">
        <f t="shared" ca="1" si="6"/>
        <v/>
      </c>
      <c r="B79" s="213"/>
      <c r="C79" s="215" t="e">
        <f>+VLOOKUP(B79,'اسماء العملاء'!$A$2:$E$1270,5,FALSE)</f>
        <v>#N/A</v>
      </c>
      <c r="D79" s="215" t="e">
        <f>+VLOOKUP(B79,'اسماء العملاء'!$A$2:$C$1270,2,FALSE)</f>
        <v>#N/A</v>
      </c>
      <c r="E79" s="215"/>
      <c r="F79" s="215" t="e">
        <f>+VLOOKUP(B79,'اسماء العملاء'!$A$2:$C$1270,3,FALSE)</f>
        <v>#N/A</v>
      </c>
      <c r="G79" s="44"/>
      <c r="H79" s="78" t="e">
        <f>+VLOOKUP(G79,'انواع الفلاتر'!$B$2:$C$52,2,FALSE)</f>
        <v>#N/A</v>
      </c>
      <c r="I79" s="55"/>
      <c r="J79" s="76" t="e">
        <f t="shared" si="7"/>
        <v>#N/A</v>
      </c>
      <c r="K79" s="60"/>
      <c r="L79" s="60"/>
      <c r="M79" s="160"/>
      <c r="N79" s="61">
        <f t="shared" si="8"/>
        <v>0</v>
      </c>
      <c r="O79" s="265"/>
      <c r="P79" s="169" t="e">
        <f t="shared" si="10"/>
        <v>#DIV/0!</v>
      </c>
      <c r="Q79" s="169" t="e">
        <f t="shared" si="11"/>
        <v>#DIV/0!</v>
      </c>
      <c r="R79" s="179">
        <v>0</v>
      </c>
      <c r="S79" s="175" t="e">
        <f t="shared" si="9"/>
        <v>#DIV/0!</v>
      </c>
      <c r="T79" s="185"/>
      <c r="U79" s="183" t="e">
        <f>IF(COUNT($T79:T79)&gt;ROUNDUP($Q79/$O79,0)+$P79,0,EDATE(EDATE($T79,1)+$R79,COLUMN()-22))</f>
        <v>#DIV/0!</v>
      </c>
      <c r="V79" s="183" t="e">
        <f>IF(COUNT($T79:U79)&gt;ROUNDUP($Q79/$O79,0)+$P79,0,EDATE(EDATE($T79,1)+$R79,COLUMN()-22))</f>
        <v>#DIV/0!</v>
      </c>
      <c r="W79" s="183" t="e">
        <f>IF(COUNT($T79:V79)&gt;ROUNDUP($Q79/$O79,0)+$P79,0,EDATE(EDATE($T79,1)+$R79,COLUMN()-22))</f>
        <v>#DIV/0!</v>
      </c>
      <c r="X79" s="183" t="e">
        <f>IF(COUNT($T79:W79)&gt;ROUNDUP($Q79/$O79,0)+$P79,0,EDATE(EDATE($T79,1)+$R79,COLUMN()-22))</f>
        <v>#DIV/0!</v>
      </c>
      <c r="Y79" s="183" t="e">
        <f>IF(COUNT($T79:X79)&gt;ROUNDUP($Q79/$O79,0)+$P79,0,EDATE(EDATE($T79,1)+$R79,COLUMN()-22))</f>
        <v>#DIV/0!</v>
      </c>
      <c r="Z79" s="183" t="e">
        <f>IF(COUNT($T79:Y79)&gt;ROUNDUP($Q79/$O79,0)+$P79,0,EDATE(EDATE($T79,1)+$R79,COLUMN()-22))</f>
        <v>#DIV/0!</v>
      </c>
      <c r="AA79" s="183" t="e">
        <f>IF(COUNT($T79:Z79)&gt;ROUNDUP($Q79/$O79,0)+$P79,0,EDATE(EDATE($T79,1)+$R79,COLUMN()-22))</f>
        <v>#DIV/0!</v>
      </c>
      <c r="AB79" s="183" t="e">
        <f>IF(COUNT($T79:AA79)&gt;ROUNDUP($Q79/$O79,0)+$P79,0,EDATE(EDATE($T79,1)+$R79,COLUMN()-22))</f>
        <v>#DIV/0!</v>
      </c>
      <c r="AC79" s="183" t="e">
        <f>IF(COUNT($T79:AB79)&gt;ROUNDUP($Q79/$O79,0)+$P79,0,EDATE(EDATE($T79,1)+$R79,COLUMN()-22))</f>
        <v>#DIV/0!</v>
      </c>
      <c r="AD79" s="183" t="e">
        <f>IF(COUNT($T79:AC79)&gt;ROUNDUP($Q79/$O79,0)+$P79,0,EDATE(EDATE($T79,1)+$R79,COLUMN()-22))</f>
        <v>#DIV/0!</v>
      </c>
      <c r="AE79" s="183" t="e">
        <f>IF(COUNT($T79:AD79)&gt;ROUNDUP($Q79/$O79,0)+$P79,0,EDATE(EDATE($T79,1)+$R79,COLUMN()-22))</f>
        <v>#DIV/0!</v>
      </c>
      <c r="AF79" s="183" t="e">
        <f>IF(COUNT($T79:AE79)&gt;ROUNDUP($Q79/$O79,0)+$P79,0,EDATE(EDATE($T79,1)+$R79,COLUMN()-22))</f>
        <v>#DIV/0!</v>
      </c>
      <c r="AG79" s="183" t="e">
        <f>IF(COUNT($T79:AF79)&gt;ROUNDUP($Q79/$O79,0)+$P79,0,EDATE(EDATE($T79,1)+$R79,COLUMN()-22))</f>
        <v>#DIV/0!</v>
      </c>
      <c r="AH79" s="183" t="e">
        <f>IF(COUNT($T79:AG79)&gt;ROUNDUP($Q79/$O79,0)+$P79,0,EDATE(EDATE($T79,1)+$R79,COLUMN()-22))</f>
        <v>#DIV/0!</v>
      </c>
      <c r="AI79" s="183" t="e">
        <f>IF(COUNT($T79:AH79)&gt;ROUNDUP($Q79/$O79,0)+$P79,0,EDATE(EDATE($T79,1)+$R79,COLUMN()-22))</f>
        <v>#DIV/0!</v>
      </c>
      <c r="AJ79" s="183" t="e">
        <f>IF(COUNT($T79:AI79)&gt;ROUNDUP($Q79/$O79,0)+$P79,0,EDATE(EDATE($T79,1)+$R79,COLUMN()-22))</f>
        <v>#DIV/0!</v>
      </c>
      <c r="AK79" s="183" t="e">
        <f>IF(COUNT($T79:AJ79)&gt;ROUNDUP($Q79/$O79,0)+$P79,0,EDATE(EDATE($T79,1)+$R79,COLUMN()-22))</f>
        <v>#DIV/0!</v>
      </c>
      <c r="AL79" s="183" t="e">
        <f>IF(COUNT($T79:AK79)&gt;ROUNDUP($Q79/$O79,0)+$P79,0,EDATE(EDATE($T79,1)+$R79,COLUMN()-22))</f>
        <v>#DIV/0!</v>
      </c>
      <c r="AM79" s="183" t="e">
        <f>IF(COUNT($T79:AL79)&gt;ROUNDUP($Q79/$O79,0)+$P79,0,EDATE(EDATE($T79,1)+$R79,COLUMN()-22))</f>
        <v>#DIV/0!</v>
      </c>
      <c r="AN79" s="183" t="e">
        <f>IF(COUNT($T79:AM79)&gt;ROUNDUP($Q79/$O79,0)+$P79,0,EDATE(EDATE($T79,1)+$R79,COLUMN()-22))</f>
        <v>#DIV/0!</v>
      </c>
      <c r="AO79" s="183" t="e">
        <f>IF(COUNT($T79:AN79)&gt;ROUNDUP($Q79/$O79,0)+$P79,0,EDATE(EDATE($T79,1)+$R79,COLUMN()-22))</f>
        <v>#DIV/0!</v>
      </c>
      <c r="AP79" s="183" t="e">
        <f>IF(COUNT($T79:AO79)&gt;ROUNDUP($Q79/$O79,0)+$P79,0,EDATE(EDATE($T79,1)+$R79,COLUMN()-22))</f>
        <v>#DIV/0!</v>
      </c>
      <c r="AQ79" s="183" t="e">
        <f>IF(COUNT($T79:AP79)&gt;ROUNDUP($Q79/$O79,0)+$P79,0,EDATE(EDATE($T79,1)+$R79,COLUMN()-22))</f>
        <v>#DIV/0!</v>
      </c>
      <c r="AR79" s="183" t="e">
        <f>IF(COUNT($T79:AQ79)&gt;ROUNDUP($Q79/$O79,0)+$P79,0,EDATE(EDATE($T79,1)+$R79,COLUMN()-22))</f>
        <v>#DIV/0!</v>
      </c>
      <c r="AS79" s="183" t="e">
        <f>IF(COUNT($T79:AR79)&gt;ROUNDUP($Q79/$O79,0)+$P79,0,EDATE(EDATE($T79,1)+$R79,COLUMN()-22))</f>
        <v>#DIV/0!</v>
      </c>
      <c r="AT79" s="183" t="e">
        <f>IF(COUNT($T79:AS79)&gt;ROUNDUP($Q79/$O79,0)+$P79,0,EDATE(EDATE($T79,1)+$R79,COLUMN()-22))</f>
        <v>#DIV/0!</v>
      </c>
      <c r="AU79" s="183" t="e">
        <f>IF(COUNT($T79:AT79)&gt;ROUNDUP($Q79/$O79,0)+$P79,0,EDATE(EDATE($T79,1)+$R79,COLUMN()-22))</f>
        <v>#DIV/0!</v>
      </c>
      <c r="AV79" s="183" t="e">
        <f>IF(COUNT($T79:AU79)&gt;ROUNDUP($Q79/$O79,0)+$P79,0,EDATE(EDATE($T79,1)+$R79,COLUMN()-22))</f>
        <v>#DIV/0!</v>
      </c>
      <c r="AW79" s="183" t="e">
        <f>IF(COUNT($T79:AV79)&gt;ROUNDUP($Q79/$O79,0)+$P79,0,EDATE(EDATE($T79,1)+$R79,COLUMN()-22))</f>
        <v>#DIV/0!</v>
      </c>
      <c r="AX79" s="183" t="e">
        <f>IF(COUNT($T79:AW79)&gt;ROUNDUP($Q79/$O79,0)+$P79,0,EDATE(EDATE($T79,1)+$R79,COLUMN()-22))</f>
        <v>#DIV/0!</v>
      </c>
      <c r="AY79" s="183" t="e">
        <f>IF(COUNT($T79:AX79)&gt;ROUNDUP($Q79/$O79,0)+$P79,0,EDATE(EDATE($T79,1)+$R79,COLUMN()-22))</f>
        <v>#DIV/0!</v>
      </c>
      <c r="AZ79" s="183" t="e">
        <f>IF(COUNT($T79:AY79)&gt;ROUNDUP($Q79/$O79,0)+$P79,0,EDATE(EDATE($T79,1)+$R79,COLUMN()-22))</f>
        <v>#DIV/0!</v>
      </c>
      <c r="BA79" s="183" t="e">
        <f>IF(COUNT($T79:AZ79)&gt;ROUNDUP($Q79/$O79,0)+$P79,0,EDATE(EDATE($T79,1)+$R79,COLUMN()-22))</f>
        <v>#DIV/0!</v>
      </c>
      <c r="BB79" s="183" t="e">
        <f>IF(COUNT($T79:BA79)&gt;ROUNDUP($Q79/$O79,0)+$P79,0,EDATE(EDATE($T79,1)+$R79,COLUMN()-22))</f>
        <v>#DIV/0!</v>
      </c>
      <c r="BC79" s="183" t="e">
        <f>IF(COUNT($T79:BB79)&gt;ROUNDUP($Q79/$O79,0)+$P79,0,EDATE(EDATE($T79,1)+$R79,COLUMN()-22))</f>
        <v>#DIV/0!</v>
      </c>
      <c r="BD79" s="158"/>
      <c r="BE79" s="44"/>
    </row>
    <row r="80" spans="1:57" ht="21" customHeight="1">
      <c r="A80" s="270" t="str">
        <f t="shared" ca="1" si="6"/>
        <v/>
      </c>
      <c r="B80" s="213"/>
      <c r="C80" s="215" t="e">
        <f>+VLOOKUP(B80,'اسماء العملاء'!$A$2:$E$1270,5,FALSE)</f>
        <v>#N/A</v>
      </c>
      <c r="D80" s="215" t="e">
        <f>+VLOOKUP(B80,'اسماء العملاء'!$A$2:$C$1270,2,FALSE)</f>
        <v>#N/A</v>
      </c>
      <c r="E80" s="215"/>
      <c r="F80" s="215" t="e">
        <f>+VLOOKUP(B80,'اسماء العملاء'!$A$2:$C$1270,3,FALSE)</f>
        <v>#N/A</v>
      </c>
      <c r="G80" s="44"/>
      <c r="H80" s="78" t="e">
        <f>+VLOOKUP(G80,'انواع الفلاتر'!$B$2:$C$52,2,FALSE)</f>
        <v>#N/A</v>
      </c>
      <c r="I80" s="55"/>
      <c r="J80" s="76" t="e">
        <f t="shared" si="7"/>
        <v>#N/A</v>
      </c>
      <c r="K80" s="60"/>
      <c r="L80" s="60"/>
      <c r="M80" s="160"/>
      <c r="N80" s="61">
        <f t="shared" si="8"/>
        <v>0</v>
      </c>
      <c r="O80" s="265"/>
      <c r="P80" s="169" t="e">
        <f t="shared" si="10"/>
        <v>#DIV/0!</v>
      </c>
      <c r="Q80" s="169" t="e">
        <f t="shared" si="11"/>
        <v>#DIV/0!</v>
      </c>
      <c r="R80" s="179">
        <v>0</v>
      </c>
      <c r="S80" s="175" t="e">
        <f t="shared" si="9"/>
        <v>#DIV/0!</v>
      </c>
      <c r="T80" s="185"/>
      <c r="U80" s="183" t="e">
        <f>IF(COUNT($T80:T80)&gt;ROUNDUP($Q80/$O80,0)+$P80,0,EDATE(EDATE($T80,1)+$R80,COLUMN()-22))</f>
        <v>#DIV/0!</v>
      </c>
      <c r="V80" s="183" t="e">
        <f>IF(COUNT($T80:U80)&gt;ROUNDUP($Q80/$O80,0)+$P80,0,EDATE(EDATE($T80,1)+$R80,COLUMN()-22))</f>
        <v>#DIV/0!</v>
      </c>
      <c r="W80" s="183" t="e">
        <f>IF(COUNT($T80:V80)&gt;ROUNDUP($Q80/$O80,0)+$P80,0,EDATE(EDATE($T80,1)+$R80,COLUMN()-22))</f>
        <v>#DIV/0!</v>
      </c>
      <c r="X80" s="183" t="e">
        <f>IF(COUNT($T80:W80)&gt;ROUNDUP($Q80/$O80,0)+$P80,0,EDATE(EDATE($T80,1)+$R80,COLUMN()-22))</f>
        <v>#DIV/0!</v>
      </c>
      <c r="Y80" s="183" t="e">
        <f>IF(COUNT($T80:X80)&gt;ROUNDUP($Q80/$O80,0)+$P80,0,EDATE(EDATE($T80,1)+$R80,COLUMN()-22))</f>
        <v>#DIV/0!</v>
      </c>
      <c r="Z80" s="183" t="e">
        <f>IF(COUNT($T80:Y80)&gt;ROUNDUP($Q80/$O80,0)+$P80,0,EDATE(EDATE($T80,1)+$R80,COLUMN()-22))</f>
        <v>#DIV/0!</v>
      </c>
      <c r="AA80" s="183" t="e">
        <f>IF(COUNT($T80:Z80)&gt;ROUNDUP($Q80/$O80,0)+$P80,0,EDATE(EDATE($T80,1)+$R80,COLUMN()-22))</f>
        <v>#DIV/0!</v>
      </c>
      <c r="AB80" s="183" t="e">
        <f>IF(COUNT($T80:AA80)&gt;ROUNDUP($Q80/$O80,0)+$P80,0,EDATE(EDATE($T80,1)+$R80,COLUMN()-22))</f>
        <v>#DIV/0!</v>
      </c>
      <c r="AC80" s="183" t="e">
        <f>IF(COUNT($T80:AB80)&gt;ROUNDUP($Q80/$O80,0)+$P80,0,EDATE(EDATE($T80,1)+$R80,COLUMN()-22))</f>
        <v>#DIV/0!</v>
      </c>
      <c r="AD80" s="183" t="e">
        <f>IF(COUNT($T80:AC80)&gt;ROUNDUP($Q80/$O80,0)+$P80,0,EDATE(EDATE($T80,1)+$R80,COLUMN()-22))</f>
        <v>#DIV/0!</v>
      </c>
      <c r="AE80" s="183" t="e">
        <f>IF(COUNT($T80:AD80)&gt;ROUNDUP($Q80/$O80,0)+$P80,0,EDATE(EDATE($T80,1)+$R80,COLUMN()-22))</f>
        <v>#DIV/0!</v>
      </c>
      <c r="AF80" s="183" t="e">
        <f>IF(COUNT($T80:AE80)&gt;ROUNDUP($Q80/$O80,0)+$P80,0,EDATE(EDATE($T80,1)+$R80,COLUMN()-22))</f>
        <v>#DIV/0!</v>
      </c>
      <c r="AG80" s="183" t="e">
        <f>IF(COUNT($T80:AF80)&gt;ROUNDUP($Q80/$O80,0)+$P80,0,EDATE(EDATE($T80,1)+$R80,COLUMN()-22))</f>
        <v>#DIV/0!</v>
      </c>
      <c r="AH80" s="183" t="e">
        <f>IF(COUNT($T80:AG80)&gt;ROUNDUP($Q80/$O80,0)+$P80,0,EDATE(EDATE($T80,1)+$R80,COLUMN()-22))</f>
        <v>#DIV/0!</v>
      </c>
      <c r="AI80" s="183" t="e">
        <f>IF(COUNT($T80:AH80)&gt;ROUNDUP($Q80/$O80,0)+$P80,0,EDATE(EDATE($T80,1)+$R80,COLUMN()-22))</f>
        <v>#DIV/0!</v>
      </c>
      <c r="AJ80" s="183" t="e">
        <f>IF(COUNT($T80:AI80)&gt;ROUNDUP($Q80/$O80,0)+$P80,0,EDATE(EDATE($T80,1)+$R80,COLUMN()-22))</f>
        <v>#DIV/0!</v>
      </c>
      <c r="AK80" s="183" t="e">
        <f>IF(COUNT($T80:AJ80)&gt;ROUNDUP($Q80/$O80,0)+$P80,0,EDATE(EDATE($T80,1)+$R80,COLUMN()-22))</f>
        <v>#DIV/0!</v>
      </c>
      <c r="AL80" s="183" t="e">
        <f>IF(COUNT($T80:AK80)&gt;ROUNDUP($Q80/$O80,0)+$P80,0,EDATE(EDATE($T80,1)+$R80,COLUMN()-22))</f>
        <v>#DIV/0!</v>
      </c>
      <c r="AM80" s="183" t="e">
        <f>IF(COUNT($T80:AL80)&gt;ROUNDUP($Q80/$O80,0)+$P80,0,EDATE(EDATE($T80,1)+$R80,COLUMN()-22))</f>
        <v>#DIV/0!</v>
      </c>
      <c r="AN80" s="183" t="e">
        <f>IF(COUNT($T80:AM80)&gt;ROUNDUP($Q80/$O80,0)+$P80,0,EDATE(EDATE($T80,1)+$R80,COLUMN()-22))</f>
        <v>#DIV/0!</v>
      </c>
      <c r="AO80" s="183" t="e">
        <f>IF(COUNT($T80:AN80)&gt;ROUNDUP($Q80/$O80,0)+$P80,0,EDATE(EDATE($T80,1)+$R80,COLUMN()-22))</f>
        <v>#DIV/0!</v>
      </c>
      <c r="AP80" s="183" t="e">
        <f>IF(COUNT($T80:AO80)&gt;ROUNDUP($Q80/$O80,0)+$P80,0,EDATE(EDATE($T80,1)+$R80,COLUMN()-22))</f>
        <v>#DIV/0!</v>
      </c>
      <c r="AQ80" s="183" t="e">
        <f>IF(COUNT($T80:AP80)&gt;ROUNDUP($Q80/$O80,0)+$P80,0,EDATE(EDATE($T80,1)+$R80,COLUMN()-22))</f>
        <v>#DIV/0!</v>
      </c>
      <c r="AR80" s="183" t="e">
        <f>IF(COUNT($T80:AQ80)&gt;ROUNDUP($Q80/$O80,0)+$P80,0,EDATE(EDATE($T80,1)+$R80,COLUMN()-22))</f>
        <v>#DIV/0!</v>
      </c>
      <c r="AS80" s="183" t="e">
        <f>IF(COUNT($T80:AR80)&gt;ROUNDUP($Q80/$O80,0)+$P80,0,EDATE(EDATE($T80,1)+$R80,COLUMN()-22))</f>
        <v>#DIV/0!</v>
      </c>
      <c r="AT80" s="183" t="e">
        <f>IF(COUNT($T80:AS80)&gt;ROUNDUP($Q80/$O80,0)+$P80,0,EDATE(EDATE($T80,1)+$R80,COLUMN()-22))</f>
        <v>#DIV/0!</v>
      </c>
      <c r="AU80" s="183" t="e">
        <f>IF(COUNT($T80:AT80)&gt;ROUNDUP($Q80/$O80,0)+$P80,0,EDATE(EDATE($T80,1)+$R80,COLUMN()-22))</f>
        <v>#DIV/0!</v>
      </c>
      <c r="AV80" s="183" t="e">
        <f>IF(COUNT($T80:AU80)&gt;ROUNDUP($Q80/$O80,0)+$P80,0,EDATE(EDATE($T80,1)+$R80,COLUMN()-22))</f>
        <v>#DIV/0!</v>
      </c>
      <c r="AW80" s="183" t="e">
        <f>IF(COUNT($T80:AV80)&gt;ROUNDUP($Q80/$O80,0)+$P80,0,EDATE(EDATE($T80,1)+$R80,COLUMN()-22))</f>
        <v>#DIV/0!</v>
      </c>
      <c r="AX80" s="183" t="e">
        <f>IF(COUNT($T80:AW80)&gt;ROUNDUP($Q80/$O80,0)+$P80,0,EDATE(EDATE($T80,1)+$R80,COLUMN()-22))</f>
        <v>#DIV/0!</v>
      </c>
      <c r="AY80" s="183" t="e">
        <f>IF(COUNT($T80:AX80)&gt;ROUNDUP($Q80/$O80,0)+$P80,0,EDATE(EDATE($T80,1)+$R80,COLUMN()-22))</f>
        <v>#DIV/0!</v>
      </c>
      <c r="AZ80" s="183" t="e">
        <f>IF(COUNT($T80:AY80)&gt;ROUNDUP($Q80/$O80,0)+$P80,0,EDATE(EDATE($T80,1)+$R80,COLUMN()-22))</f>
        <v>#DIV/0!</v>
      </c>
      <c r="BA80" s="183" t="e">
        <f>IF(COUNT($T80:AZ80)&gt;ROUNDUP($Q80/$O80,0)+$P80,0,EDATE(EDATE($T80,1)+$R80,COLUMN()-22))</f>
        <v>#DIV/0!</v>
      </c>
      <c r="BB80" s="183" t="e">
        <f>IF(COUNT($T80:BA80)&gt;ROUNDUP($Q80/$O80,0)+$P80,0,EDATE(EDATE($T80,1)+$R80,COLUMN()-22))</f>
        <v>#DIV/0!</v>
      </c>
      <c r="BC80" s="183" t="e">
        <f>IF(COUNT($T80:BB80)&gt;ROUNDUP($Q80/$O80,0)+$P80,0,EDATE(EDATE($T80,1)+$R80,COLUMN()-22))</f>
        <v>#DIV/0!</v>
      </c>
      <c r="BD80" s="158"/>
      <c r="BE80" s="44"/>
    </row>
    <row r="81" spans="1:57" ht="21" customHeight="1">
      <c r="A81" s="270" t="str">
        <f t="shared" ca="1" si="6"/>
        <v/>
      </c>
      <c r="B81" s="213"/>
      <c r="C81" s="215" t="e">
        <f>+VLOOKUP(B81,'اسماء العملاء'!$A$2:$E$1270,5,FALSE)</f>
        <v>#N/A</v>
      </c>
      <c r="D81" s="215" t="e">
        <f>+VLOOKUP(B81,'اسماء العملاء'!$A$2:$C$1270,2,FALSE)</f>
        <v>#N/A</v>
      </c>
      <c r="E81" s="215"/>
      <c r="F81" s="215" t="e">
        <f>+VLOOKUP(B81,'اسماء العملاء'!$A$2:$C$1270,3,FALSE)</f>
        <v>#N/A</v>
      </c>
      <c r="G81" s="44"/>
      <c r="H81" s="78" t="e">
        <f>+VLOOKUP(G81,'انواع الفلاتر'!$B$2:$C$52,2,FALSE)</f>
        <v>#N/A</v>
      </c>
      <c r="I81" s="55"/>
      <c r="J81" s="76" t="e">
        <f t="shared" si="7"/>
        <v>#N/A</v>
      </c>
      <c r="K81" s="60"/>
      <c r="L81" s="60"/>
      <c r="M81" s="160"/>
      <c r="N81" s="61">
        <f t="shared" si="8"/>
        <v>0</v>
      </c>
      <c r="O81" s="265"/>
      <c r="P81" s="169" t="e">
        <f t="shared" si="10"/>
        <v>#DIV/0!</v>
      </c>
      <c r="Q81" s="169" t="e">
        <f t="shared" si="11"/>
        <v>#DIV/0!</v>
      </c>
      <c r="R81" s="179">
        <v>0</v>
      </c>
      <c r="S81" s="175" t="e">
        <f t="shared" si="9"/>
        <v>#DIV/0!</v>
      </c>
      <c r="T81" s="185"/>
      <c r="U81" s="183" t="e">
        <f>IF(COUNT($T81:T81)&gt;ROUNDUP($Q81/$O81,0)+$P81,0,EDATE(EDATE($T81,1)+$R81,COLUMN()-22))</f>
        <v>#DIV/0!</v>
      </c>
      <c r="V81" s="183" t="e">
        <f>IF(COUNT($T81:U81)&gt;ROUNDUP($Q81/$O81,0)+$P81,0,EDATE(EDATE($T81,1)+$R81,COLUMN()-22))</f>
        <v>#DIV/0!</v>
      </c>
      <c r="W81" s="183" t="e">
        <f>IF(COUNT($T81:V81)&gt;ROUNDUP($Q81/$O81,0)+$P81,0,EDATE(EDATE($T81,1)+$R81,COLUMN()-22))</f>
        <v>#DIV/0!</v>
      </c>
      <c r="X81" s="183" t="e">
        <f>IF(COUNT($T81:W81)&gt;ROUNDUP($Q81/$O81,0)+$P81,0,EDATE(EDATE($T81,1)+$R81,COLUMN()-22))</f>
        <v>#DIV/0!</v>
      </c>
      <c r="Y81" s="183" t="e">
        <f>IF(COUNT($T81:X81)&gt;ROUNDUP($Q81/$O81,0)+$P81,0,EDATE(EDATE($T81,1)+$R81,COLUMN()-22))</f>
        <v>#DIV/0!</v>
      </c>
      <c r="Z81" s="183" t="e">
        <f>IF(COUNT($T81:Y81)&gt;ROUNDUP($Q81/$O81,0)+$P81,0,EDATE(EDATE($T81,1)+$R81,COLUMN()-22))</f>
        <v>#DIV/0!</v>
      </c>
      <c r="AA81" s="183" t="e">
        <f>IF(COUNT($T81:Z81)&gt;ROUNDUP($Q81/$O81,0)+$P81,0,EDATE(EDATE($T81,1)+$R81,COLUMN()-22))</f>
        <v>#DIV/0!</v>
      </c>
      <c r="AB81" s="183" t="e">
        <f>IF(COUNT($T81:AA81)&gt;ROUNDUP($Q81/$O81,0)+$P81,0,EDATE(EDATE($T81,1)+$R81,COLUMN()-22))</f>
        <v>#DIV/0!</v>
      </c>
      <c r="AC81" s="183" t="e">
        <f>IF(COUNT($T81:AB81)&gt;ROUNDUP($Q81/$O81,0)+$P81,0,EDATE(EDATE($T81,1)+$R81,COLUMN()-22))</f>
        <v>#DIV/0!</v>
      </c>
      <c r="AD81" s="183" t="e">
        <f>IF(COUNT($T81:AC81)&gt;ROUNDUP($Q81/$O81,0)+$P81,0,EDATE(EDATE($T81,1)+$R81,COLUMN()-22))</f>
        <v>#DIV/0!</v>
      </c>
      <c r="AE81" s="183" t="e">
        <f>IF(COUNT($T81:AD81)&gt;ROUNDUP($Q81/$O81,0)+$P81,0,EDATE(EDATE($T81,1)+$R81,COLUMN()-22))</f>
        <v>#DIV/0!</v>
      </c>
      <c r="AF81" s="183" t="e">
        <f>IF(COUNT($T81:AE81)&gt;ROUNDUP($Q81/$O81,0)+$P81,0,EDATE(EDATE($T81,1)+$R81,COLUMN()-22))</f>
        <v>#DIV/0!</v>
      </c>
      <c r="AG81" s="183" t="e">
        <f>IF(COUNT($T81:AF81)&gt;ROUNDUP($Q81/$O81,0)+$P81,0,EDATE(EDATE($T81,1)+$R81,COLUMN()-22))</f>
        <v>#DIV/0!</v>
      </c>
      <c r="AH81" s="183" t="e">
        <f>IF(COUNT($T81:AG81)&gt;ROUNDUP($Q81/$O81,0)+$P81,0,EDATE(EDATE($T81,1)+$R81,COLUMN()-22))</f>
        <v>#DIV/0!</v>
      </c>
      <c r="AI81" s="183" t="e">
        <f>IF(COUNT($T81:AH81)&gt;ROUNDUP($Q81/$O81,0)+$P81,0,EDATE(EDATE($T81,1)+$R81,COLUMN()-22))</f>
        <v>#DIV/0!</v>
      </c>
      <c r="AJ81" s="183" t="e">
        <f>IF(COUNT($T81:AI81)&gt;ROUNDUP($Q81/$O81,0)+$P81,0,EDATE(EDATE($T81,1)+$R81,COLUMN()-22))</f>
        <v>#DIV/0!</v>
      </c>
      <c r="AK81" s="183" t="e">
        <f>IF(COUNT($T81:AJ81)&gt;ROUNDUP($Q81/$O81,0)+$P81,0,EDATE(EDATE($T81,1)+$R81,COLUMN()-22))</f>
        <v>#DIV/0!</v>
      </c>
      <c r="AL81" s="183" t="e">
        <f>IF(COUNT($T81:AK81)&gt;ROUNDUP($Q81/$O81,0)+$P81,0,EDATE(EDATE($T81,1)+$R81,COLUMN()-22))</f>
        <v>#DIV/0!</v>
      </c>
      <c r="AM81" s="183" t="e">
        <f>IF(COUNT($T81:AL81)&gt;ROUNDUP($Q81/$O81,0)+$P81,0,EDATE(EDATE($T81,1)+$R81,COLUMN()-22))</f>
        <v>#DIV/0!</v>
      </c>
      <c r="AN81" s="183" t="e">
        <f>IF(COUNT($T81:AM81)&gt;ROUNDUP($Q81/$O81,0)+$P81,0,EDATE(EDATE($T81,1)+$R81,COLUMN()-22))</f>
        <v>#DIV/0!</v>
      </c>
      <c r="AO81" s="183" t="e">
        <f>IF(COUNT($T81:AN81)&gt;ROUNDUP($Q81/$O81,0)+$P81,0,EDATE(EDATE($T81,1)+$R81,COLUMN()-22))</f>
        <v>#DIV/0!</v>
      </c>
      <c r="AP81" s="183" t="e">
        <f>IF(COUNT($T81:AO81)&gt;ROUNDUP($Q81/$O81,0)+$P81,0,EDATE(EDATE($T81,1)+$R81,COLUMN()-22))</f>
        <v>#DIV/0!</v>
      </c>
      <c r="AQ81" s="183" t="e">
        <f>IF(COUNT($T81:AP81)&gt;ROUNDUP($Q81/$O81,0)+$P81,0,EDATE(EDATE($T81,1)+$R81,COLUMN()-22))</f>
        <v>#DIV/0!</v>
      </c>
      <c r="AR81" s="183" t="e">
        <f>IF(COUNT($T81:AQ81)&gt;ROUNDUP($Q81/$O81,0)+$P81,0,EDATE(EDATE($T81,1)+$R81,COLUMN()-22))</f>
        <v>#DIV/0!</v>
      </c>
      <c r="AS81" s="183" t="e">
        <f>IF(COUNT($T81:AR81)&gt;ROUNDUP($Q81/$O81,0)+$P81,0,EDATE(EDATE($T81,1)+$R81,COLUMN()-22))</f>
        <v>#DIV/0!</v>
      </c>
      <c r="AT81" s="183" t="e">
        <f>IF(COUNT($T81:AS81)&gt;ROUNDUP($Q81/$O81,0)+$P81,0,EDATE(EDATE($T81,1)+$R81,COLUMN()-22))</f>
        <v>#DIV/0!</v>
      </c>
      <c r="AU81" s="183" t="e">
        <f>IF(COUNT($T81:AT81)&gt;ROUNDUP($Q81/$O81,0)+$P81,0,EDATE(EDATE($T81,1)+$R81,COLUMN()-22))</f>
        <v>#DIV/0!</v>
      </c>
      <c r="AV81" s="183" t="e">
        <f>IF(COUNT($T81:AU81)&gt;ROUNDUP($Q81/$O81,0)+$P81,0,EDATE(EDATE($T81,1)+$R81,COLUMN()-22))</f>
        <v>#DIV/0!</v>
      </c>
      <c r="AW81" s="183" t="e">
        <f>IF(COUNT($T81:AV81)&gt;ROUNDUP($Q81/$O81,0)+$P81,0,EDATE(EDATE($T81,1)+$R81,COLUMN()-22))</f>
        <v>#DIV/0!</v>
      </c>
      <c r="AX81" s="183" t="e">
        <f>IF(COUNT($T81:AW81)&gt;ROUNDUP($Q81/$O81,0)+$P81,0,EDATE(EDATE($T81,1)+$R81,COLUMN()-22))</f>
        <v>#DIV/0!</v>
      </c>
      <c r="AY81" s="183" t="e">
        <f>IF(COUNT($T81:AX81)&gt;ROUNDUP($Q81/$O81,0)+$P81,0,EDATE(EDATE($T81,1)+$R81,COLUMN()-22))</f>
        <v>#DIV/0!</v>
      </c>
      <c r="AZ81" s="183" t="e">
        <f>IF(COUNT($T81:AY81)&gt;ROUNDUP($Q81/$O81,0)+$P81,0,EDATE(EDATE($T81,1)+$R81,COLUMN()-22))</f>
        <v>#DIV/0!</v>
      </c>
      <c r="BA81" s="183" t="e">
        <f>IF(COUNT($T81:AZ81)&gt;ROUNDUP($Q81/$O81,0)+$P81,0,EDATE(EDATE($T81,1)+$R81,COLUMN()-22))</f>
        <v>#DIV/0!</v>
      </c>
      <c r="BB81" s="183" t="e">
        <f>IF(COUNT($T81:BA81)&gt;ROUNDUP($Q81/$O81,0)+$P81,0,EDATE(EDATE($T81,1)+$R81,COLUMN()-22))</f>
        <v>#DIV/0!</v>
      </c>
      <c r="BC81" s="183" t="e">
        <f>IF(COUNT($T81:BB81)&gt;ROUNDUP($Q81/$O81,0)+$P81,0,EDATE(EDATE($T81,1)+$R81,COLUMN()-22))</f>
        <v>#DIV/0!</v>
      </c>
      <c r="BD81" s="158"/>
      <c r="BE81" s="44"/>
    </row>
    <row r="82" spans="1:57" ht="21" customHeight="1">
      <c r="A82" s="270" t="str">
        <f t="shared" ca="1" si="6"/>
        <v/>
      </c>
      <c r="B82" s="213"/>
      <c r="C82" s="215" t="e">
        <f>+VLOOKUP(B82,'اسماء العملاء'!$A$2:$E$1270,5,FALSE)</f>
        <v>#N/A</v>
      </c>
      <c r="D82" s="215" t="e">
        <f>+VLOOKUP(B82,'اسماء العملاء'!$A$2:$C$1270,2,FALSE)</f>
        <v>#N/A</v>
      </c>
      <c r="E82" s="215"/>
      <c r="F82" s="215" t="e">
        <f>+VLOOKUP(B82,'اسماء العملاء'!$A$2:$C$1270,3,FALSE)</f>
        <v>#N/A</v>
      </c>
      <c r="G82" s="44"/>
      <c r="H82" s="78" t="e">
        <f>+VLOOKUP(G82,'انواع الفلاتر'!$B$2:$C$52,2,FALSE)</f>
        <v>#N/A</v>
      </c>
      <c r="I82" s="55"/>
      <c r="J82" s="76" t="e">
        <f t="shared" si="7"/>
        <v>#N/A</v>
      </c>
      <c r="K82" s="60"/>
      <c r="L82" s="60"/>
      <c r="M82" s="160"/>
      <c r="N82" s="61">
        <f t="shared" si="8"/>
        <v>0</v>
      </c>
      <c r="O82" s="265"/>
      <c r="P82" s="169" t="e">
        <f t="shared" si="10"/>
        <v>#DIV/0!</v>
      </c>
      <c r="Q82" s="169" t="e">
        <f t="shared" si="11"/>
        <v>#DIV/0!</v>
      </c>
      <c r="R82" s="179">
        <v>0</v>
      </c>
      <c r="S82" s="175" t="e">
        <f t="shared" si="9"/>
        <v>#DIV/0!</v>
      </c>
      <c r="T82" s="185"/>
      <c r="U82" s="183" t="e">
        <f>IF(COUNT($T82:T82)&gt;ROUNDUP($Q82/$O82,0)+$P82,0,EDATE(EDATE($T82,1)+$R82,COLUMN()-22))</f>
        <v>#DIV/0!</v>
      </c>
      <c r="V82" s="183" t="e">
        <f>IF(COUNT($T82:U82)&gt;ROUNDUP($Q82/$O82,0)+$P82,0,EDATE(EDATE($T82,1)+$R82,COLUMN()-22))</f>
        <v>#DIV/0!</v>
      </c>
      <c r="W82" s="183" t="e">
        <f>IF(COUNT($T82:V82)&gt;ROUNDUP($Q82/$O82,0)+$P82,0,EDATE(EDATE($T82,1)+$R82,COLUMN()-22))</f>
        <v>#DIV/0!</v>
      </c>
      <c r="X82" s="183" t="e">
        <f>IF(COUNT($T82:W82)&gt;ROUNDUP($Q82/$O82,0)+$P82,0,EDATE(EDATE($T82,1)+$R82,COLUMN()-22))</f>
        <v>#DIV/0!</v>
      </c>
      <c r="Y82" s="183" t="e">
        <f>IF(COUNT($T82:X82)&gt;ROUNDUP($Q82/$O82,0)+$P82,0,EDATE(EDATE($T82,1)+$R82,COLUMN()-22))</f>
        <v>#DIV/0!</v>
      </c>
      <c r="Z82" s="183" t="e">
        <f>IF(COUNT($T82:Y82)&gt;ROUNDUP($Q82/$O82,0)+$P82,0,EDATE(EDATE($T82,1)+$R82,COLUMN()-22))</f>
        <v>#DIV/0!</v>
      </c>
      <c r="AA82" s="183" t="e">
        <f>IF(COUNT($T82:Z82)&gt;ROUNDUP($Q82/$O82,0)+$P82,0,EDATE(EDATE($T82,1)+$R82,COLUMN()-22))</f>
        <v>#DIV/0!</v>
      </c>
      <c r="AB82" s="183" t="e">
        <f>IF(COUNT($T82:AA82)&gt;ROUNDUP($Q82/$O82,0)+$P82,0,EDATE(EDATE($T82,1)+$R82,COLUMN()-22))</f>
        <v>#DIV/0!</v>
      </c>
      <c r="AC82" s="183" t="e">
        <f>IF(COUNT($T82:AB82)&gt;ROUNDUP($Q82/$O82,0)+$P82,0,EDATE(EDATE($T82,1)+$R82,COLUMN()-22))</f>
        <v>#DIV/0!</v>
      </c>
      <c r="AD82" s="183" t="e">
        <f>IF(COUNT($T82:AC82)&gt;ROUNDUP($Q82/$O82,0)+$P82,0,EDATE(EDATE($T82,1)+$R82,COLUMN()-22))</f>
        <v>#DIV/0!</v>
      </c>
      <c r="AE82" s="183" t="e">
        <f>IF(COUNT($T82:AD82)&gt;ROUNDUP($Q82/$O82,0)+$P82,0,EDATE(EDATE($T82,1)+$R82,COLUMN()-22))</f>
        <v>#DIV/0!</v>
      </c>
      <c r="AF82" s="183" t="e">
        <f>IF(COUNT($T82:AE82)&gt;ROUNDUP($Q82/$O82,0)+$P82,0,EDATE(EDATE($T82,1)+$R82,COLUMN()-22))</f>
        <v>#DIV/0!</v>
      </c>
      <c r="AG82" s="183" t="e">
        <f>IF(COUNT($T82:AF82)&gt;ROUNDUP($Q82/$O82,0)+$P82,0,EDATE(EDATE($T82,1)+$R82,COLUMN()-22))</f>
        <v>#DIV/0!</v>
      </c>
      <c r="AH82" s="183" t="e">
        <f>IF(COUNT($T82:AG82)&gt;ROUNDUP($Q82/$O82,0)+$P82,0,EDATE(EDATE($T82,1)+$R82,COLUMN()-22))</f>
        <v>#DIV/0!</v>
      </c>
      <c r="AI82" s="183" t="e">
        <f>IF(COUNT($T82:AH82)&gt;ROUNDUP($Q82/$O82,0)+$P82,0,EDATE(EDATE($T82,1)+$R82,COLUMN()-22))</f>
        <v>#DIV/0!</v>
      </c>
      <c r="AJ82" s="183" t="e">
        <f>IF(COUNT($T82:AI82)&gt;ROUNDUP($Q82/$O82,0)+$P82,0,EDATE(EDATE($T82,1)+$R82,COLUMN()-22))</f>
        <v>#DIV/0!</v>
      </c>
      <c r="AK82" s="183" t="e">
        <f>IF(COUNT($T82:AJ82)&gt;ROUNDUP($Q82/$O82,0)+$P82,0,EDATE(EDATE($T82,1)+$R82,COLUMN()-22))</f>
        <v>#DIV/0!</v>
      </c>
      <c r="AL82" s="183" t="e">
        <f>IF(COUNT($T82:AK82)&gt;ROUNDUP($Q82/$O82,0)+$P82,0,EDATE(EDATE($T82,1)+$R82,COLUMN()-22))</f>
        <v>#DIV/0!</v>
      </c>
      <c r="AM82" s="183" t="e">
        <f>IF(COUNT($T82:AL82)&gt;ROUNDUP($Q82/$O82,0)+$P82,0,EDATE(EDATE($T82,1)+$R82,COLUMN()-22))</f>
        <v>#DIV/0!</v>
      </c>
      <c r="AN82" s="183" t="e">
        <f>IF(COUNT($T82:AM82)&gt;ROUNDUP($Q82/$O82,0)+$P82,0,EDATE(EDATE($T82,1)+$R82,COLUMN()-22))</f>
        <v>#DIV/0!</v>
      </c>
      <c r="AO82" s="183" t="e">
        <f>IF(COUNT($T82:AN82)&gt;ROUNDUP($Q82/$O82,0)+$P82,0,EDATE(EDATE($T82,1)+$R82,COLUMN()-22))</f>
        <v>#DIV/0!</v>
      </c>
      <c r="AP82" s="183" t="e">
        <f>IF(COUNT($T82:AO82)&gt;ROUNDUP($Q82/$O82,0)+$P82,0,EDATE(EDATE($T82,1)+$R82,COLUMN()-22))</f>
        <v>#DIV/0!</v>
      </c>
      <c r="AQ82" s="183" t="e">
        <f>IF(COUNT($T82:AP82)&gt;ROUNDUP($Q82/$O82,0)+$P82,0,EDATE(EDATE($T82,1)+$R82,COLUMN()-22))</f>
        <v>#DIV/0!</v>
      </c>
      <c r="AR82" s="183" t="e">
        <f>IF(COUNT($T82:AQ82)&gt;ROUNDUP($Q82/$O82,0)+$P82,0,EDATE(EDATE($T82,1)+$R82,COLUMN()-22))</f>
        <v>#DIV/0!</v>
      </c>
      <c r="AS82" s="183" t="e">
        <f>IF(COUNT($T82:AR82)&gt;ROUNDUP($Q82/$O82,0)+$P82,0,EDATE(EDATE($T82,1)+$R82,COLUMN()-22))</f>
        <v>#DIV/0!</v>
      </c>
      <c r="AT82" s="183" t="e">
        <f>IF(COUNT($T82:AS82)&gt;ROUNDUP($Q82/$O82,0)+$P82,0,EDATE(EDATE($T82,1)+$R82,COLUMN()-22))</f>
        <v>#DIV/0!</v>
      </c>
      <c r="AU82" s="183" t="e">
        <f>IF(COUNT($T82:AT82)&gt;ROUNDUP($Q82/$O82,0)+$P82,0,EDATE(EDATE($T82,1)+$R82,COLUMN()-22))</f>
        <v>#DIV/0!</v>
      </c>
      <c r="AV82" s="183" t="e">
        <f>IF(COUNT($T82:AU82)&gt;ROUNDUP($Q82/$O82,0)+$P82,0,EDATE(EDATE($T82,1)+$R82,COLUMN()-22))</f>
        <v>#DIV/0!</v>
      </c>
      <c r="AW82" s="183" t="e">
        <f>IF(COUNT($T82:AV82)&gt;ROUNDUP($Q82/$O82,0)+$P82,0,EDATE(EDATE($T82,1)+$R82,COLUMN()-22))</f>
        <v>#DIV/0!</v>
      </c>
      <c r="AX82" s="183" t="e">
        <f>IF(COUNT($T82:AW82)&gt;ROUNDUP($Q82/$O82,0)+$P82,0,EDATE(EDATE($T82,1)+$R82,COLUMN()-22))</f>
        <v>#DIV/0!</v>
      </c>
      <c r="AY82" s="183" t="e">
        <f>IF(COUNT($T82:AX82)&gt;ROUNDUP($Q82/$O82,0)+$P82,0,EDATE(EDATE($T82,1)+$R82,COLUMN()-22))</f>
        <v>#DIV/0!</v>
      </c>
      <c r="AZ82" s="183" t="e">
        <f>IF(COUNT($T82:AY82)&gt;ROUNDUP($Q82/$O82,0)+$P82,0,EDATE(EDATE($T82,1)+$R82,COLUMN()-22))</f>
        <v>#DIV/0!</v>
      </c>
      <c r="BA82" s="183" t="e">
        <f>IF(COUNT($T82:AZ82)&gt;ROUNDUP($Q82/$O82,0)+$P82,0,EDATE(EDATE($T82,1)+$R82,COLUMN()-22))</f>
        <v>#DIV/0!</v>
      </c>
      <c r="BB82" s="183" t="e">
        <f>IF(COUNT($T82:BA82)&gt;ROUNDUP($Q82/$O82,0)+$P82,0,EDATE(EDATE($T82,1)+$R82,COLUMN()-22))</f>
        <v>#DIV/0!</v>
      </c>
      <c r="BC82" s="183" t="e">
        <f>IF(COUNT($T82:BB82)&gt;ROUNDUP($Q82/$O82,0)+$P82,0,EDATE(EDATE($T82,1)+$R82,COLUMN()-22))</f>
        <v>#DIV/0!</v>
      </c>
      <c r="BD82" s="158"/>
      <c r="BE82" s="44"/>
    </row>
    <row r="83" spans="1:57" ht="21" customHeight="1">
      <c r="A83" s="270" t="str">
        <f t="shared" ca="1" si="6"/>
        <v/>
      </c>
      <c r="B83" s="213"/>
      <c r="C83" s="215" t="e">
        <f>+VLOOKUP(B83,'اسماء العملاء'!$A$2:$E$1270,5,FALSE)</f>
        <v>#N/A</v>
      </c>
      <c r="D83" s="215" t="e">
        <f>+VLOOKUP(B83,'اسماء العملاء'!$A$2:$C$1270,2,FALSE)</f>
        <v>#N/A</v>
      </c>
      <c r="E83" s="215"/>
      <c r="F83" s="215" t="e">
        <f>+VLOOKUP(B83,'اسماء العملاء'!$A$2:$C$1270,3,FALSE)</f>
        <v>#N/A</v>
      </c>
      <c r="G83" s="44"/>
      <c r="H83" s="78" t="e">
        <f>+VLOOKUP(G83,'انواع الفلاتر'!$B$2:$C$52,2,FALSE)</f>
        <v>#N/A</v>
      </c>
      <c r="I83" s="55"/>
      <c r="J83" s="76" t="e">
        <f t="shared" si="7"/>
        <v>#N/A</v>
      </c>
      <c r="K83" s="60"/>
      <c r="L83" s="60"/>
      <c r="M83" s="160"/>
      <c r="N83" s="61">
        <f t="shared" si="8"/>
        <v>0</v>
      </c>
      <c r="O83" s="265"/>
      <c r="P83" s="169" t="e">
        <f t="shared" si="10"/>
        <v>#DIV/0!</v>
      </c>
      <c r="Q83" s="169" t="e">
        <f t="shared" si="11"/>
        <v>#DIV/0!</v>
      </c>
      <c r="R83" s="179">
        <v>0</v>
      </c>
      <c r="S83" s="175" t="e">
        <f t="shared" si="9"/>
        <v>#DIV/0!</v>
      </c>
      <c r="T83" s="185"/>
      <c r="U83" s="183" t="e">
        <f>IF(COUNT($T83:T83)&gt;ROUNDUP($Q83/$O83,0)+$P83,0,EDATE(EDATE($T83,1)+$R83,COLUMN()-22))</f>
        <v>#DIV/0!</v>
      </c>
      <c r="V83" s="183" t="e">
        <f>IF(COUNT($T83:U83)&gt;ROUNDUP($Q83/$O83,0)+$P83,0,EDATE(EDATE($T83,1)+$R83,COLUMN()-22))</f>
        <v>#DIV/0!</v>
      </c>
      <c r="W83" s="183" t="e">
        <f>IF(COUNT($T83:V83)&gt;ROUNDUP($Q83/$O83,0)+$P83,0,EDATE(EDATE($T83,1)+$R83,COLUMN()-22))</f>
        <v>#DIV/0!</v>
      </c>
      <c r="X83" s="183" t="e">
        <f>IF(COUNT($T83:W83)&gt;ROUNDUP($Q83/$O83,0)+$P83,0,EDATE(EDATE($T83,1)+$R83,COLUMN()-22))</f>
        <v>#DIV/0!</v>
      </c>
      <c r="Y83" s="183" t="e">
        <f>IF(COUNT($T83:X83)&gt;ROUNDUP($Q83/$O83,0)+$P83,0,EDATE(EDATE($T83,1)+$R83,COLUMN()-22))</f>
        <v>#DIV/0!</v>
      </c>
      <c r="Z83" s="183" t="e">
        <f>IF(COUNT($T83:Y83)&gt;ROUNDUP($Q83/$O83,0)+$P83,0,EDATE(EDATE($T83,1)+$R83,COLUMN()-22))</f>
        <v>#DIV/0!</v>
      </c>
      <c r="AA83" s="183" t="e">
        <f>IF(COUNT($T83:Z83)&gt;ROUNDUP($Q83/$O83,0)+$P83,0,EDATE(EDATE($T83,1)+$R83,COLUMN()-22))</f>
        <v>#DIV/0!</v>
      </c>
      <c r="AB83" s="183" t="e">
        <f>IF(COUNT($T83:AA83)&gt;ROUNDUP($Q83/$O83,0)+$P83,0,EDATE(EDATE($T83,1)+$R83,COLUMN()-22))</f>
        <v>#DIV/0!</v>
      </c>
      <c r="AC83" s="183" t="e">
        <f>IF(COUNT($T83:AB83)&gt;ROUNDUP($Q83/$O83,0)+$P83,0,EDATE(EDATE($T83,1)+$R83,COLUMN()-22))</f>
        <v>#DIV/0!</v>
      </c>
      <c r="AD83" s="183" t="e">
        <f>IF(COUNT($T83:AC83)&gt;ROUNDUP($Q83/$O83,0)+$P83,0,EDATE(EDATE($T83,1)+$R83,COLUMN()-22))</f>
        <v>#DIV/0!</v>
      </c>
      <c r="AE83" s="183" t="e">
        <f>IF(COUNT($T83:AD83)&gt;ROUNDUP($Q83/$O83,0)+$P83,0,EDATE(EDATE($T83,1)+$R83,COLUMN()-22))</f>
        <v>#DIV/0!</v>
      </c>
      <c r="AF83" s="183" t="e">
        <f>IF(COUNT($T83:AE83)&gt;ROUNDUP($Q83/$O83,0)+$P83,0,EDATE(EDATE($T83,1)+$R83,COLUMN()-22))</f>
        <v>#DIV/0!</v>
      </c>
      <c r="AG83" s="183" t="e">
        <f>IF(COUNT($T83:AF83)&gt;ROUNDUP($Q83/$O83,0)+$P83,0,EDATE(EDATE($T83,1)+$R83,COLUMN()-22))</f>
        <v>#DIV/0!</v>
      </c>
      <c r="AH83" s="183" t="e">
        <f>IF(COUNT($T83:AG83)&gt;ROUNDUP($Q83/$O83,0)+$P83,0,EDATE(EDATE($T83,1)+$R83,COLUMN()-22))</f>
        <v>#DIV/0!</v>
      </c>
      <c r="AI83" s="183" t="e">
        <f>IF(COUNT($T83:AH83)&gt;ROUNDUP($Q83/$O83,0)+$P83,0,EDATE(EDATE($T83,1)+$R83,COLUMN()-22))</f>
        <v>#DIV/0!</v>
      </c>
      <c r="AJ83" s="183" t="e">
        <f>IF(COUNT($T83:AI83)&gt;ROUNDUP($Q83/$O83,0)+$P83,0,EDATE(EDATE($T83,1)+$R83,COLUMN()-22))</f>
        <v>#DIV/0!</v>
      </c>
      <c r="AK83" s="183" t="e">
        <f>IF(COUNT($T83:AJ83)&gt;ROUNDUP($Q83/$O83,0)+$P83,0,EDATE(EDATE($T83,1)+$R83,COLUMN()-22))</f>
        <v>#DIV/0!</v>
      </c>
      <c r="AL83" s="183" t="e">
        <f>IF(COUNT($T83:AK83)&gt;ROUNDUP($Q83/$O83,0)+$P83,0,EDATE(EDATE($T83,1)+$R83,COLUMN()-22))</f>
        <v>#DIV/0!</v>
      </c>
      <c r="AM83" s="183" t="e">
        <f>IF(COUNT($T83:AL83)&gt;ROUNDUP($Q83/$O83,0)+$P83,0,EDATE(EDATE($T83,1)+$R83,COLUMN()-22))</f>
        <v>#DIV/0!</v>
      </c>
      <c r="AN83" s="183" t="e">
        <f>IF(COUNT($T83:AM83)&gt;ROUNDUP($Q83/$O83,0)+$P83,0,EDATE(EDATE($T83,1)+$R83,COLUMN()-22))</f>
        <v>#DIV/0!</v>
      </c>
      <c r="AO83" s="183" t="e">
        <f>IF(COUNT($T83:AN83)&gt;ROUNDUP($Q83/$O83,0)+$P83,0,EDATE(EDATE($T83,1)+$R83,COLUMN()-22))</f>
        <v>#DIV/0!</v>
      </c>
      <c r="AP83" s="183" t="e">
        <f>IF(COUNT($T83:AO83)&gt;ROUNDUP($Q83/$O83,0)+$P83,0,EDATE(EDATE($T83,1)+$R83,COLUMN()-22))</f>
        <v>#DIV/0!</v>
      </c>
      <c r="AQ83" s="183" t="e">
        <f>IF(COUNT($T83:AP83)&gt;ROUNDUP($Q83/$O83,0)+$P83,0,EDATE(EDATE($T83,1)+$R83,COLUMN()-22))</f>
        <v>#DIV/0!</v>
      </c>
      <c r="AR83" s="183" t="e">
        <f>IF(COUNT($T83:AQ83)&gt;ROUNDUP($Q83/$O83,0)+$P83,0,EDATE(EDATE($T83,1)+$R83,COLUMN()-22))</f>
        <v>#DIV/0!</v>
      </c>
      <c r="AS83" s="183" t="e">
        <f>IF(COUNT($T83:AR83)&gt;ROUNDUP($Q83/$O83,0)+$P83,0,EDATE(EDATE($T83,1)+$R83,COLUMN()-22))</f>
        <v>#DIV/0!</v>
      </c>
      <c r="AT83" s="183" t="e">
        <f>IF(COUNT($T83:AS83)&gt;ROUNDUP($Q83/$O83,0)+$P83,0,EDATE(EDATE($T83,1)+$R83,COLUMN()-22))</f>
        <v>#DIV/0!</v>
      </c>
      <c r="AU83" s="183" t="e">
        <f>IF(COUNT($T83:AT83)&gt;ROUNDUP($Q83/$O83,0)+$P83,0,EDATE(EDATE($T83,1)+$R83,COLUMN()-22))</f>
        <v>#DIV/0!</v>
      </c>
      <c r="AV83" s="183" t="e">
        <f>IF(COUNT($T83:AU83)&gt;ROUNDUP($Q83/$O83,0)+$P83,0,EDATE(EDATE($T83,1)+$R83,COLUMN()-22))</f>
        <v>#DIV/0!</v>
      </c>
      <c r="AW83" s="183" t="e">
        <f>IF(COUNT($T83:AV83)&gt;ROUNDUP($Q83/$O83,0)+$P83,0,EDATE(EDATE($T83,1)+$R83,COLUMN()-22))</f>
        <v>#DIV/0!</v>
      </c>
      <c r="AX83" s="183" t="e">
        <f>IF(COUNT($T83:AW83)&gt;ROUNDUP($Q83/$O83,0)+$P83,0,EDATE(EDATE($T83,1)+$R83,COLUMN()-22))</f>
        <v>#DIV/0!</v>
      </c>
      <c r="AY83" s="183" t="e">
        <f>IF(COUNT($T83:AX83)&gt;ROUNDUP($Q83/$O83,0)+$P83,0,EDATE(EDATE($T83,1)+$R83,COLUMN()-22))</f>
        <v>#DIV/0!</v>
      </c>
      <c r="AZ83" s="183" t="e">
        <f>IF(COUNT($T83:AY83)&gt;ROUNDUP($Q83/$O83,0)+$P83,0,EDATE(EDATE($T83,1)+$R83,COLUMN()-22))</f>
        <v>#DIV/0!</v>
      </c>
      <c r="BA83" s="183" t="e">
        <f>IF(COUNT($T83:AZ83)&gt;ROUNDUP($Q83/$O83,0)+$P83,0,EDATE(EDATE($T83,1)+$R83,COLUMN()-22))</f>
        <v>#DIV/0!</v>
      </c>
      <c r="BB83" s="183" t="e">
        <f>IF(COUNT($T83:BA83)&gt;ROUNDUP($Q83/$O83,0)+$P83,0,EDATE(EDATE($T83,1)+$R83,COLUMN()-22))</f>
        <v>#DIV/0!</v>
      </c>
      <c r="BC83" s="183" t="e">
        <f>IF(COUNT($T83:BB83)&gt;ROUNDUP($Q83/$O83,0)+$P83,0,EDATE(EDATE($T83,1)+$R83,COLUMN()-22))</f>
        <v>#DIV/0!</v>
      </c>
      <c r="BD83" s="158"/>
      <c r="BE83" s="44"/>
    </row>
    <row r="84" spans="1:57" ht="21" customHeight="1">
      <c r="A84" s="270" t="str">
        <f t="shared" ca="1" si="6"/>
        <v/>
      </c>
      <c r="B84" s="213"/>
      <c r="C84" s="215" t="e">
        <f>+VLOOKUP(B84,'اسماء العملاء'!$A$2:$E$1270,5,FALSE)</f>
        <v>#N/A</v>
      </c>
      <c r="D84" s="215" t="e">
        <f>+VLOOKUP(B84,'اسماء العملاء'!$A$2:$C$1270,2,FALSE)</f>
        <v>#N/A</v>
      </c>
      <c r="E84" s="215"/>
      <c r="F84" s="215" t="e">
        <f>+VLOOKUP(B84,'اسماء العملاء'!$A$2:$C$1270,3,FALSE)</f>
        <v>#N/A</v>
      </c>
      <c r="G84" s="44"/>
      <c r="H84" s="78" t="e">
        <f>+VLOOKUP(G84,'انواع الفلاتر'!$B$2:$C$52,2,FALSE)</f>
        <v>#N/A</v>
      </c>
      <c r="I84" s="55"/>
      <c r="J84" s="76" t="e">
        <f t="shared" si="7"/>
        <v>#N/A</v>
      </c>
      <c r="K84" s="60"/>
      <c r="L84" s="60"/>
      <c r="M84" s="160"/>
      <c r="N84" s="61">
        <f t="shared" si="8"/>
        <v>0</v>
      </c>
      <c r="O84" s="265"/>
      <c r="P84" s="169" t="e">
        <f t="shared" si="10"/>
        <v>#DIV/0!</v>
      </c>
      <c r="Q84" s="169" t="e">
        <f t="shared" si="11"/>
        <v>#DIV/0!</v>
      </c>
      <c r="R84" s="179">
        <v>0</v>
      </c>
      <c r="S84" s="175" t="e">
        <f t="shared" si="9"/>
        <v>#DIV/0!</v>
      </c>
      <c r="T84" s="185"/>
      <c r="U84" s="183" t="e">
        <f>IF(COUNT($T84:T84)&gt;ROUNDUP($Q84/$O84,0)+$P84,0,EDATE(EDATE($T84,1)+$R84,COLUMN()-22))</f>
        <v>#DIV/0!</v>
      </c>
      <c r="V84" s="183" t="e">
        <f>IF(COUNT($T84:U84)&gt;ROUNDUP($Q84/$O84,0)+$P84,0,EDATE(EDATE($T84,1)+$R84,COLUMN()-22))</f>
        <v>#DIV/0!</v>
      </c>
      <c r="W84" s="183" t="e">
        <f>IF(COUNT($T84:V84)&gt;ROUNDUP($Q84/$O84,0)+$P84,0,EDATE(EDATE($T84,1)+$R84,COLUMN()-22))</f>
        <v>#DIV/0!</v>
      </c>
      <c r="X84" s="183" t="e">
        <f>IF(COUNT($T84:W84)&gt;ROUNDUP($Q84/$O84,0)+$P84,0,EDATE(EDATE($T84,1)+$R84,COLUMN()-22))</f>
        <v>#DIV/0!</v>
      </c>
      <c r="Y84" s="183" t="e">
        <f>IF(COUNT($T84:X84)&gt;ROUNDUP($Q84/$O84,0)+$P84,0,EDATE(EDATE($T84,1)+$R84,COLUMN()-22))</f>
        <v>#DIV/0!</v>
      </c>
      <c r="Z84" s="183" t="e">
        <f>IF(COUNT($T84:Y84)&gt;ROUNDUP($Q84/$O84,0)+$P84,0,EDATE(EDATE($T84,1)+$R84,COLUMN()-22))</f>
        <v>#DIV/0!</v>
      </c>
      <c r="AA84" s="183" t="e">
        <f>IF(COUNT($T84:Z84)&gt;ROUNDUP($Q84/$O84,0)+$P84,0,EDATE(EDATE($T84,1)+$R84,COLUMN()-22))</f>
        <v>#DIV/0!</v>
      </c>
      <c r="AB84" s="183" t="e">
        <f>IF(COUNT($T84:AA84)&gt;ROUNDUP($Q84/$O84,0)+$P84,0,EDATE(EDATE($T84,1)+$R84,COLUMN()-22))</f>
        <v>#DIV/0!</v>
      </c>
      <c r="AC84" s="183" t="e">
        <f>IF(COUNT($T84:AB84)&gt;ROUNDUP($Q84/$O84,0)+$P84,0,EDATE(EDATE($T84,1)+$R84,COLUMN()-22))</f>
        <v>#DIV/0!</v>
      </c>
      <c r="AD84" s="183" t="e">
        <f>IF(COUNT($T84:AC84)&gt;ROUNDUP($Q84/$O84,0)+$P84,0,EDATE(EDATE($T84,1)+$R84,COLUMN()-22))</f>
        <v>#DIV/0!</v>
      </c>
      <c r="AE84" s="183" t="e">
        <f>IF(COUNT($T84:AD84)&gt;ROUNDUP($Q84/$O84,0)+$P84,0,EDATE(EDATE($T84,1)+$R84,COLUMN()-22))</f>
        <v>#DIV/0!</v>
      </c>
      <c r="AF84" s="183" t="e">
        <f>IF(COUNT($T84:AE84)&gt;ROUNDUP($Q84/$O84,0)+$P84,0,EDATE(EDATE($T84,1)+$R84,COLUMN()-22))</f>
        <v>#DIV/0!</v>
      </c>
      <c r="AG84" s="183" t="e">
        <f>IF(COUNT($T84:AF84)&gt;ROUNDUP($Q84/$O84,0)+$P84,0,EDATE(EDATE($T84,1)+$R84,COLUMN()-22))</f>
        <v>#DIV/0!</v>
      </c>
      <c r="AH84" s="183" t="e">
        <f>IF(COUNT($T84:AG84)&gt;ROUNDUP($Q84/$O84,0)+$P84,0,EDATE(EDATE($T84,1)+$R84,COLUMN()-22))</f>
        <v>#DIV/0!</v>
      </c>
      <c r="AI84" s="183" t="e">
        <f>IF(COUNT($T84:AH84)&gt;ROUNDUP($Q84/$O84,0)+$P84,0,EDATE(EDATE($T84,1)+$R84,COLUMN()-22))</f>
        <v>#DIV/0!</v>
      </c>
      <c r="AJ84" s="183" t="e">
        <f>IF(COUNT($T84:AI84)&gt;ROUNDUP($Q84/$O84,0)+$P84,0,EDATE(EDATE($T84,1)+$R84,COLUMN()-22))</f>
        <v>#DIV/0!</v>
      </c>
      <c r="AK84" s="183" t="e">
        <f>IF(COUNT($T84:AJ84)&gt;ROUNDUP($Q84/$O84,0)+$P84,0,EDATE(EDATE($T84,1)+$R84,COLUMN()-22))</f>
        <v>#DIV/0!</v>
      </c>
      <c r="AL84" s="183" t="e">
        <f>IF(COUNT($T84:AK84)&gt;ROUNDUP($Q84/$O84,0)+$P84,0,EDATE(EDATE($T84,1)+$R84,COLUMN()-22))</f>
        <v>#DIV/0!</v>
      </c>
      <c r="AM84" s="183" t="e">
        <f>IF(COUNT($T84:AL84)&gt;ROUNDUP($Q84/$O84,0)+$P84,0,EDATE(EDATE($T84,1)+$R84,COLUMN()-22))</f>
        <v>#DIV/0!</v>
      </c>
      <c r="AN84" s="183" t="e">
        <f>IF(COUNT($T84:AM84)&gt;ROUNDUP($Q84/$O84,0)+$P84,0,EDATE(EDATE($T84,1)+$R84,COLUMN()-22))</f>
        <v>#DIV/0!</v>
      </c>
      <c r="AO84" s="183" t="e">
        <f>IF(COUNT($T84:AN84)&gt;ROUNDUP($Q84/$O84,0)+$P84,0,EDATE(EDATE($T84,1)+$R84,COLUMN()-22))</f>
        <v>#DIV/0!</v>
      </c>
      <c r="AP84" s="183" t="e">
        <f>IF(COUNT($T84:AO84)&gt;ROUNDUP($Q84/$O84,0)+$P84,0,EDATE(EDATE($T84,1)+$R84,COLUMN()-22))</f>
        <v>#DIV/0!</v>
      </c>
      <c r="AQ84" s="183" t="e">
        <f>IF(COUNT($T84:AP84)&gt;ROUNDUP($Q84/$O84,0)+$P84,0,EDATE(EDATE($T84,1)+$R84,COLUMN()-22))</f>
        <v>#DIV/0!</v>
      </c>
      <c r="AR84" s="183" t="e">
        <f>IF(COUNT($T84:AQ84)&gt;ROUNDUP($Q84/$O84,0)+$P84,0,EDATE(EDATE($T84,1)+$R84,COLUMN()-22))</f>
        <v>#DIV/0!</v>
      </c>
      <c r="AS84" s="183" t="e">
        <f>IF(COUNT($T84:AR84)&gt;ROUNDUP($Q84/$O84,0)+$P84,0,EDATE(EDATE($T84,1)+$R84,COLUMN()-22))</f>
        <v>#DIV/0!</v>
      </c>
      <c r="AT84" s="183" t="e">
        <f>IF(COUNT($T84:AS84)&gt;ROUNDUP($Q84/$O84,0)+$P84,0,EDATE(EDATE($T84,1)+$R84,COLUMN()-22))</f>
        <v>#DIV/0!</v>
      </c>
      <c r="AU84" s="183" t="e">
        <f>IF(COUNT($T84:AT84)&gt;ROUNDUP($Q84/$O84,0)+$P84,0,EDATE(EDATE($T84,1)+$R84,COLUMN()-22))</f>
        <v>#DIV/0!</v>
      </c>
      <c r="AV84" s="183" t="e">
        <f>IF(COUNT($T84:AU84)&gt;ROUNDUP($Q84/$O84,0)+$P84,0,EDATE(EDATE($T84,1)+$R84,COLUMN()-22))</f>
        <v>#DIV/0!</v>
      </c>
      <c r="AW84" s="183" t="e">
        <f>IF(COUNT($T84:AV84)&gt;ROUNDUP($Q84/$O84,0)+$P84,0,EDATE(EDATE($T84,1)+$R84,COLUMN()-22))</f>
        <v>#DIV/0!</v>
      </c>
      <c r="AX84" s="183" t="e">
        <f>IF(COUNT($T84:AW84)&gt;ROUNDUP($Q84/$O84,0)+$P84,0,EDATE(EDATE($T84,1)+$R84,COLUMN()-22))</f>
        <v>#DIV/0!</v>
      </c>
      <c r="AY84" s="183" t="e">
        <f>IF(COUNT($T84:AX84)&gt;ROUNDUP($Q84/$O84,0)+$P84,0,EDATE(EDATE($T84,1)+$R84,COLUMN()-22))</f>
        <v>#DIV/0!</v>
      </c>
      <c r="AZ84" s="183" t="e">
        <f>IF(COUNT($T84:AY84)&gt;ROUNDUP($Q84/$O84,0)+$P84,0,EDATE(EDATE($T84,1)+$R84,COLUMN()-22))</f>
        <v>#DIV/0!</v>
      </c>
      <c r="BA84" s="183" t="e">
        <f>IF(COUNT($T84:AZ84)&gt;ROUNDUP($Q84/$O84,0)+$P84,0,EDATE(EDATE($T84,1)+$R84,COLUMN()-22))</f>
        <v>#DIV/0!</v>
      </c>
      <c r="BB84" s="183" t="e">
        <f>IF(COUNT($T84:BA84)&gt;ROUNDUP($Q84/$O84,0)+$P84,0,EDATE(EDATE($T84,1)+$R84,COLUMN()-22))</f>
        <v>#DIV/0!</v>
      </c>
      <c r="BC84" s="183" t="e">
        <f>IF(COUNT($T84:BB84)&gt;ROUNDUP($Q84/$O84,0)+$P84,0,EDATE(EDATE($T84,1)+$R84,COLUMN()-22))</f>
        <v>#DIV/0!</v>
      </c>
      <c r="BD84" s="158"/>
      <c r="BE84" s="44"/>
    </row>
    <row r="85" spans="1:57" ht="21" customHeight="1">
      <c r="A85" s="270" t="str">
        <f t="shared" ca="1" si="6"/>
        <v/>
      </c>
      <c r="B85" s="213"/>
      <c r="C85" s="215" t="e">
        <f>+VLOOKUP(B85,'اسماء العملاء'!$A$2:$E$1270,5,FALSE)</f>
        <v>#N/A</v>
      </c>
      <c r="D85" s="215" t="e">
        <f>+VLOOKUP(B85,'اسماء العملاء'!$A$2:$C$1270,2,FALSE)</f>
        <v>#N/A</v>
      </c>
      <c r="E85" s="215"/>
      <c r="F85" s="215" t="e">
        <f>+VLOOKUP(B85,'اسماء العملاء'!$A$2:$C$1270,3,FALSE)</f>
        <v>#N/A</v>
      </c>
      <c r="G85" s="44"/>
      <c r="H85" s="78" t="e">
        <f>+VLOOKUP(G85,'انواع الفلاتر'!$B$2:$C$52,2,FALSE)</f>
        <v>#N/A</v>
      </c>
      <c r="I85" s="55"/>
      <c r="J85" s="76" t="e">
        <f t="shared" si="7"/>
        <v>#N/A</v>
      </c>
      <c r="K85" s="60"/>
      <c r="L85" s="60"/>
      <c r="M85" s="160"/>
      <c r="N85" s="61">
        <f t="shared" si="8"/>
        <v>0</v>
      </c>
      <c r="O85" s="265"/>
      <c r="P85" s="169" t="e">
        <f t="shared" si="10"/>
        <v>#DIV/0!</v>
      </c>
      <c r="Q85" s="169" t="e">
        <f t="shared" si="11"/>
        <v>#DIV/0!</v>
      </c>
      <c r="R85" s="179">
        <v>0</v>
      </c>
      <c r="S85" s="175" t="e">
        <f t="shared" si="9"/>
        <v>#DIV/0!</v>
      </c>
      <c r="T85" s="185"/>
      <c r="U85" s="183" t="e">
        <f>IF(COUNT($T85:T85)&gt;ROUNDUP($Q85/$O85,0)+$P85,0,EDATE(EDATE($T85,1)+$R85,COLUMN()-22))</f>
        <v>#DIV/0!</v>
      </c>
      <c r="V85" s="183" t="e">
        <f>IF(COUNT($T85:U85)&gt;ROUNDUP($Q85/$O85,0)+$P85,0,EDATE(EDATE($T85,1)+$R85,COLUMN()-22))</f>
        <v>#DIV/0!</v>
      </c>
      <c r="W85" s="183" t="e">
        <f>IF(COUNT($T85:V85)&gt;ROUNDUP($Q85/$O85,0)+$P85,0,EDATE(EDATE($T85,1)+$R85,COLUMN()-22))</f>
        <v>#DIV/0!</v>
      </c>
      <c r="X85" s="183" t="e">
        <f>IF(COUNT($T85:W85)&gt;ROUNDUP($Q85/$O85,0)+$P85,0,EDATE(EDATE($T85,1)+$R85,COLUMN()-22))</f>
        <v>#DIV/0!</v>
      </c>
      <c r="Y85" s="183" t="e">
        <f>IF(COUNT($T85:X85)&gt;ROUNDUP($Q85/$O85,0)+$P85,0,EDATE(EDATE($T85,1)+$R85,COLUMN()-22))</f>
        <v>#DIV/0!</v>
      </c>
      <c r="Z85" s="183" t="e">
        <f>IF(COUNT($T85:Y85)&gt;ROUNDUP($Q85/$O85,0)+$P85,0,EDATE(EDATE($T85,1)+$R85,COLUMN()-22))</f>
        <v>#DIV/0!</v>
      </c>
      <c r="AA85" s="183" t="e">
        <f>IF(COUNT($T85:Z85)&gt;ROUNDUP($Q85/$O85,0)+$P85,0,EDATE(EDATE($T85,1)+$R85,COLUMN()-22))</f>
        <v>#DIV/0!</v>
      </c>
      <c r="AB85" s="183" t="e">
        <f>IF(COUNT($T85:AA85)&gt;ROUNDUP($Q85/$O85,0)+$P85,0,EDATE(EDATE($T85,1)+$R85,COLUMN()-22))</f>
        <v>#DIV/0!</v>
      </c>
      <c r="AC85" s="183" t="e">
        <f>IF(COUNT($T85:AB85)&gt;ROUNDUP($Q85/$O85,0)+$P85,0,EDATE(EDATE($T85,1)+$R85,COLUMN()-22))</f>
        <v>#DIV/0!</v>
      </c>
      <c r="AD85" s="183" t="e">
        <f>IF(COUNT($T85:AC85)&gt;ROUNDUP($Q85/$O85,0)+$P85,0,EDATE(EDATE($T85,1)+$R85,COLUMN()-22))</f>
        <v>#DIV/0!</v>
      </c>
      <c r="AE85" s="183" t="e">
        <f>IF(COUNT($T85:AD85)&gt;ROUNDUP($Q85/$O85,0)+$P85,0,EDATE(EDATE($T85,1)+$R85,COLUMN()-22))</f>
        <v>#DIV/0!</v>
      </c>
      <c r="AF85" s="183" t="e">
        <f>IF(COUNT($T85:AE85)&gt;ROUNDUP($Q85/$O85,0)+$P85,0,EDATE(EDATE($T85,1)+$R85,COLUMN()-22))</f>
        <v>#DIV/0!</v>
      </c>
      <c r="AG85" s="183" t="e">
        <f>IF(COUNT($T85:AF85)&gt;ROUNDUP($Q85/$O85,0)+$P85,0,EDATE(EDATE($T85,1)+$R85,COLUMN()-22))</f>
        <v>#DIV/0!</v>
      </c>
      <c r="AH85" s="183" t="e">
        <f>IF(COUNT($T85:AG85)&gt;ROUNDUP($Q85/$O85,0)+$P85,0,EDATE(EDATE($T85,1)+$R85,COLUMN()-22))</f>
        <v>#DIV/0!</v>
      </c>
      <c r="AI85" s="183" t="e">
        <f>IF(COUNT($T85:AH85)&gt;ROUNDUP($Q85/$O85,0)+$P85,0,EDATE(EDATE($T85,1)+$R85,COLUMN()-22))</f>
        <v>#DIV/0!</v>
      </c>
      <c r="AJ85" s="183" t="e">
        <f>IF(COUNT($T85:AI85)&gt;ROUNDUP($Q85/$O85,0)+$P85,0,EDATE(EDATE($T85,1)+$R85,COLUMN()-22))</f>
        <v>#DIV/0!</v>
      </c>
      <c r="AK85" s="183" t="e">
        <f>IF(COUNT($T85:AJ85)&gt;ROUNDUP($Q85/$O85,0)+$P85,0,EDATE(EDATE($T85,1)+$R85,COLUMN()-22))</f>
        <v>#DIV/0!</v>
      </c>
      <c r="AL85" s="183" t="e">
        <f>IF(COUNT($T85:AK85)&gt;ROUNDUP($Q85/$O85,0)+$P85,0,EDATE(EDATE($T85,1)+$R85,COLUMN()-22))</f>
        <v>#DIV/0!</v>
      </c>
      <c r="AM85" s="183" t="e">
        <f>IF(COUNT($T85:AL85)&gt;ROUNDUP($Q85/$O85,0)+$P85,0,EDATE(EDATE($T85,1)+$R85,COLUMN()-22))</f>
        <v>#DIV/0!</v>
      </c>
      <c r="AN85" s="183" t="e">
        <f>IF(COUNT($T85:AM85)&gt;ROUNDUP($Q85/$O85,0)+$P85,0,EDATE(EDATE($T85,1)+$R85,COLUMN()-22))</f>
        <v>#DIV/0!</v>
      </c>
      <c r="AO85" s="183" t="e">
        <f>IF(COUNT($T85:AN85)&gt;ROUNDUP($Q85/$O85,0)+$P85,0,EDATE(EDATE($T85,1)+$R85,COLUMN()-22))</f>
        <v>#DIV/0!</v>
      </c>
      <c r="AP85" s="183" t="e">
        <f>IF(COUNT($T85:AO85)&gt;ROUNDUP($Q85/$O85,0)+$P85,0,EDATE(EDATE($T85,1)+$R85,COLUMN()-22))</f>
        <v>#DIV/0!</v>
      </c>
      <c r="AQ85" s="183" t="e">
        <f>IF(COUNT($T85:AP85)&gt;ROUNDUP($Q85/$O85,0)+$P85,0,EDATE(EDATE($T85,1)+$R85,COLUMN()-22))</f>
        <v>#DIV/0!</v>
      </c>
      <c r="AR85" s="183" t="e">
        <f>IF(COUNT($T85:AQ85)&gt;ROUNDUP($Q85/$O85,0)+$P85,0,EDATE(EDATE($T85,1)+$R85,COLUMN()-22))</f>
        <v>#DIV/0!</v>
      </c>
      <c r="AS85" s="183" t="e">
        <f>IF(COUNT($T85:AR85)&gt;ROUNDUP($Q85/$O85,0)+$P85,0,EDATE(EDATE($T85,1)+$R85,COLUMN()-22))</f>
        <v>#DIV/0!</v>
      </c>
      <c r="AT85" s="183" t="e">
        <f>IF(COUNT($T85:AS85)&gt;ROUNDUP($Q85/$O85,0)+$P85,0,EDATE(EDATE($T85,1)+$R85,COLUMN()-22))</f>
        <v>#DIV/0!</v>
      </c>
      <c r="AU85" s="183" t="e">
        <f>IF(COUNT($T85:AT85)&gt;ROUNDUP($Q85/$O85,0)+$P85,0,EDATE(EDATE($T85,1)+$R85,COLUMN()-22))</f>
        <v>#DIV/0!</v>
      </c>
      <c r="AV85" s="183" t="e">
        <f>IF(COUNT($T85:AU85)&gt;ROUNDUP($Q85/$O85,0)+$P85,0,EDATE(EDATE($T85,1)+$R85,COLUMN()-22))</f>
        <v>#DIV/0!</v>
      </c>
      <c r="AW85" s="183" t="e">
        <f>IF(COUNT($T85:AV85)&gt;ROUNDUP($Q85/$O85,0)+$P85,0,EDATE(EDATE($T85,1)+$R85,COLUMN()-22))</f>
        <v>#DIV/0!</v>
      </c>
      <c r="AX85" s="183" t="e">
        <f>IF(COUNT($T85:AW85)&gt;ROUNDUP($Q85/$O85,0)+$P85,0,EDATE(EDATE($T85,1)+$R85,COLUMN()-22))</f>
        <v>#DIV/0!</v>
      </c>
      <c r="AY85" s="183" t="e">
        <f>IF(COUNT($T85:AX85)&gt;ROUNDUP($Q85/$O85,0)+$P85,0,EDATE(EDATE($T85,1)+$R85,COLUMN()-22))</f>
        <v>#DIV/0!</v>
      </c>
      <c r="AZ85" s="183" t="e">
        <f>IF(COUNT($T85:AY85)&gt;ROUNDUP($Q85/$O85,0)+$P85,0,EDATE(EDATE($T85,1)+$R85,COLUMN()-22))</f>
        <v>#DIV/0!</v>
      </c>
      <c r="BA85" s="183" t="e">
        <f>IF(COUNT($T85:AZ85)&gt;ROUNDUP($Q85/$O85,0)+$P85,0,EDATE(EDATE($T85,1)+$R85,COLUMN()-22))</f>
        <v>#DIV/0!</v>
      </c>
      <c r="BB85" s="183" t="e">
        <f>IF(COUNT($T85:BA85)&gt;ROUNDUP($Q85/$O85,0)+$P85,0,EDATE(EDATE($T85,1)+$R85,COLUMN()-22))</f>
        <v>#DIV/0!</v>
      </c>
      <c r="BC85" s="183" t="e">
        <f>IF(COUNT($T85:BB85)&gt;ROUNDUP($Q85/$O85,0)+$P85,0,EDATE(EDATE($T85,1)+$R85,COLUMN()-22))</f>
        <v>#DIV/0!</v>
      </c>
      <c r="BD85" s="158"/>
      <c r="BE85" s="44"/>
    </row>
    <row r="86" spans="1:57" ht="21" customHeight="1">
      <c r="A86" s="270" t="str">
        <f t="shared" ca="1" si="6"/>
        <v/>
      </c>
      <c r="B86" s="213"/>
      <c r="C86" s="215" t="e">
        <f>+VLOOKUP(B86,'اسماء العملاء'!$A$2:$E$1270,5,FALSE)</f>
        <v>#N/A</v>
      </c>
      <c r="D86" s="215" t="e">
        <f>+VLOOKUP(B86,'اسماء العملاء'!$A$2:$C$1270,2,FALSE)</f>
        <v>#N/A</v>
      </c>
      <c r="E86" s="215"/>
      <c r="F86" s="215" t="e">
        <f>+VLOOKUP(B86,'اسماء العملاء'!$A$2:$C$1270,3,FALSE)</f>
        <v>#N/A</v>
      </c>
      <c r="G86" s="44"/>
      <c r="H86" s="78" t="e">
        <f>+VLOOKUP(G86,'انواع الفلاتر'!$B$2:$C$52,2,FALSE)</f>
        <v>#N/A</v>
      </c>
      <c r="I86" s="55"/>
      <c r="J86" s="76" t="e">
        <f t="shared" si="7"/>
        <v>#N/A</v>
      </c>
      <c r="K86" s="60"/>
      <c r="L86" s="60"/>
      <c r="M86" s="160"/>
      <c r="N86" s="61">
        <f t="shared" si="8"/>
        <v>0</v>
      </c>
      <c r="O86" s="265"/>
      <c r="P86" s="169" t="e">
        <f t="shared" si="10"/>
        <v>#DIV/0!</v>
      </c>
      <c r="Q86" s="169" t="e">
        <f t="shared" si="11"/>
        <v>#DIV/0!</v>
      </c>
      <c r="R86" s="179">
        <v>0</v>
      </c>
      <c r="S86" s="175" t="e">
        <f t="shared" si="9"/>
        <v>#DIV/0!</v>
      </c>
      <c r="T86" s="185"/>
      <c r="U86" s="183" t="e">
        <f>IF(COUNT($T86:T86)&gt;ROUNDUP($Q86/$O86,0)+$P86,0,EDATE(EDATE($T86,1)+$R86,COLUMN()-22))</f>
        <v>#DIV/0!</v>
      </c>
      <c r="V86" s="183" t="e">
        <f>IF(COUNT($T86:U86)&gt;ROUNDUP($Q86/$O86,0)+$P86,0,EDATE(EDATE($T86,1)+$R86,COLUMN()-22))</f>
        <v>#DIV/0!</v>
      </c>
      <c r="W86" s="183" t="e">
        <f>IF(COUNT($T86:V86)&gt;ROUNDUP($Q86/$O86,0)+$P86,0,EDATE(EDATE($T86,1)+$R86,COLUMN()-22))</f>
        <v>#DIV/0!</v>
      </c>
      <c r="X86" s="183" t="e">
        <f>IF(COUNT($T86:W86)&gt;ROUNDUP($Q86/$O86,0)+$P86,0,EDATE(EDATE($T86,1)+$R86,COLUMN()-22))</f>
        <v>#DIV/0!</v>
      </c>
      <c r="Y86" s="183" t="e">
        <f>IF(COUNT($T86:X86)&gt;ROUNDUP($Q86/$O86,0)+$P86,0,EDATE(EDATE($T86,1)+$R86,COLUMN()-22))</f>
        <v>#DIV/0!</v>
      </c>
      <c r="Z86" s="183" t="e">
        <f>IF(COUNT($T86:Y86)&gt;ROUNDUP($Q86/$O86,0)+$P86,0,EDATE(EDATE($T86,1)+$R86,COLUMN()-22))</f>
        <v>#DIV/0!</v>
      </c>
      <c r="AA86" s="183" t="e">
        <f>IF(COUNT($T86:Z86)&gt;ROUNDUP($Q86/$O86,0)+$P86,0,EDATE(EDATE($T86,1)+$R86,COLUMN()-22))</f>
        <v>#DIV/0!</v>
      </c>
      <c r="AB86" s="183" t="e">
        <f>IF(COUNT($T86:AA86)&gt;ROUNDUP($Q86/$O86,0)+$P86,0,EDATE(EDATE($T86,1)+$R86,COLUMN()-22))</f>
        <v>#DIV/0!</v>
      </c>
      <c r="AC86" s="183" t="e">
        <f>IF(COUNT($T86:AB86)&gt;ROUNDUP($Q86/$O86,0)+$P86,0,EDATE(EDATE($T86,1)+$R86,COLUMN()-22))</f>
        <v>#DIV/0!</v>
      </c>
      <c r="AD86" s="183" t="e">
        <f>IF(COUNT($T86:AC86)&gt;ROUNDUP($Q86/$O86,0)+$P86,0,EDATE(EDATE($T86,1)+$R86,COLUMN()-22))</f>
        <v>#DIV/0!</v>
      </c>
      <c r="AE86" s="183" t="e">
        <f>IF(COUNT($T86:AD86)&gt;ROUNDUP($Q86/$O86,0)+$P86,0,EDATE(EDATE($T86,1)+$R86,COLUMN()-22))</f>
        <v>#DIV/0!</v>
      </c>
      <c r="AF86" s="183" t="e">
        <f>IF(COUNT($T86:AE86)&gt;ROUNDUP($Q86/$O86,0)+$P86,0,EDATE(EDATE($T86,1)+$R86,COLUMN()-22))</f>
        <v>#DIV/0!</v>
      </c>
      <c r="AG86" s="183" t="e">
        <f>IF(COUNT($T86:AF86)&gt;ROUNDUP($Q86/$O86,0)+$P86,0,EDATE(EDATE($T86,1)+$R86,COLUMN()-22))</f>
        <v>#DIV/0!</v>
      </c>
      <c r="AH86" s="183" t="e">
        <f>IF(COUNT($T86:AG86)&gt;ROUNDUP($Q86/$O86,0)+$P86,0,EDATE(EDATE($T86,1)+$R86,COLUMN()-22))</f>
        <v>#DIV/0!</v>
      </c>
      <c r="AI86" s="183" t="e">
        <f>IF(COUNT($T86:AH86)&gt;ROUNDUP($Q86/$O86,0)+$P86,0,EDATE(EDATE($T86,1)+$R86,COLUMN()-22))</f>
        <v>#DIV/0!</v>
      </c>
      <c r="AJ86" s="183" t="e">
        <f>IF(COUNT($T86:AI86)&gt;ROUNDUP($Q86/$O86,0)+$P86,0,EDATE(EDATE($T86,1)+$R86,COLUMN()-22))</f>
        <v>#DIV/0!</v>
      </c>
      <c r="AK86" s="183" t="e">
        <f>IF(COUNT($T86:AJ86)&gt;ROUNDUP($Q86/$O86,0)+$P86,0,EDATE(EDATE($T86,1)+$R86,COLUMN()-22))</f>
        <v>#DIV/0!</v>
      </c>
      <c r="AL86" s="183" t="e">
        <f>IF(COUNT($T86:AK86)&gt;ROUNDUP($Q86/$O86,0)+$P86,0,EDATE(EDATE($T86,1)+$R86,COLUMN()-22))</f>
        <v>#DIV/0!</v>
      </c>
      <c r="AM86" s="183" t="e">
        <f>IF(COUNT($T86:AL86)&gt;ROUNDUP($Q86/$O86,0)+$P86,0,EDATE(EDATE($T86,1)+$R86,COLUMN()-22))</f>
        <v>#DIV/0!</v>
      </c>
      <c r="AN86" s="183" t="e">
        <f>IF(COUNT($T86:AM86)&gt;ROUNDUP($Q86/$O86,0)+$P86,0,EDATE(EDATE($T86,1)+$R86,COLUMN()-22))</f>
        <v>#DIV/0!</v>
      </c>
      <c r="AO86" s="183" t="e">
        <f>IF(COUNT($T86:AN86)&gt;ROUNDUP($Q86/$O86,0)+$P86,0,EDATE(EDATE($T86,1)+$R86,COLUMN()-22))</f>
        <v>#DIV/0!</v>
      </c>
      <c r="AP86" s="183" t="e">
        <f>IF(COUNT($T86:AO86)&gt;ROUNDUP($Q86/$O86,0)+$P86,0,EDATE(EDATE($T86,1)+$R86,COLUMN()-22))</f>
        <v>#DIV/0!</v>
      </c>
      <c r="AQ86" s="183" t="e">
        <f>IF(COUNT($T86:AP86)&gt;ROUNDUP($Q86/$O86,0)+$P86,0,EDATE(EDATE($T86,1)+$R86,COLUMN()-22))</f>
        <v>#DIV/0!</v>
      </c>
      <c r="AR86" s="183" t="e">
        <f>IF(COUNT($T86:AQ86)&gt;ROUNDUP($Q86/$O86,0)+$P86,0,EDATE(EDATE($T86,1)+$R86,COLUMN()-22))</f>
        <v>#DIV/0!</v>
      </c>
      <c r="AS86" s="183" t="e">
        <f>IF(COUNT($T86:AR86)&gt;ROUNDUP($Q86/$O86,0)+$P86,0,EDATE(EDATE($T86,1)+$R86,COLUMN()-22))</f>
        <v>#DIV/0!</v>
      </c>
      <c r="AT86" s="183" t="e">
        <f>IF(COUNT($T86:AS86)&gt;ROUNDUP($Q86/$O86,0)+$P86,0,EDATE(EDATE($T86,1)+$R86,COLUMN()-22))</f>
        <v>#DIV/0!</v>
      </c>
      <c r="AU86" s="183" t="e">
        <f>IF(COUNT($T86:AT86)&gt;ROUNDUP($Q86/$O86,0)+$P86,0,EDATE(EDATE($T86,1)+$R86,COLUMN()-22))</f>
        <v>#DIV/0!</v>
      </c>
      <c r="AV86" s="183" t="e">
        <f>IF(COUNT($T86:AU86)&gt;ROUNDUP($Q86/$O86,0)+$P86,0,EDATE(EDATE($T86,1)+$R86,COLUMN()-22))</f>
        <v>#DIV/0!</v>
      </c>
      <c r="AW86" s="183" t="e">
        <f>IF(COUNT($T86:AV86)&gt;ROUNDUP($Q86/$O86,0)+$P86,0,EDATE(EDATE($T86,1)+$R86,COLUMN()-22))</f>
        <v>#DIV/0!</v>
      </c>
      <c r="AX86" s="183" t="e">
        <f>IF(COUNT($T86:AW86)&gt;ROUNDUP($Q86/$O86,0)+$P86,0,EDATE(EDATE($T86,1)+$R86,COLUMN()-22))</f>
        <v>#DIV/0!</v>
      </c>
      <c r="AY86" s="183" t="e">
        <f>IF(COUNT($T86:AX86)&gt;ROUNDUP($Q86/$O86,0)+$P86,0,EDATE(EDATE($T86,1)+$R86,COLUMN()-22))</f>
        <v>#DIV/0!</v>
      </c>
      <c r="AZ86" s="183" t="e">
        <f>IF(COUNT($T86:AY86)&gt;ROUNDUP($Q86/$O86,0)+$P86,0,EDATE(EDATE($T86,1)+$R86,COLUMN()-22))</f>
        <v>#DIV/0!</v>
      </c>
      <c r="BA86" s="183" t="e">
        <f>IF(COUNT($T86:AZ86)&gt;ROUNDUP($Q86/$O86,0)+$P86,0,EDATE(EDATE($T86,1)+$R86,COLUMN()-22))</f>
        <v>#DIV/0!</v>
      </c>
      <c r="BB86" s="183" t="e">
        <f>IF(COUNT($T86:BA86)&gt;ROUNDUP($Q86/$O86,0)+$P86,0,EDATE(EDATE($T86,1)+$R86,COLUMN()-22))</f>
        <v>#DIV/0!</v>
      </c>
      <c r="BC86" s="183" t="e">
        <f>IF(COUNT($T86:BB86)&gt;ROUNDUP($Q86/$O86,0)+$P86,0,EDATE(EDATE($T86,1)+$R86,COLUMN()-22))</f>
        <v>#DIV/0!</v>
      </c>
      <c r="BD86" s="158"/>
      <c r="BE86" s="44"/>
    </row>
    <row r="87" spans="1:57" ht="21" customHeight="1">
      <c r="A87" s="270" t="str">
        <f t="shared" ca="1" si="6"/>
        <v/>
      </c>
      <c r="B87" s="213"/>
      <c r="C87" s="215" t="e">
        <f>+VLOOKUP(B87,'اسماء العملاء'!$A$2:$E$1270,5,FALSE)</f>
        <v>#N/A</v>
      </c>
      <c r="D87" s="215" t="e">
        <f>+VLOOKUP(B87,'اسماء العملاء'!$A$2:$C$1270,2,FALSE)</f>
        <v>#N/A</v>
      </c>
      <c r="E87" s="215"/>
      <c r="F87" s="215" t="e">
        <f>+VLOOKUP(B87,'اسماء العملاء'!$A$2:$C$1270,3,FALSE)</f>
        <v>#N/A</v>
      </c>
      <c r="G87" s="44"/>
      <c r="H87" s="78" t="e">
        <f>+VLOOKUP(G87,'انواع الفلاتر'!$B$2:$C$52,2,FALSE)</f>
        <v>#N/A</v>
      </c>
      <c r="I87" s="55"/>
      <c r="J87" s="76" t="e">
        <f t="shared" si="7"/>
        <v>#N/A</v>
      </c>
      <c r="K87" s="60"/>
      <c r="L87" s="60"/>
      <c r="M87" s="160"/>
      <c r="N87" s="61">
        <f t="shared" si="8"/>
        <v>0</v>
      </c>
      <c r="O87" s="265"/>
      <c r="P87" s="169" t="e">
        <f t="shared" si="10"/>
        <v>#DIV/0!</v>
      </c>
      <c r="Q87" s="169" t="e">
        <f t="shared" si="11"/>
        <v>#DIV/0!</v>
      </c>
      <c r="R87" s="179">
        <v>0</v>
      </c>
      <c r="S87" s="175" t="e">
        <f t="shared" si="9"/>
        <v>#DIV/0!</v>
      </c>
      <c r="T87" s="185"/>
      <c r="U87" s="183" t="e">
        <f>IF(COUNT($T87:T87)&gt;ROUNDUP($Q87/$O87,0)+$P87,0,EDATE(EDATE($T87,1)+$R87,COLUMN()-22))</f>
        <v>#DIV/0!</v>
      </c>
      <c r="V87" s="183" t="e">
        <f>IF(COUNT($T87:U87)&gt;ROUNDUP($Q87/$O87,0)+$P87,0,EDATE(EDATE($T87,1)+$R87,COLUMN()-22))</f>
        <v>#DIV/0!</v>
      </c>
      <c r="W87" s="183" t="e">
        <f>IF(COUNT($T87:V87)&gt;ROUNDUP($Q87/$O87,0)+$P87,0,EDATE(EDATE($T87,1)+$R87,COLUMN()-22))</f>
        <v>#DIV/0!</v>
      </c>
      <c r="X87" s="183" t="e">
        <f>IF(COUNT($T87:W87)&gt;ROUNDUP($Q87/$O87,0)+$P87,0,EDATE(EDATE($T87,1)+$R87,COLUMN()-22))</f>
        <v>#DIV/0!</v>
      </c>
      <c r="Y87" s="183" t="e">
        <f>IF(COUNT($T87:X87)&gt;ROUNDUP($Q87/$O87,0)+$P87,0,EDATE(EDATE($T87,1)+$R87,COLUMN()-22))</f>
        <v>#DIV/0!</v>
      </c>
      <c r="Z87" s="183" t="e">
        <f>IF(COUNT($T87:Y87)&gt;ROUNDUP($Q87/$O87,0)+$P87,0,EDATE(EDATE($T87,1)+$R87,COLUMN()-22))</f>
        <v>#DIV/0!</v>
      </c>
      <c r="AA87" s="183" t="e">
        <f>IF(COUNT($T87:Z87)&gt;ROUNDUP($Q87/$O87,0)+$P87,0,EDATE(EDATE($T87,1)+$R87,COLUMN()-22))</f>
        <v>#DIV/0!</v>
      </c>
      <c r="AB87" s="183" t="e">
        <f>IF(COUNT($T87:AA87)&gt;ROUNDUP($Q87/$O87,0)+$P87,0,EDATE(EDATE($T87,1)+$R87,COLUMN()-22))</f>
        <v>#DIV/0!</v>
      </c>
      <c r="AC87" s="183" t="e">
        <f>IF(COUNT($T87:AB87)&gt;ROUNDUP($Q87/$O87,0)+$P87,0,EDATE(EDATE($T87,1)+$R87,COLUMN()-22))</f>
        <v>#DIV/0!</v>
      </c>
      <c r="AD87" s="183" t="e">
        <f>IF(COUNT($T87:AC87)&gt;ROUNDUP($Q87/$O87,0)+$P87,0,EDATE(EDATE($T87,1)+$R87,COLUMN()-22))</f>
        <v>#DIV/0!</v>
      </c>
      <c r="AE87" s="183" t="e">
        <f>IF(COUNT($T87:AD87)&gt;ROUNDUP($Q87/$O87,0)+$P87,0,EDATE(EDATE($T87,1)+$R87,COLUMN()-22))</f>
        <v>#DIV/0!</v>
      </c>
      <c r="AF87" s="183" t="e">
        <f>IF(COUNT($T87:AE87)&gt;ROUNDUP($Q87/$O87,0)+$P87,0,EDATE(EDATE($T87,1)+$R87,COLUMN()-22))</f>
        <v>#DIV/0!</v>
      </c>
      <c r="AG87" s="183" t="e">
        <f>IF(COUNT($T87:AF87)&gt;ROUNDUP($Q87/$O87,0)+$P87,0,EDATE(EDATE($T87,1)+$R87,COLUMN()-22))</f>
        <v>#DIV/0!</v>
      </c>
      <c r="AH87" s="183" t="e">
        <f>IF(COUNT($T87:AG87)&gt;ROUNDUP($Q87/$O87,0)+$P87,0,EDATE(EDATE($T87,1)+$R87,COLUMN()-22))</f>
        <v>#DIV/0!</v>
      </c>
      <c r="AI87" s="183" t="e">
        <f>IF(COUNT($T87:AH87)&gt;ROUNDUP($Q87/$O87,0)+$P87,0,EDATE(EDATE($T87,1)+$R87,COLUMN()-22))</f>
        <v>#DIV/0!</v>
      </c>
      <c r="AJ87" s="183" t="e">
        <f>IF(COUNT($T87:AI87)&gt;ROUNDUP($Q87/$O87,0)+$P87,0,EDATE(EDATE($T87,1)+$R87,COLUMN()-22))</f>
        <v>#DIV/0!</v>
      </c>
      <c r="AK87" s="183" t="e">
        <f>IF(COUNT($T87:AJ87)&gt;ROUNDUP($Q87/$O87,0)+$P87,0,EDATE(EDATE($T87,1)+$R87,COLUMN()-22))</f>
        <v>#DIV/0!</v>
      </c>
      <c r="AL87" s="183" t="e">
        <f>IF(COUNT($T87:AK87)&gt;ROUNDUP($Q87/$O87,0)+$P87,0,EDATE(EDATE($T87,1)+$R87,COLUMN()-22))</f>
        <v>#DIV/0!</v>
      </c>
      <c r="AM87" s="183" t="e">
        <f>IF(COUNT($T87:AL87)&gt;ROUNDUP($Q87/$O87,0)+$P87,0,EDATE(EDATE($T87,1)+$R87,COLUMN()-22))</f>
        <v>#DIV/0!</v>
      </c>
      <c r="AN87" s="183" t="e">
        <f>IF(COUNT($T87:AM87)&gt;ROUNDUP($Q87/$O87,0)+$P87,0,EDATE(EDATE($T87,1)+$R87,COLUMN()-22))</f>
        <v>#DIV/0!</v>
      </c>
      <c r="AO87" s="183" t="e">
        <f>IF(COUNT($T87:AN87)&gt;ROUNDUP($Q87/$O87,0)+$P87,0,EDATE(EDATE($T87,1)+$R87,COLUMN()-22))</f>
        <v>#DIV/0!</v>
      </c>
      <c r="AP87" s="183" t="e">
        <f>IF(COUNT($T87:AO87)&gt;ROUNDUP($Q87/$O87,0)+$P87,0,EDATE(EDATE($T87,1)+$R87,COLUMN()-22))</f>
        <v>#DIV/0!</v>
      </c>
      <c r="AQ87" s="183" t="e">
        <f>IF(COUNT($T87:AP87)&gt;ROUNDUP($Q87/$O87,0)+$P87,0,EDATE(EDATE($T87,1)+$R87,COLUMN()-22))</f>
        <v>#DIV/0!</v>
      </c>
      <c r="AR87" s="183" t="e">
        <f>IF(COUNT($T87:AQ87)&gt;ROUNDUP($Q87/$O87,0)+$P87,0,EDATE(EDATE($T87,1)+$R87,COLUMN()-22))</f>
        <v>#DIV/0!</v>
      </c>
      <c r="AS87" s="183" t="e">
        <f>IF(COUNT($T87:AR87)&gt;ROUNDUP($Q87/$O87,0)+$P87,0,EDATE(EDATE($T87,1)+$R87,COLUMN()-22))</f>
        <v>#DIV/0!</v>
      </c>
      <c r="AT87" s="183" t="e">
        <f>IF(COUNT($T87:AS87)&gt;ROUNDUP($Q87/$O87,0)+$P87,0,EDATE(EDATE($T87,1)+$R87,COLUMN()-22))</f>
        <v>#DIV/0!</v>
      </c>
      <c r="AU87" s="183" t="e">
        <f>IF(COUNT($T87:AT87)&gt;ROUNDUP($Q87/$O87,0)+$P87,0,EDATE(EDATE($T87,1)+$R87,COLUMN()-22))</f>
        <v>#DIV/0!</v>
      </c>
      <c r="AV87" s="183" t="e">
        <f>IF(COUNT($T87:AU87)&gt;ROUNDUP($Q87/$O87,0)+$P87,0,EDATE(EDATE($T87,1)+$R87,COLUMN()-22))</f>
        <v>#DIV/0!</v>
      </c>
      <c r="AW87" s="183" t="e">
        <f>IF(COUNT($T87:AV87)&gt;ROUNDUP($Q87/$O87,0)+$P87,0,EDATE(EDATE($T87,1)+$R87,COLUMN()-22))</f>
        <v>#DIV/0!</v>
      </c>
      <c r="AX87" s="183" t="e">
        <f>IF(COUNT($T87:AW87)&gt;ROUNDUP($Q87/$O87,0)+$P87,0,EDATE(EDATE($T87,1)+$R87,COLUMN()-22))</f>
        <v>#DIV/0!</v>
      </c>
      <c r="AY87" s="183" t="e">
        <f>IF(COUNT($T87:AX87)&gt;ROUNDUP($Q87/$O87,0)+$P87,0,EDATE(EDATE($T87,1)+$R87,COLUMN()-22))</f>
        <v>#DIV/0!</v>
      </c>
      <c r="AZ87" s="183" t="e">
        <f>IF(COUNT($T87:AY87)&gt;ROUNDUP($Q87/$O87,0)+$P87,0,EDATE(EDATE($T87,1)+$R87,COLUMN()-22))</f>
        <v>#DIV/0!</v>
      </c>
      <c r="BA87" s="183" t="e">
        <f>IF(COUNT($T87:AZ87)&gt;ROUNDUP($Q87/$O87,0)+$P87,0,EDATE(EDATE($T87,1)+$R87,COLUMN()-22))</f>
        <v>#DIV/0!</v>
      </c>
      <c r="BB87" s="183" t="e">
        <f>IF(COUNT($T87:BA87)&gt;ROUNDUP($Q87/$O87,0)+$P87,0,EDATE(EDATE($T87,1)+$R87,COLUMN()-22))</f>
        <v>#DIV/0!</v>
      </c>
      <c r="BC87" s="183" t="e">
        <f>IF(COUNT($T87:BB87)&gt;ROUNDUP($Q87/$O87,0)+$P87,0,EDATE(EDATE($T87,1)+$R87,COLUMN()-22))</f>
        <v>#DIV/0!</v>
      </c>
      <c r="BD87" s="158"/>
      <c r="BE87" s="44"/>
    </row>
    <row r="88" spans="1:57" ht="21" customHeight="1">
      <c r="A88" s="270" t="str">
        <f t="shared" ca="1" si="6"/>
        <v/>
      </c>
      <c r="B88" s="213"/>
      <c r="C88" s="215" t="e">
        <f>+VLOOKUP(B88,'اسماء العملاء'!$A$2:$E$1270,5,FALSE)</f>
        <v>#N/A</v>
      </c>
      <c r="D88" s="215" t="e">
        <f>+VLOOKUP(B88,'اسماء العملاء'!$A$2:$C$1270,2,FALSE)</f>
        <v>#N/A</v>
      </c>
      <c r="E88" s="215"/>
      <c r="F88" s="215" t="e">
        <f>+VLOOKUP(B88,'اسماء العملاء'!$A$2:$C$1270,3,FALSE)</f>
        <v>#N/A</v>
      </c>
      <c r="G88" s="44"/>
      <c r="H88" s="78" t="e">
        <f>+VLOOKUP(G88,'انواع الفلاتر'!$B$2:$C$52,2,FALSE)</f>
        <v>#N/A</v>
      </c>
      <c r="I88" s="55"/>
      <c r="J88" s="76" t="e">
        <f t="shared" si="7"/>
        <v>#N/A</v>
      </c>
      <c r="K88" s="60"/>
      <c r="L88" s="60"/>
      <c r="M88" s="160"/>
      <c r="N88" s="61">
        <f t="shared" si="8"/>
        <v>0</v>
      </c>
      <c r="O88" s="265"/>
      <c r="P88" s="169" t="e">
        <f t="shared" si="10"/>
        <v>#DIV/0!</v>
      </c>
      <c r="Q88" s="169" t="e">
        <f t="shared" si="11"/>
        <v>#DIV/0!</v>
      </c>
      <c r="R88" s="179">
        <v>0</v>
      </c>
      <c r="S88" s="175" t="e">
        <f t="shared" si="9"/>
        <v>#DIV/0!</v>
      </c>
      <c r="T88" s="185"/>
      <c r="U88" s="183" t="e">
        <f>IF(COUNT($T88:T88)&gt;ROUNDUP($Q88/$O88,0)+$P88,0,EDATE(EDATE($T88,1)+$R88,COLUMN()-22))</f>
        <v>#DIV/0!</v>
      </c>
      <c r="V88" s="183" t="e">
        <f>IF(COUNT($T88:U88)&gt;ROUNDUP($Q88/$O88,0)+$P88,0,EDATE(EDATE($T88,1)+$R88,COLUMN()-22))</f>
        <v>#DIV/0!</v>
      </c>
      <c r="W88" s="183" t="e">
        <f>IF(COUNT($T88:V88)&gt;ROUNDUP($Q88/$O88,0)+$P88,0,EDATE(EDATE($T88,1)+$R88,COLUMN()-22))</f>
        <v>#DIV/0!</v>
      </c>
      <c r="X88" s="183" t="e">
        <f>IF(COUNT($T88:W88)&gt;ROUNDUP($Q88/$O88,0)+$P88,0,EDATE(EDATE($T88,1)+$R88,COLUMN()-22))</f>
        <v>#DIV/0!</v>
      </c>
      <c r="Y88" s="183" t="e">
        <f>IF(COUNT($T88:X88)&gt;ROUNDUP($Q88/$O88,0)+$P88,0,EDATE(EDATE($T88,1)+$R88,COLUMN()-22))</f>
        <v>#DIV/0!</v>
      </c>
      <c r="Z88" s="183" t="e">
        <f>IF(COUNT($T88:Y88)&gt;ROUNDUP($Q88/$O88,0)+$P88,0,EDATE(EDATE($T88,1)+$R88,COLUMN()-22))</f>
        <v>#DIV/0!</v>
      </c>
      <c r="AA88" s="183" t="e">
        <f>IF(COUNT($T88:Z88)&gt;ROUNDUP($Q88/$O88,0)+$P88,0,EDATE(EDATE($T88,1)+$R88,COLUMN()-22))</f>
        <v>#DIV/0!</v>
      </c>
      <c r="AB88" s="183" t="e">
        <f>IF(COUNT($T88:AA88)&gt;ROUNDUP($Q88/$O88,0)+$P88,0,EDATE(EDATE($T88,1)+$R88,COLUMN()-22))</f>
        <v>#DIV/0!</v>
      </c>
      <c r="AC88" s="183" t="e">
        <f>IF(COUNT($T88:AB88)&gt;ROUNDUP($Q88/$O88,0)+$P88,0,EDATE(EDATE($T88,1)+$R88,COLUMN()-22))</f>
        <v>#DIV/0!</v>
      </c>
      <c r="AD88" s="183" t="e">
        <f>IF(COUNT($T88:AC88)&gt;ROUNDUP($Q88/$O88,0)+$P88,0,EDATE(EDATE($T88,1)+$R88,COLUMN()-22))</f>
        <v>#DIV/0!</v>
      </c>
      <c r="AE88" s="183" t="e">
        <f>IF(COUNT($T88:AD88)&gt;ROUNDUP($Q88/$O88,0)+$P88,0,EDATE(EDATE($T88,1)+$R88,COLUMN()-22))</f>
        <v>#DIV/0!</v>
      </c>
      <c r="AF88" s="183" t="e">
        <f>IF(COUNT($T88:AE88)&gt;ROUNDUP($Q88/$O88,0)+$P88,0,EDATE(EDATE($T88,1)+$R88,COLUMN()-22))</f>
        <v>#DIV/0!</v>
      </c>
      <c r="AG88" s="183" t="e">
        <f>IF(COUNT($T88:AF88)&gt;ROUNDUP($Q88/$O88,0)+$P88,0,EDATE(EDATE($T88,1)+$R88,COLUMN()-22))</f>
        <v>#DIV/0!</v>
      </c>
      <c r="AH88" s="183" t="e">
        <f>IF(COUNT($T88:AG88)&gt;ROUNDUP($Q88/$O88,0)+$P88,0,EDATE(EDATE($T88,1)+$R88,COLUMN()-22))</f>
        <v>#DIV/0!</v>
      </c>
      <c r="AI88" s="183" t="e">
        <f>IF(COUNT($T88:AH88)&gt;ROUNDUP($Q88/$O88,0)+$P88,0,EDATE(EDATE($T88,1)+$R88,COLUMN()-22))</f>
        <v>#DIV/0!</v>
      </c>
      <c r="AJ88" s="183" t="e">
        <f>IF(COUNT($T88:AI88)&gt;ROUNDUP($Q88/$O88,0)+$P88,0,EDATE(EDATE($T88,1)+$R88,COLUMN()-22))</f>
        <v>#DIV/0!</v>
      </c>
      <c r="AK88" s="183" t="e">
        <f>IF(COUNT($T88:AJ88)&gt;ROUNDUP($Q88/$O88,0)+$P88,0,EDATE(EDATE($T88,1)+$R88,COLUMN()-22))</f>
        <v>#DIV/0!</v>
      </c>
      <c r="AL88" s="183" t="e">
        <f>IF(COUNT($T88:AK88)&gt;ROUNDUP($Q88/$O88,0)+$P88,0,EDATE(EDATE($T88,1)+$R88,COLUMN()-22))</f>
        <v>#DIV/0!</v>
      </c>
      <c r="AM88" s="183" t="e">
        <f>IF(COUNT($T88:AL88)&gt;ROUNDUP($Q88/$O88,0)+$P88,0,EDATE(EDATE($T88,1)+$R88,COLUMN()-22))</f>
        <v>#DIV/0!</v>
      </c>
      <c r="AN88" s="183" t="e">
        <f>IF(COUNT($T88:AM88)&gt;ROUNDUP($Q88/$O88,0)+$P88,0,EDATE(EDATE($T88,1)+$R88,COLUMN()-22))</f>
        <v>#DIV/0!</v>
      </c>
      <c r="AO88" s="183" t="e">
        <f>IF(COUNT($T88:AN88)&gt;ROUNDUP($Q88/$O88,0)+$P88,0,EDATE(EDATE($T88,1)+$R88,COLUMN()-22))</f>
        <v>#DIV/0!</v>
      </c>
      <c r="AP88" s="183" t="e">
        <f>IF(COUNT($T88:AO88)&gt;ROUNDUP($Q88/$O88,0)+$P88,0,EDATE(EDATE($T88,1)+$R88,COLUMN()-22))</f>
        <v>#DIV/0!</v>
      </c>
      <c r="AQ88" s="183" t="e">
        <f>IF(COUNT($T88:AP88)&gt;ROUNDUP($Q88/$O88,0)+$P88,0,EDATE(EDATE($T88,1)+$R88,COLUMN()-22))</f>
        <v>#DIV/0!</v>
      </c>
      <c r="AR88" s="183" t="e">
        <f>IF(COUNT($T88:AQ88)&gt;ROUNDUP($Q88/$O88,0)+$P88,0,EDATE(EDATE($T88,1)+$R88,COLUMN()-22))</f>
        <v>#DIV/0!</v>
      </c>
      <c r="AS88" s="183" t="e">
        <f>IF(COUNT($T88:AR88)&gt;ROUNDUP($Q88/$O88,0)+$P88,0,EDATE(EDATE($T88,1)+$R88,COLUMN()-22))</f>
        <v>#DIV/0!</v>
      </c>
      <c r="AT88" s="183" t="e">
        <f>IF(COUNT($T88:AS88)&gt;ROUNDUP($Q88/$O88,0)+$P88,0,EDATE(EDATE($T88,1)+$R88,COLUMN()-22))</f>
        <v>#DIV/0!</v>
      </c>
      <c r="AU88" s="183" t="e">
        <f>IF(COUNT($T88:AT88)&gt;ROUNDUP($Q88/$O88,0)+$P88,0,EDATE(EDATE($T88,1)+$R88,COLUMN()-22))</f>
        <v>#DIV/0!</v>
      </c>
      <c r="AV88" s="183" t="e">
        <f>IF(COUNT($T88:AU88)&gt;ROUNDUP($Q88/$O88,0)+$P88,0,EDATE(EDATE($T88,1)+$R88,COLUMN()-22))</f>
        <v>#DIV/0!</v>
      </c>
      <c r="AW88" s="183" t="e">
        <f>IF(COUNT($T88:AV88)&gt;ROUNDUP($Q88/$O88,0)+$P88,0,EDATE(EDATE($T88,1)+$R88,COLUMN()-22))</f>
        <v>#DIV/0!</v>
      </c>
      <c r="AX88" s="183" t="e">
        <f>IF(COUNT($T88:AW88)&gt;ROUNDUP($Q88/$O88,0)+$P88,0,EDATE(EDATE($T88,1)+$R88,COLUMN()-22))</f>
        <v>#DIV/0!</v>
      </c>
      <c r="AY88" s="183" t="e">
        <f>IF(COUNT($T88:AX88)&gt;ROUNDUP($Q88/$O88,0)+$P88,0,EDATE(EDATE($T88,1)+$R88,COLUMN()-22))</f>
        <v>#DIV/0!</v>
      </c>
      <c r="AZ88" s="183" t="e">
        <f>IF(COUNT($T88:AY88)&gt;ROUNDUP($Q88/$O88,0)+$P88,0,EDATE(EDATE($T88,1)+$R88,COLUMN()-22))</f>
        <v>#DIV/0!</v>
      </c>
      <c r="BA88" s="183" t="e">
        <f>IF(COUNT($T88:AZ88)&gt;ROUNDUP($Q88/$O88,0)+$P88,0,EDATE(EDATE($T88,1)+$R88,COLUMN()-22))</f>
        <v>#DIV/0!</v>
      </c>
      <c r="BB88" s="183" t="e">
        <f>IF(COUNT($T88:BA88)&gt;ROUNDUP($Q88/$O88,0)+$P88,0,EDATE(EDATE($T88,1)+$R88,COLUMN()-22))</f>
        <v>#DIV/0!</v>
      </c>
      <c r="BC88" s="183" t="e">
        <f>IF(COUNT($T88:BB88)&gt;ROUNDUP($Q88/$O88,0)+$P88,0,EDATE(EDATE($T88,1)+$R88,COLUMN()-22))</f>
        <v>#DIV/0!</v>
      </c>
      <c r="BD88" s="158"/>
      <c r="BE88" s="44"/>
    </row>
    <row r="89" spans="1:57" ht="21" customHeight="1">
      <c r="A89" s="270" t="str">
        <f t="shared" ca="1" si="6"/>
        <v/>
      </c>
      <c r="B89" s="213"/>
      <c r="C89" s="215" t="e">
        <f>+VLOOKUP(B89,'اسماء العملاء'!$A$2:$E$1270,5,FALSE)</f>
        <v>#N/A</v>
      </c>
      <c r="D89" s="215" t="e">
        <f>+VLOOKUP(B89,'اسماء العملاء'!$A$2:$C$1270,2,FALSE)</f>
        <v>#N/A</v>
      </c>
      <c r="E89" s="215"/>
      <c r="F89" s="215" t="e">
        <f>+VLOOKUP(B89,'اسماء العملاء'!$A$2:$C$1270,3,FALSE)</f>
        <v>#N/A</v>
      </c>
      <c r="G89" s="44"/>
      <c r="H89" s="78" t="e">
        <f>+VLOOKUP(G89,'انواع الفلاتر'!$B$2:$C$52,2,FALSE)</f>
        <v>#N/A</v>
      </c>
      <c r="I89" s="55"/>
      <c r="J89" s="76" t="e">
        <f t="shared" si="7"/>
        <v>#N/A</v>
      </c>
      <c r="K89" s="60"/>
      <c r="L89" s="60"/>
      <c r="M89" s="160"/>
      <c r="N89" s="61">
        <f t="shared" si="8"/>
        <v>0</v>
      </c>
      <c r="O89" s="265"/>
      <c r="P89" s="169" t="e">
        <f t="shared" si="10"/>
        <v>#DIV/0!</v>
      </c>
      <c r="Q89" s="169" t="e">
        <f t="shared" si="11"/>
        <v>#DIV/0!</v>
      </c>
      <c r="R89" s="179">
        <v>0</v>
      </c>
      <c r="S89" s="175" t="e">
        <f t="shared" si="9"/>
        <v>#DIV/0!</v>
      </c>
      <c r="T89" s="185"/>
      <c r="U89" s="183" t="e">
        <f>IF(COUNT($T89:T89)&gt;ROUNDUP($Q89/$O89,0)+$P89,0,EDATE(EDATE($T89,1)+$R89,COLUMN()-22))</f>
        <v>#DIV/0!</v>
      </c>
      <c r="V89" s="183" t="e">
        <f>IF(COUNT($T89:U89)&gt;ROUNDUP($Q89/$O89,0)+$P89,0,EDATE(EDATE($T89,1)+$R89,COLUMN()-22))</f>
        <v>#DIV/0!</v>
      </c>
      <c r="W89" s="183" t="e">
        <f>IF(COUNT($T89:V89)&gt;ROUNDUP($Q89/$O89,0)+$P89,0,EDATE(EDATE($T89,1)+$R89,COLUMN()-22))</f>
        <v>#DIV/0!</v>
      </c>
      <c r="X89" s="183" t="e">
        <f>IF(COUNT($T89:W89)&gt;ROUNDUP($Q89/$O89,0)+$P89,0,EDATE(EDATE($T89,1)+$R89,COLUMN()-22))</f>
        <v>#DIV/0!</v>
      </c>
      <c r="Y89" s="183" t="e">
        <f>IF(COUNT($T89:X89)&gt;ROUNDUP($Q89/$O89,0)+$P89,0,EDATE(EDATE($T89,1)+$R89,COLUMN()-22))</f>
        <v>#DIV/0!</v>
      </c>
      <c r="Z89" s="183" t="e">
        <f>IF(COUNT($T89:Y89)&gt;ROUNDUP($Q89/$O89,0)+$P89,0,EDATE(EDATE($T89,1)+$R89,COLUMN()-22))</f>
        <v>#DIV/0!</v>
      </c>
      <c r="AA89" s="183" t="e">
        <f>IF(COUNT($T89:Z89)&gt;ROUNDUP($Q89/$O89,0)+$P89,0,EDATE(EDATE($T89,1)+$R89,COLUMN()-22))</f>
        <v>#DIV/0!</v>
      </c>
      <c r="AB89" s="183" t="e">
        <f>IF(COUNT($T89:AA89)&gt;ROUNDUP($Q89/$O89,0)+$P89,0,EDATE(EDATE($T89,1)+$R89,COLUMN()-22))</f>
        <v>#DIV/0!</v>
      </c>
      <c r="AC89" s="183" t="e">
        <f>IF(COUNT($T89:AB89)&gt;ROUNDUP($Q89/$O89,0)+$P89,0,EDATE(EDATE($T89,1)+$R89,COLUMN()-22))</f>
        <v>#DIV/0!</v>
      </c>
      <c r="AD89" s="183" t="e">
        <f>IF(COUNT($T89:AC89)&gt;ROUNDUP($Q89/$O89,0)+$P89,0,EDATE(EDATE($T89,1)+$R89,COLUMN()-22))</f>
        <v>#DIV/0!</v>
      </c>
      <c r="AE89" s="183" t="e">
        <f>IF(COUNT($T89:AD89)&gt;ROUNDUP($Q89/$O89,0)+$P89,0,EDATE(EDATE($T89,1)+$R89,COLUMN()-22))</f>
        <v>#DIV/0!</v>
      </c>
      <c r="AF89" s="183" t="e">
        <f>IF(COUNT($T89:AE89)&gt;ROUNDUP($Q89/$O89,0)+$P89,0,EDATE(EDATE($T89,1)+$R89,COLUMN()-22))</f>
        <v>#DIV/0!</v>
      </c>
      <c r="AG89" s="183" t="e">
        <f>IF(COUNT($T89:AF89)&gt;ROUNDUP($Q89/$O89,0)+$P89,0,EDATE(EDATE($T89,1)+$R89,COLUMN()-22))</f>
        <v>#DIV/0!</v>
      </c>
      <c r="AH89" s="183" t="e">
        <f>IF(COUNT($T89:AG89)&gt;ROUNDUP($Q89/$O89,0)+$P89,0,EDATE(EDATE($T89,1)+$R89,COLUMN()-22))</f>
        <v>#DIV/0!</v>
      </c>
      <c r="AI89" s="183" t="e">
        <f>IF(COUNT($T89:AH89)&gt;ROUNDUP($Q89/$O89,0)+$P89,0,EDATE(EDATE($T89,1)+$R89,COLUMN()-22))</f>
        <v>#DIV/0!</v>
      </c>
      <c r="AJ89" s="183" t="e">
        <f>IF(COUNT($T89:AI89)&gt;ROUNDUP($Q89/$O89,0)+$P89,0,EDATE(EDATE($T89,1)+$R89,COLUMN()-22))</f>
        <v>#DIV/0!</v>
      </c>
      <c r="AK89" s="183" t="e">
        <f>IF(COUNT($T89:AJ89)&gt;ROUNDUP($Q89/$O89,0)+$P89,0,EDATE(EDATE($T89,1)+$R89,COLUMN()-22))</f>
        <v>#DIV/0!</v>
      </c>
      <c r="AL89" s="183" t="e">
        <f>IF(COUNT($T89:AK89)&gt;ROUNDUP($Q89/$O89,0)+$P89,0,EDATE(EDATE($T89,1)+$R89,COLUMN()-22))</f>
        <v>#DIV/0!</v>
      </c>
      <c r="AM89" s="183" t="e">
        <f>IF(COUNT($T89:AL89)&gt;ROUNDUP($Q89/$O89,0)+$P89,0,EDATE(EDATE($T89,1)+$R89,COLUMN()-22))</f>
        <v>#DIV/0!</v>
      </c>
      <c r="AN89" s="183" t="e">
        <f>IF(COUNT($T89:AM89)&gt;ROUNDUP($Q89/$O89,0)+$P89,0,EDATE(EDATE($T89,1)+$R89,COLUMN()-22))</f>
        <v>#DIV/0!</v>
      </c>
      <c r="AO89" s="183" t="e">
        <f>IF(COUNT($T89:AN89)&gt;ROUNDUP($Q89/$O89,0)+$P89,0,EDATE(EDATE($T89,1)+$R89,COLUMN()-22))</f>
        <v>#DIV/0!</v>
      </c>
      <c r="AP89" s="183" t="e">
        <f>IF(COUNT($T89:AO89)&gt;ROUNDUP($Q89/$O89,0)+$P89,0,EDATE(EDATE($T89,1)+$R89,COLUMN()-22))</f>
        <v>#DIV/0!</v>
      </c>
      <c r="AQ89" s="183" t="e">
        <f>IF(COUNT($T89:AP89)&gt;ROUNDUP($Q89/$O89,0)+$P89,0,EDATE(EDATE($T89,1)+$R89,COLUMN()-22))</f>
        <v>#DIV/0!</v>
      </c>
      <c r="AR89" s="183" t="e">
        <f>IF(COUNT($T89:AQ89)&gt;ROUNDUP($Q89/$O89,0)+$P89,0,EDATE(EDATE($T89,1)+$R89,COLUMN()-22))</f>
        <v>#DIV/0!</v>
      </c>
      <c r="AS89" s="183" t="e">
        <f>IF(COUNT($T89:AR89)&gt;ROUNDUP($Q89/$O89,0)+$P89,0,EDATE(EDATE($T89,1)+$R89,COLUMN()-22))</f>
        <v>#DIV/0!</v>
      </c>
      <c r="AT89" s="183" t="e">
        <f>IF(COUNT($T89:AS89)&gt;ROUNDUP($Q89/$O89,0)+$P89,0,EDATE(EDATE($T89,1)+$R89,COLUMN()-22))</f>
        <v>#DIV/0!</v>
      </c>
      <c r="AU89" s="183" t="e">
        <f>IF(COUNT($T89:AT89)&gt;ROUNDUP($Q89/$O89,0)+$P89,0,EDATE(EDATE($T89,1)+$R89,COLUMN()-22))</f>
        <v>#DIV/0!</v>
      </c>
      <c r="AV89" s="183" t="e">
        <f>IF(COUNT($T89:AU89)&gt;ROUNDUP($Q89/$O89,0)+$P89,0,EDATE(EDATE($T89,1)+$R89,COLUMN()-22))</f>
        <v>#DIV/0!</v>
      </c>
      <c r="AW89" s="183" t="e">
        <f>IF(COUNT($T89:AV89)&gt;ROUNDUP($Q89/$O89,0)+$P89,0,EDATE(EDATE($T89,1)+$R89,COLUMN()-22))</f>
        <v>#DIV/0!</v>
      </c>
      <c r="AX89" s="183" t="e">
        <f>IF(COUNT($T89:AW89)&gt;ROUNDUP($Q89/$O89,0)+$P89,0,EDATE(EDATE($T89,1)+$R89,COLUMN()-22))</f>
        <v>#DIV/0!</v>
      </c>
      <c r="AY89" s="183" t="e">
        <f>IF(COUNT($T89:AX89)&gt;ROUNDUP($Q89/$O89,0)+$P89,0,EDATE(EDATE($T89,1)+$R89,COLUMN()-22))</f>
        <v>#DIV/0!</v>
      </c>
      <c r="AZ89" s="183" t="e">
        <f>IF(COUNT($T89:AY89)&gt;ROUNDUP($Q89/$O89,0)+$P89,0,EDATE(EDATE($T89,1)+$R89,COLUMN()-22))</f>
        <v>#DIV/0!</v>
      </c>
      <c r="BA89" s="183" t="e">
        <f>IF(COUNT($T89:AZ89)&gt;ROUNDUP($Q89/$O89,0)+$P89,0,EDATE(EDATE($T89,1)+$R89,COLUMN()-22))</f>
        <v>#DIV/0!</v>
      </c>
      <c r="BB89" s="183" t="e">
        <f>IF(COUNT($T89:BA89)&gt;ROUNDUP($Q89/$O89,0)+$P89,0,EDATE(EDATE($T89,1)+$R89,COLUMN()-22))</f>
        <v>#DIV/0!</v>
      </c>
      <c r="BC89" s="183" t="e">
        <f>IF(COUNT($T89:BB89)&gt;ROUNDUP($Q89/$O89,0)+$P89,0,EDATE(EDATE($T89,1)+$R89,COLUMN()-22))</f>
        <v>#DIV/0!</v>
      </c>
      <c r="BD89" s="158"/>
      <c r="BE89" s="44"/>
    </row>
    <row r="90" spans="1:57" ht="21" customHeight="1">
      <c r="A90" s="270" t="str">
        <f t="shared" ca="1" si="6"/>
        <v/>
      </c>
      <c r="B90" s="213"/>
      <c r="C90" s="215" t="e">
        <f>+VLOOKUP(B90,'اسماء العملاء'!$A$2:$E$1270,5,FALSE)</f>
        <v>#N/A</v>
      </c>
      <c r="D90" s="215" t="e">
        <f>+VLOOKUP(B90,'اسماء العملاء'!$A$2:$C$1270,2,FALSE)</f>
        <v>#N/A</v>
      </c>
      <c r="E90" s="215"/>
      <c r="F90" s="215" t="e">
        <f>+VLOOKUP(B90,'اسماء العملاء'!$A$2:$C$1270,3,FALSE)</f>
        <v>#N/A</v>
      </c>
      <c r="G90" s="44"/>
      <c r="H90" s="78" t="e">
        <f>+VLOOKUP(G90,'انواع الفلاتر'!$B$2:$C$52,2,FALSE)</f>
        <v>#N/A</v>
      </c>
      <c r="I90" s="55"/>
      <c r="J90" s="76" t="e">
        <f t="shared" si="7"/>
        <v>#N/A</v>
      </c>
      <c r="K90" s="60"/>
      <c r="L90" s="60"/>
      <c r="M90" s="160"/>
      <c r="N90" s="61">
        <f t="shared" si="8"/>
        <v>0</v>
      </c>
      <c r="O90" s="265"/>
      <c r="P90" s="169" t="e">
        <f t="shared" si="10"/>
        <v>#DIV/0!</v>
      </c>
      <c r="Q90" s="169" t="e">
        <f t="shared" si="11"/>
        <v>#DIV/0!</v>
      </c>
      <c r="R90" s="179">
        <v>0</v>
      </c>
      <c r="S90" s="175" t="e">
        <f t="shared" si="9"/>
        <v>#DIV/0!</v>
      </c>
      <c r="T90" s="185"/>
      <c r="U90" s="183" t="e">
        <f>IF(COUNT($T90:T90)&gt;ROUNDUP($Q90/$O90,0)+$P90,0,EDATE(EDATE($T90,1)+$R90,COLUMN()-22))</f>
        <v>#DIV/0!</v>
      </c>
      <c r="V90" s="183" t="e">
        <f>IF(COUNT($T90:U90)&gt;ROUNDUP($Q90/$O90,0)+$P90,0,EDATE(EDATE($T90,1)+$R90,COLUMN()-22))</f>
        <v>#DIV/0!</v>
      </c>
      <c r="W90" s="183" t="e">
        <f>IF(COUNT($T90:V90)&gt;ROUNDUP($Q90/$O90,0)+$P90,0,EDATE(EDATE($T90,1)+$R90,COLUMN()-22))</f>
        <v>#DIV/0!</v>
      </c>
      <c r="X90" s="183" t="e">
        <f>IF(COUNT($T90:W90)&gt;ROUNDUP($Q90/$O90,0)+$P90,0,EDATE(EDATE($T90,1)+$R90,COLUMN()-22))</f>
        <v>#DIV/0!</v>
      </c>
      <c r="Y90" s="183" t="e">
        <f>IF(COUNT($T90:X90)&gt;ROUNDUP($Q90/$O90,0)+$P90,0,EDATE(EDATE($T90,1)+$R90,COLUMN()-22))</f>
        <v>#DIV/0!</v>
      </c>
      <c r="Z90" s="183" t="e">
        <f>IF(COUNT($T90:Y90)&gt;ROUNDUP($Q90/$O90,0)+$P90,0,EDATE(EDATE($T90,1)+$R90,COLUMN()-22))</f>
        <v>#DIV/0!</v>
      </c>
      <c r="AA90" s="183" t="e">
        <f>IF(COUNT($T90:Z90)&gt;ROUNDUP($Q90/$O90,0)+$P90,0,EDATE(EDATE($T90,1)+$R90,COLUMN()-22))</f>
        <v>#DIV/0!</v>
      </c>
      <c r="AB90" s="183" t="e">
        <f>IF(COUNT($T90:AA90)&gt;ROUNDUP($Q90/$O90,0)+$P90,0,EDATE(EDATE($T90,1)+$R90,COLUMN()-22))</f>
        <v>#DIV/0!</v>
      </c>
      <c r="AC90" s="183" t="e">
        <f>IF(COUNT($T90:AB90)&gt;ROUNDUP($Q90/$O90,0)+$P90,0,EDATE(EDATE($T90,1)+$R90,COLUMN()-22))</f>
        <v>#DIV/0!</v>
      </c>
      <c r="AD90" s="183" t="e">
        <f>IF(COUNT($T90:AC90)&gt;ROUNDUP($Q90/$O90,0)+$P90,0,EDATE(EDATE($T90,1)+$R90,COLUMN()-22))</f>
        <v>#DIV/0!</v>
      </c>
      <c r="AE90" s="183" t="e">
        <f>IF(COUNT($T90:AD90)&gt;ROUNDUP($Q90/$O90,0)+$P90,0,EDATE(EDATE($T90,1)+$R90,COLUMN()-22))</f>
        <v>#DIV/0!</v>
      </c>
      <c r="AF90" s="183" t="e">
        <f>IF(COUNT($T90:AE90)&gt;ROUNDUP($Q90/$O90,0)+$P90,0,EDATE(EDATE($T90,1)+$R90,COLUMN()-22))</f>
        <v>#DIV/0!</v>
      </c>
      <c r="AG90" s="183" t="e">
        <f>IF(COUNT($T90:AF90)&gt;ROUNDUP($Q90/$O90,0)+$P90,0,EDATE(EDATE($T90,1)+$R90,COLUMN()-22))</f>
        <v>#DIV/0!</v>
      </c>
      <c r="AH90" s="183" t="e">
        <f>IF(COUNT($T90:AG90)&gt;ROUNDUP($Q90/$O90,0)+$P90,0,EDATE(EDATE($T90,1)+$R90,COLUMN()-22))</f>
        <v>#DIV/0!</v>
      </c>
      <c r="AI90" s="183" t="e">
        <f>IF(COUNT($T90:AH90)&gt;ROUNDUP($Q90/$O90,0)+$P90,0,EDATE(EDATE($T90,1)+$R90,COLUMN()-22))</f>
        <v>#DIV/0!</v>
      </c>
      <c r="AJ90" s="183" t="e">
        <f>IF(COUNT($T90:AI90)&gt;ROUNDUP($Q90/$O90,0)+$P90,0,EDATE(EDATE($T90,1)+$R90,COLUMN()-22))</f>
        <v>#DIV/0!</v>
      </c>
      <c r="AK90" s="183" t="e">
        <f>IF(COUNT($T90:AJ90)&gt;ROUNDUP($Q90/$O90,0)+$P90,0,EDATE(EDATE($T90,1)+$R90,COLUMN()-22))</f>
        <v>#DIV/0!</v>
      </c>
      <c r="AL90" s="183" t="e">
        <f>IF(COUNT($T90:AK90)&gt;ROUNDUP($Q90/$O90,0)+$P90,0,EDATE(EDATE($T90,1)+$R90,COLUMN()-22))</f>
        <v>#DIV/0!</v>
      </c>
      <c r="AM90" s="183" t="e">
        <f>IF(COUNT($T90:AL90)&gt;ROUNDUP($Q90/$O90,0)+$P90,0,EDATE(EDATE($T90,1)+$R90,COLUMN()-22))</f>
        <v>#DIV/0!</v>
      </c>
      <c r="AN90" s="183" t="e">
        <f>IF(COUNT($T90:AM90)&gt;ROUNDUP($Q90/$O90,0)+$P90,0,EDATE(EDATE($T90,1)+$R90,COLUMN()-22))</f>
        <v>#DIV/0!</v>
      </c>
      <c r="AO90" s="183" t="e">
        <f>IF(COUNT($T90:AN90)&gt;ROUNDUP($Q90/$O90,0)+$P90,0,EDATE(EDATE($T90,1)+$R90,COLUMN()-22))</f>
        <v>#DIV/0!</v>
      </c>
      <c r="AP90" s="183" t="e">
        <f>IF(COUNT($T90:AO90)&gt;ROUNDUP($Q90/$O90,0)+$P90,0,EDATE(EDATE($T90,1)+$R90,COLUMN()-22))</f>
        <v>#DIV/0!</v>
      </c>
      <c r="AQ90" s="183" t="e">
        <f>IF(COUNT($T90:AP90)&gt;ROUNDUP($Q90/$O90,0)+$P90,0,EDATE(EDATE($T90,1)+$R90,COLUMN()-22))</f>
        <v>#DIV/0!</v>
      </c>
      <c r="AR90" s="183" t="e">
        <f>IF(COUNT($T90:AQ90)&gt;ROUNDUP($Q90/$O90,0)+$P90,0,EDATE(EDATE($T90,1)+$R90,COLUMN()-22))</f>
        <v>#DIV/0!</v>
      </c>
      <c r="AS90" s="183" t="e">
        <f>IF(COUNT($T90:AR90)&gt;ROUNDUP($Q90/$O90,0)+$P90,0,EDATE(EDATE($T90,1)+$R90,COLUMN()-22))</f>
        <v>#DIV/0!</v>
      </c>
      <c r="AT90" s="183" t="e">
        <f>IF(COUNT($T90:AS90)&gt;ROUNDUP($Q90/$O90,0)+$P90,0,EDATE(EDATE($T90,1)+$R90,COLUMN()-22))</f>
        <v>#DIV/0!</v>
      </c>
      <c r="AU90" s="183" t="e">
        <f>IF(COUNT($T90:AT90)&gt;ROUNDUP($Q90/$O90,0)+$P90,0,EDATE(EDATE($T90,1)+$R90,COLUMN()-22))</f>
        <v>#DIV/0!</v>
      </c>
      <c r="AV90" s="183" t="e">
        <f>IF(COUNT($T90:AU90)&gt;ROUNDUP($Q90/$O90,0)+$P90,0,EDATE(EDATE($T90,1)+$R90,COLUMN()-22))</f>
        <v>#DIV/0!</v>
      </c>
      <c r="AW90" s="183" t="e">
        <f>IF(COUNT($T90:AV90)&gt;ROUNDUP($Q90/$O90,0)+$P90,0,EDATE(EDATE($T90,1)+$R90,COLUMN()-22))</f>
        <v>#DIV/0!</v>
      </c>
      <c r="AX90" s="183" t="e">
        <f>IF(COUNT($T90:AW90)&gt;ROUNDUP($Q90/$O90,0)+$P90,0,EDATE(EDATE($T90,1)+$R90,COLUMN()-22))</f>
        <v>#DIV/0!</v>
      </c>
      <c r="AY90" s="183" t="e">
        <f>IF(COUNT($T90:AX90)&gt;ROUNDUP($Q90/$O90,0)+$P90,0,EDATE(EDATE($T90,1)+$R90,COLUMN()-22))</f>
        <v>#DIV/0!</v>
      </c>
      <c r="AZ90" s="183" t="e">
        <f>IF(COUNT($T90:AY90)&gt;ROUNDUP($Q90/$O90,0)+$P90,0,EDATE(EDATE($T90,1)+$R90,COLUMN()-22))</f>
        <v>#DIV/0!</v>
      </c>
      <c r="BA90" s="183" t="e">
        <f>IF(COUNT($T90:AZ90)&gt;ROUNDUP($Q90/$O90,0)+$P90,0,EDATE(EDATE($T90,1)+$R90,COLUMN()-22))</f>
        <v>#DIV/0!</v>
      </c>
      <c r="BB90" s="183" t="e">
        <f>IF(COUNT($T90:BA90)&gt;ROUNDUP($Q90/$O90,0)+$P90,0,EDATE(EDATE($T90,1)+$R90,COLUMN()-22))</f>
        <v>#DIV/0!</v>
      </c>
      <c r="BC90" s="183" t="e">
        <f>IF(COUNT($T90:BB90)&gt;ROUNDUP($Q90/$O90,0)+$P90,0,EDATE(EDATE($T90,1)+$R90,COLUMN()-22))</f>
        <v>#DIV/0!</v>
      </c>
      <c r="BD90" s="158"/>
      <c r="BE90" s="44"/>
    </row>
    <row r="91" spans="1:57" ht="21" customHeight="1">
      <c r="A91" s="270" t="str">
        <f t="shared" ca="1" si="6"/>
        <v/>
      </c>
      <c r="B91" s="213"/>
      <c r="C91" s="215" t="e">
        <f>+VLOOKUP(B91,'اسماء العملاء'!$A$2:$E$1270,5,FALSE)</f>
        <v>#N/A</v>
      </c>
      <c r="D91" s="215" t="e">
        <f>+VLOOKUP(B91,'اسماء العملاء'!$A$2:$C$1270,2,FALSE)</f>
        <v>#N/A</v>
      </c>
      <c r="E91" s="215"/>
      <c r="F91" s="215" t="e">
        <f>+VLOOKUP(B91,'اسماء العملاء'!$A$2:$C$1270,3,FALSE)</f>
        <v>#N/A</v>
      </c>
      <c r="G91" s="44"/>
      <c r="H91" s="78" t="e">
        <f>+VLOOKUP(G91,'انواع الفلاتر'!$B$2:$C$52,2,FALSE)</f>
        <v>#N/A</v>
      </c>
      <c r="I91" s="55"/>
      <c r="J91" s="76" t="e">
        <f t="shared" si="7"/>
        <v>#N/A</v>
      </c>
      <c r="K91" s="60"/>
      <c r="L91" s="60"/>
      <c r="M91" s="160"/>
      <c r="N91" s="61">
        <f t="shared" si="8"/>
        <v>0</v>
      </c>
      <c r="O91" s="265"/>
      <c r="P91" s="169" t="e">
        <f t="shared" si="10"/>
        <v>#DIV/0!</v>
      </c>
      <c r="Q91" s="169" t="e">
        <f t="shared" si="11"/>
        <v>#DIV/0!</v>
      </c>
      <c r="R91" s="179">
        <v>0</v>
      </c>
      <c r="S91" s="175" t="e">
        <f t="shared" si="9"/>
        <v>#DIV/0!</v>
      </c>
      <c r="T91" s="185"/>
      <c r="U91" s="183" t="e">
        <f>IF(COUNT($T91:T91)&gt;ROUNDUP($Q91/$O91,0)+$P91,0,EDATE(EDATE($T91,1)+$R91,COLUMN()-22))</f>
        <v>#DIV/0!</v>
      </c>
      <c r="V91" s="183" t="e">
        <f>IF(COUNT($T91:U91)&gt;ROUNDUP($Q91/$O91,0)+$P91,0,EDATE(EDATE($T91,1)+$R91,COLUMN()-22))</f>
        <v>#DIV/0!</v>
      </c>
      <c r="W91" s="183" t="e">
        <f>IF(COUNT($T91:V91)&gt;ROUNDUP($Q91/$O91,0)+$P91,0,EDATE(EDATE($T91,1)+$R91,COLUMN()-22))</f>
        <v>#DIV/0!</v>
      </c>
      <c r="X91" s="183" t="e">
        <f>IF(COUNT($T91:W91)&gt;ROUNDUP($Q91/$O91,0)+$P91,0,EDATE(EDATE($T91,1)+$R91,COLUMN()-22))</f>
        <v>#DIV/0!</v>
      </c>
      <c r="Y91" s="183" t="e">
        <f>IF(COUNT($T91:X91)&gt;ROUNDUP($Q91/$O91,0)+$P91,0,EDATE(EDATE($T91,1)+$R91,COLUMN()-22))</f>
        <v>#DIV/0!</v>
      </c>
      <c r="Z91" s="183" t="e">
        <f>IF(COUNT($T91:Y91)&gt;ROUNDUP($Q91/$O91,0)+$P91,0,EDATE(EDATE($T91,1)+$R91,COLUMN()-22))</f>
        <v>#DIV/0!</v>
      </c>
      <c r="AA91" s="183" t="e">
        <f>IF(COUNT($T91:Z91)&gt;ROUNDUP($Q91/$O91,0)+$P91,0,EDATE(EDATE($T91,1)+$R91,COLUMN()-22))</f>
        <v>#DIV/0!</v>
      </c>
      <c r="AB91" s="183" t="e">
        <f>IF(COUNT($T91:AA91)&gt;ROUNDUP($Q91/$O91,0)+$P91,0,EDATE(EDATE($T91,1)+$R91,COLUMN()-22))</f>
        <v>#DIV/0!</v>
      </c>
      <c r="AC91" s="183" t="e">
        <f>IF(COUNT($T91:AB91)&gt;ROUNDUP($Q91/$O91,0)+$P91,0,EDATE(EDATE($T91,1)+$R91,COLUMN()-22))</f>
        <v>#DIV/0!</v>
      </c>
      <c r="AD91" s="183" t="e">
        <f>IF(COUNT($T91:AC91)&gt;ROUNDUP($Q91/$O91,0)+$P91,0,EDATE(EDATE($T91,1)+$R91,COLUMN()-22))</f>
        <v>#DIV/0!</v>
      </c>
      <c r="AE91" s="183" t="e">
        <f>IF(COUNT($T91:AD91)&gt;ROUNDUP($Q91/$O91,0)+$P91,0,EDATE(EDATE($T91,1)+$R91,COLUMN()-22))</f>
        <v>#DIV/0!</v>
      </c>
      <c r="AF91" s="183" t="e">
        <f>IF(COUNT($T91:AE91)&gt;ROUNDUP($Q91/$O91,0)+$P91,0,EDATE(EDATE($T91,1)+$R91,COLUMN()-22))</f>
        <v>#DIV/0!</v>
      </c>
      <c r="AG91" s="183" t="e">
        <f>IF(COUNT($T91:AF91)&gt;ROUNDUP($Q91/$O91,0)+$P91,0,EDATE(EDATE($T91,1)+$R91,COLUMN()-22))</f>
        <v>#DIV/0!</v>
      </c>
      <c r="AH91" s="183" t="e">
        <f>IF(COUNT($T91:AG91)&gt;ROUNDUP($Q91/$O91,0)+$P91,0,EDATE(EDATE($T91,1)+$R91,COLUMN()-22))</f>
        <v>#DIV/0!</v>
      </c>
      <c r="AI91" s="183" t="e">
        <f>IF(COUNT($T91:AH91)&gt;ROUNDUP($Q91/$O91,0)+$P91,0,EDATE(EDATE($T91,1)+$R91,COLUMN()-22))</f>
        <v>#DIV/0!</v>
      </c>
      <c r="AJ91" s="183" t="e">
        <f>IF(COUNT($T91:AI91)&gt;ROUNDUP($Q91/$O91,0)+$P91,0,EDATE(EDATE($T91,1)+$R91,COLUMN()-22))</f>
        <v>#DIV/0!</v>
      </c>
      <c r="AK91" s="183" t="e">
        <f>IF(COUNT($T91:AJ91)&gt;ROUNDUP($Q91/$O91,0)+$P91,0,EDATE(EDATE($T91,1)+$R91,COLUMN()-22))</f>
        <v>#DIV/0!</v>
      </c>
      <c r="AL91" s="183" t="e">
        <f>IF(COUNT($T91:AK91)&gt;ROUNDUP($Q91/$O91,0)+$P91,0,EDATE(EDATE($T91,1)+$R91,COLUMN()-22))</f>
        <v>#DIV/0!</v>
      </c>
      <c r="AM91" s="183" t="e">
        <f>IF(COUNT($T91:AL91)&gt;ROUNDUP($Q91/$O91,0)+$P91,0,EDATE(EDATE($T91,1)+$R91,COLUMN()-22))</f>
        <v>#DIV/0!</v>
      </c>
      <c r="AN91" s="183" t="e">
        <f>IF(COUNT($T91:AM91)&gt;ROUNDUP($Q91/$O91,0)+$P91,0,EDATE(EDATE($T91,1)+$R91,COLUMN()-22))</f>
        <v>#DIV/0!</v>
      </c>
      <c r="AO91" s="183" t="e">
        <f>IF(COUNT($T91:AN91)&gt;ROUNDUP($Q91/$O91,0)+$P91,0,EDATE(EDATE($T91,1)+$R91,COLUMN()-22))</f>
        <v>#DIV/0!</v>
      </c>
      <c r="AP91" s="183" t="e">
        <f>IF(COUNT($T91:AO91)&gt;ROUNDUP($Q91/$O91,0)+$P91,0,EDATE(EDATE($T91,1)+$R91,COLUMN()-22))</f>
        <v>#DIV/0!</v>
      </c>
      <c r="AQ91" s="183" t="e">
        <f>IF(COUNT($T91:AP91)&gt;ROUNDUP($Q91/$O91,0)+$P91,0,EDATE(EDATE($T91,1)+$R91,COLUMN()-22))</f>
        <v>#DIV/0!</v>
      </c>
      <c r="AR91" s="183" t="e">
        <f>IF(COUNT($T91:AQ91)&gt;ROUNDUP($Q91/$O91,0)+$P91,0,EDATE(EDATE($T91,1)+$R91,COLUMN()-22))</f>
        <v>#DIV/0!</v>
      </c>
      <c r="AS91" s="183" t="e">
        <f>IF(COUNT($T91:AR91)&gt;ROUNDUP($Q91/$O91,0)+$P91,0,EDATE(EDATE($T91,1)+$R91,COLUMN()-22))</f>
        <v>#DIV/0!</v>
      </c>
      <c r="AT91" s="183" t="e">
        <f>IF(COUNT($T91:AS91)&gt;ROUNDUP($Q91/$O91,0)+$P91,0,EDATE(EDATE($T91,1)+$R91,COLUMN()-22))</f>
        <v>#DIV/0!</v>
      </c>
      <c r="AU91" s="183" t="e">
        <f>IF(COUNT($T91:AT91)&gt;ROUNDUP($Q91/$O91,0)+$P91,0,EDATE(EDATE($T91,1)+$R91,COLUMN()-22))</f>
        <v>#DIV/0!</v>
      </c>
      <c r="AV91" s="183" t="e">
        <f>IF(COUNT($T91:AU91)&gt;ROUNDUP($Q91/$O91,0)+$P91,0,EDATE(EDATE($T91,1)+$R91,COLUMN()-22))</f>
        <v>#DIV/0!</v>
      </c>
      <c r="AW91" s="183" t="e">
        <f>IF(COUNT($T91:AV91)&gt;ROUNDUP($Q91/$O91,0)+$P91,0,EDATE(EDATE($T91,1)+$R91,COLUMN()-22))</f>
        <v>#DIV/0!</v>
      </c>
      <c r="AX91" s="183" t="e">
        <f>IF(COUNT($T91:AW91)&gt;ROUNDUP($Q91/$O91,0)+$P91,0,EDATE(EDATE($T91,1)+$R91,COLUMN()-22))</f>
        <v>#DIV/0!</v>
      </c>
      <c r="AY91" s="183" t="e">
        <f>IF(COUNT($T91:AX91)&gt;ROUNDUP($Q91/$O91,0)+$P91,0,EDATE(EDATE($T91,1)+$R91,COLUMN()-22))</f>
        <v>#DIV/0!</v>
      </c>
      <c r="AZ91" s="183" t="e">
        <f>IF(COUNT($T91:AY91)&gt;ROUNDUP($Q91/$O91,0)+$P91,0,EDATE(EDATE($T91,1)+$R91,COLUMN()-22))</f>
        <v>#DIV/0!</v>
      </c>
      <c r="BA91" s="183" t="e">
        <f>IF(COUNT($T91:AZ91)&gt;ROUNDUP($Q91/$O91,0)+$P91,0,EDATE(EDATE($T91,1)+$R91,COLUMN()-22))</f>
        <v>#DIV/0!</v>
      </c>
      <c r="BB91" s="183" t="e">
        <f>IF(COUNT($T91:BA91)&gt;ROUNDUP($Q91/$O91,0)+$P91,0,EDATE(EDATE($T91,1)+$R91,COLUMN()-22))</f>
        <v>#DIV/0!</v>
      </c>
      <c r="BC91" s="183" t="e">
        <f>IF(COUNT($T91:BB91)&gt;ROUNDUP($Q91/$O91,0)+$P91,0,EDATE(EDATE($T91,1)+$R91,COLUMN()-22))</f>
        <v>#DIV/0!</v>
      </c>
      <c r="BD91" s="158"/>
      <c r="BE91" s="44"/>
    </row>
    <row r="92" spans="1:57" ht="21" customHeight="1">
      <c r="A92" s="270" t="str">
        <f t="shared" ca="1" si="6"/>
        <v/>
      </c>
      <c r="B92" s="213"/>
      <c r="C92" s="215" t="e">
        <f>+VLOOKUP(B92,'اسماء العملاء'!$A$2:$E$1270,5,FALSE)</f>
        <v>#N/A</v>
      </c>
      <c r="D92" s="215" t="e">
        <f>+VLOOKUP(B92,'اسماء العملاء'!$A$2:$C$1270,2,FALSE)</f>
        <v>#N/A</v>
      </c>
      <c r="E92" s="215"/>
      <c r="F92" s="215" t="e">
        <f>+VLOOKUP(B92,'اسماء العملاء'!$A$2:$C$1270,3,FALSE)</f>
        <v>#N/A</v>
      </c>
      <c r="G92" s="44"/>
      <c r="H92" s="78" t="e">
        <f>+VLOOKUP(G92,'انواع الفلاتر'!$B$2:$C$52,2,FALSE)</f>
        <v>#N/A</v>
      </c>
      <c r="I92" s="55"/>
      <c r="J92" s="76" t="e">
        <f t="shared" si="7"/>
        <v>#N/A</v>
      </c>
      <c r="K92" s="60"/>
      <c r="L92" s="60"/>
      <c r="M92" s="160"/>
      <c r="N92" s="61">
        <f t="shared" si="8"/>
        <v>0</v>
      </c>
      <c r="O92" s="265"/>
      <c r="P92" s="169" t="e">
        <f t="shared" si="10"/>
        <v>#DIV/0!</v>
      </c>
      <c r="Q92" s="169" t="e">
        <f t="shared" si="11"/>
        <v>#DIV/0!</v>
      </c>
      <c r="R92" s="179">
        <v>0</v>
      </c>
      <c r="S92" s="175" t="e">
        <f t="shared" si="9"/>
        <v>#DIV/0!</v>
      </c>
      <c r="T92" s="185"/>
      <c r="U92" s="183" t="e">
        <f>IF(COUNT($T92:T92)&gt;ROUNDUP($Q92/$O92,0)+$P92,0,EDATE(EDATE($T92,1)+$R92,COLUMN()-22))</f>
        <v>#DIV/0!</v>
      </c>
      <c r="V92" s="183" t="e">
        <f>IF(COUNT($T92:U92)&gt;ROUNDUP($Q92/$O92,0)+$P92,0,EDATE(EDATE($T92,1)+$R92,COLUMN()-22))</f>
        <v>#DIV/0!</v>
      </c>
      <c r="W92" s="183" t="e">
        <f>IF(COUNT($T92:V92)&gt;ROUNDUP($Q92/$O92,0)+$P92,0,EDATE(EDATE($T92,1)+$R92,COLUMN()-22))</f>
        <v>#DIV/0!</v>
      </c>
      <c r="X92" s="183" t="e">
        <f>IF(COUNT($T92:W92)&gt;ROUNDUP($Q92/$O92,0)+$P92,0,EDATE(EDATE($T92,1)+$R92,COLUMN()-22))</f>
        <v>#DIV/0!</v>
      </c>
      <c r="Y92" s="183" t="e">
        <f>IF(COUNT($T92:X92)&gt;ROUNDUP($Q92/$O92,0)+$P92,0,EDATE(EDATE($T92,1)+$R92,COLUMN()-22))</f>
        <v>#DIV/0!</v>
      </c>
      <c r="Z92" s="183" t="e">
        <f>IF(COUNT($T92:Y92)&gt;ROUNDUP($Q92/$O92,0)+$P92,0,EDATE(EDATE($T92,1)+$R92,COLUMN()-22))</f>
        <v>#DIV/0!</v>
      </c>
      <c r="AA92" s="183" t="e">
        <f>IF(COUNT($T92:Z92)&gt;ROUNDUP($Q92/$O92,0)+$P92,0,EDATE(EDATE($T92,1)+$R92,COLUMN()-22))</f>
        <v>#DIV/0!</v>
      </c>
      <c r="AB92" s="183" t="e">
        <f>IF(COUNT($T92:AA92)&gt;ROUNDUP($Q92/$O92,0)+$P92,0,EDATE(EDATE($T92,1)+$R92,COLUMN()-22))</f>
        <v>#DIV/0!</v>
      </c>
      <c r="AC92" s="183" t="e">
        <f>IF(COUNT($T92:AB92)&gt;ROUNDUP($Q92/$O92,0)+$P92,0,EDATE(EDATE($T92,1)+$R92,COLUMN()-22))</f>
        <v>#DIV/0!</v>
      </c>
      <c r="AD92" s="183" t="e">
        <f>IF(COUNT($T92:AC92)&gt;ROUNDUP($Q92/$O92,0)+$P92,0,EDATE(EDATE($T92,1)+$R92,COLUMN()-22))</f>
        <v>#DIV/0!</v>
      </c>
      <c r="AE92" s="183" t="e">
        <f>IF(COUNT($T92:AD92)&gt;ROUNDUP($Q92/$O92,0)+$P92,0,EDATE(EDATE($T92,1)+$R92,COLUMN()-22))</f>
        <v>#DIV/0!</v>
      </c>
      <c r="AF92" s="183" t="e">
        <f>IF(COUNT($T92:AE92)&gt;ROUNDUP($Q92/$O92,0)+$P92,0,EDATE(EDATE($T92,1)+$R92,COLUMN()-22))</f>
        <v>#DIV/0!</v>
      </c>
      <c r="AG92" s="183" t="e">
        <f>IF(COUNT($T92:AF92)&gt;ROUNDUP($Q92/$O92,0)+$P92,0,EDATE(EDATE($T92,1)+$R92,COLUMN()-22))</f>
        <v>#DIV/0!</v>
      </c>
      <c r="AH92" s="183" t="e">
        <f>IF(COUNT($T92:AG92)&gt;ROUNDUP($Q92/$O92,0)+$P92,0,EDATE(EDATE($T92,1)+$R92,COLUMN()-22))</f>
        <v>#DIV/0!</v>
      </c>
      <c r="AI92" s="183" t="e">
        <f>IF(COUNT($T92:AH92)&gt;ROUNDUP($Q92/$O92,0)+$P92,0,EDATE(EDATE($T92,1)+$R92,COLUMN()-22))</f>
        <v>#DIV/0!</v>
      </c>
      <c r="AJ92" s="183" t="e">
        <f>IF(COUNT($T92:AI92)&gt;ROUNDUP($Q92/$O92,0)+$P92,0,EDATE(EDATE($T92,1)+$R92,COLUMN()-22))</f>
        <v>#DIV/0!</v>
      </c>
      <c r="AK92" s="183" t="e">
        <f>IF(COUNT($T92:AJ92)&gt;ROUNDUP($Q92/$O92,0)+$P92,0,EDATE(EDATE($T92,1)+$R92,COLUMN()-22))</f>
        <v>#DIV/0!</v>
      </c>
      <c r="AL92" s="183" t="e">
        <f>IF(COUNT($T92:AK92)&gt;ROUNDUP($Q92/$O92,0)+$P92,0,EDATE(EDATE($T92,1)+$R92,COLUMN()-22))</f>
        <v>#DIV/0!</v>
      </c>
      <c r="AM92" s="183" t="e">
        <f>IF(COUNT($T92:AL92)&gt;ROUNDUP($Q92/$O92,0)+$P92,0,EDATE(EDATE($T92,1)+$R92,COLUMN()-22))</f>
        <v>#DIV/0!</v>
      </c>
      <c r="AN92" s="183" t="e">
        <f>IF(COUNT($T92:AM92)&gt;ROUNDUP($Q92/$O92,0)+$P92,0,EDATE(EDATE($T92,1)+$R92,COLUMN()-22))</f>
        <v>#DIV/0!</v>
      </c>
      <c r="AO92" s="183" t="e">
        <f>IF(COUNT($T92:AN92)&gt;ROUNDUP($Q92/$O92,0)+$P92,0,EDATE(EDATE($T92,1)+$R92,COLUMN()-22))</f>
        <v>#DIV/0!</v>
      </c>
      <c r="AP92" s="183" t="e">
        <f>IF(COUNT($T92:AO92)&gt;ROUNDUP($Q92/$O92,0)+$P92,0,EDATE(EDATE($T92,1)+$R92,COLUMN()-22))</f>
        <v>#DIV/0!</v>
      </c>
      <c r="AQ92" s="183" t="e">
        <f>IF(COUNT($T92:AP92)&gt;ROUNDUP($Q92/$O92,0)+$P92,0,EDATE(EDATE($T92,1)+$R92,COLUMN()-22))</f>
        <v>#DIV/0!</v>
      </c>
      <c r="AR92" s="183" t="e">
        <f>IF(COUNT($T92:AQ92)&gt;ROUNDUP($Q92/$O92,0)+$P92,0,EDATE(EDATE($T92,1)+$R92,COLUMN()-22))</f>
        <v>#DIV/0!</v>
      </c>
      <c r="AS92" s="183" t="e">
        <f>IF(COUNT($T92:AR92)&gt;ROUNDUP($Q92/$O92,0)+$P92,0,EDATE(EDATE($T92,1)+$R92,COLUMN()-22))</f>
        <v>#DIV/0!</v>
      </c>
      <c r="AT92" s="183" t="e">
        <f>IF(COUNT($T92:AS92)&gt;ROUNDUP($Q92/$O92,0)+$P92,0,EDATE(EDATE($T92,1)+$R92,COLUMN()-22))</f>
        <v>#DIV/0!</v>
      </c>
      <c r="AU92" s="183" t="e">
        <f>IF(COUNT($T92:AT92)&gt;ROUNDUP($Q92/$O92,0)+$P92,0,EDATE(EDATE($T92,1)+$R92,COLUMN()-22))</f>
        <v>#DIV/0!</v>
      </c>
      <c r="AV92" s="183" t="e">
        <f>IF(COUNT($T92:AU92)&gt;ROUNDUP($Q92/$O92,0)+$P92,0,EDATE(EDATE($T92,1)+$R92,COLUMN()-22))</f>
        <v>#DIV/0!</v>
      </c>
      <c r="AW92" s="183" t="e">
        <f>IF(COUNT($T92:AV92)&gt;ROUNDUP($Q92/$O92,0)+$P92,0,EDATE(EDATE($T92,1)+$R92,COLUMN()-22))</f>
        <v>#DIV/0!</v>
      </c>
      <c r="AX92" s="183" t="e">
        <f>IF(COUNT($T92:AW92)&gt;ROUNDUP($Q92/$O92,0)+$P92,0,EDATE(EDATE($T92,1)+$R92,COLUMN()-22))</f>
        <v>#DIV/0!</v>
      </c>
      <c r="AY92" s="183" t="e">
        <f>IF(COUNT($T92:AX92)&gt;ROUNDUP($Q92/$O92,0)+$P92,0,EDATE(EDATE($T92,1)+$R92,COLUMN()-22))</f>
        <v>#DIV/0!</v>
      </c>
      <c r="AZ92" s="183" t="e">
        <f>IF(COUNT($T92:AY92)&gt;ROUNDUP($Q92/$O92,0)+$P92,0,EDATE(EDATE($T92,1)+$R92,COLUMN()-22))</f>
        <v>#DIV/0!</v>
      </c>
      <c r="BA92" s="183" t="e">
        <f>IF(COUNT($T92:AZ92)&gt;ROUNDUP($Q92/$O92,0)+$P92,0,EDATE(EDATE($T92,1)+$R92,COLUMN()-22))</f>
        <v>#DIV/0!</v>
      </c>
      <c r="BB92" s="183" t="e">
        <f>IF(COUNT($T92:BA92)&gt;ROUNDUP($Q92/$O92,0)+$P92,0,EDATE(EDATE($T92,1)+$R92,COLUMN()-22))</f>
        <v>#DIV/0!</v>
      </c>
      <c r="BC92" s="183" t="e">
        <f>IF(COUNT($T92:BB92)&gt;ROUNDUP($Q92/$O92,0)+$P92,0,EDATE(EDATE($T92,1)+$R92,COLUMN()-22))</f>
        <v>#DIV/0!</v>
      </c>
      <c r="BD92" s="158"/>
      <c r="BE92" s="44"/>
    </row>
    <row r="93" spans="1:57" ht="21" customHeight="1">
      <c r="A93" s="270" t="str">
        <f t="shared" ca="1" si="6"/>
        <v/>
      </c>
      <c r="B93" s="213"/>
      <c r="C93" s="215" t="e">
        <f>+VLOOKUP(B93,'اسماء العملاء'!$A$2:$E$1270,5,FALSE)</f>
        <v>#N/A</v>
      </c>
      <c r="D93" s="215" t="e">
        <f>+VLOOKUP(B93,'اسماء العملاء'!$A$2:$C$1270,2,FALSE)</f>
        <v>#N/A</v>
      </c>
      <c r="E93" s="215"/>
      <c r="F93" s="215" t="e">
        <f>+VLOOKUP(B93,'اسماء العملاء'!$A$2:$C$1270,3,FALSE)</f>
        <v>#N/A</v>
      </c>
      <c r="G93" s="44"/>
      <c r="H93" s="78" t="e">
        <f>+VLOOKUP(G93,'انواع الفلاتر'!$B$2:$C$52,2,FALSE)</f>
        <v>#N/A</v>
      </c>
      <c r="I93" s="55"/>
      <c r="J93" s="76" t="e">
        <f t="shared" si="7"/>
        <v>#N/A</v>
      </c>
      <c r="K93" s="60"/>
      <c r="L93" s="60"/>
      <c r="M93" s="160"/>
      <c r="N93" s="61">
        <f t="shared" si="8"/>
        <v>0</v>
      </c>
      <c r="O93" s="265"/>
      <c r="P93" s="169" t="e">
        <f t="shared" si="10"/>
        <v>#DIV/0!</v>
      </c>
      <c r="Q93" s="169" t="e">
        <f t="shared" si="11"/>
        <v>#DIV/0!</v>
      </c>
      <c r="R93" s="179">
        <v>0</v>
      </c>
      <c r="S93" s="175" t="e">
        <f t="shared" si="9"/>
        <v>#DIV/0!</v>
      </c>
      <c r="T93" s="185"/>
      <c r="U93" s="183" t="e">
        <f>IF(COUNT($T93:T93)&gt;ROUNDUP($Q93/$O93,0)+$P93,0,EDATE(EDATE($T93,1)+$R93,COLUMN()-22))</f>
        <v>#DIV/0!</v>
      </c>
      <c r="V93" s="183" t="e">
        <f>IF(COUNT($T93:U93)&gt;ROUNDUP($Q93/$O93,0)+$P93,0,EDATE(EDATE($T93,1)+$R93,COLUMN()-22))</f>
        <v>#DIV/0!</v>
      </c>
      <c r="W93" s="183" t="e">
        <f>IF(COUNT($T93:V93)&gt;ROUNDUP($Q93/$O93,0)+$P93,0,EDATE(EDATE($T93,1)+$R93,COLUMN()-22))</f>
        <v>#DIV/0!</v>
      </c>
      <c r="X93" s="183" t="e">
        <f>IF(COUNT($T93:W93)&gt;ROUNDUP($Q93/$O93,0)+$P93,0,EDATE(EDATE($T93,1)+$R93,COLUMN()-22))</f>
        <v>#DIV/0!</v>
      </c>
      <c r="Y93" s="183" t="e">
        <f>IF(COUNT($T93:X93)&gt;ROUNDUP($Q93/$O93,0)+$P93,0,EDATE(EDATE($T93,1)+$R93,COLUMN()-22))</f>
        <v>#DIV/0!</v>
      </c>
      <c r="Z93" s="183" t="e">
        <f>IF(COUNT($T93:Y93)&gt;ROUNDUP($Q93/$O93,0)+$P93,0,EDATE(EDATE($T93,1)+$R93,COLUMN()-22))</f>
        <v>#DIV/0!</v>
      </c>
      <c r="AA93" s="183" t="e">
        <f>IF(COUNT($T93:Z93)&gt;ROUNDUP($Q93/$O93,0)+$P93,0,EDATE(EDATE($T93,1)+$R93,COLUMN()-22))</f>
        <v>#DIV/0!</v>
      </c>
      <c r="AB93" s="183" t="e">
        <f>IF(COUNT($T93:AA93)&gt;ROUNDUP($Q93/$O93,0)+$P93,0,EDATE(EDATE($T93,1)+$R93,COLUMN()-22))</f>
        <v>#DIV/0!</v>
      </c>
      <c r="AC93" s="183" t="e">
        <f>IF(COUNT($T93:AB93)&gt;ROUNDUP($Q93/$O93,0)+$P93,0,EDATE(EDATE($T93,1)+$R93,COLUMN()-22))</f>
        <v>#DIV/0!</v>
      </c>
      <c r="AD93" s="183" t="e">
        <f>IF(COUNT($T93:AC93)&gt;ROUNDUP($Q93/$O93,0)+$P93,0,EDATE(EDATE($T93,1)+$R93,COLUMN()-22))</f>
        <v>#DIV/0!</v>
      </c>
      <c r="AE93" s="183" t="e">
        <f>IF(COUNT($T93:AD93)&gt;ROUNDUP($Q93/$O93,0)+$P93,0,EDATE(EDATE($T93,1)+$R93,COLUMN()-22))</f>
        <v>#DIV/0!</v>
      </c>
      <c r="AF93" s="183" t="e">
        <f>IF(COUNT($T93:AE93)&gt;ROUNDUP($Q93/$O93,0)+$P93,0,EDATE(EDATE($T93,1)+$R93,COLUMN()-22))</f>
        <v>#DIV/0!</v>
      </c>
      <c r="AG93" s="183" t="e">
        <f>IF(COUNT($T93:AF93)&gt;ROUNDUP($Q93/$O93,0)+$P93,0,EDATE(EDATE($T93,1)+$R93,COLUMN()-22))</f>
        <v>#DIV/0!</v>
      </c>
      <c r="AH93" s="183" t="e">
        <f>IF(COUNT($T93:AG93)&gt;ROUNDUP($Q93/$O93,0)+$P93,0,EDATE(EDATE($T93,1)+$R93,COLUMN()-22))</f>
        <v>#DIV/0!</v>
      </c>
      <c r="AI93" s="183" t="e">
        <f>IF(COUNT($T93:AH93)&gt;ROUNDUP($Q93/$O93,0)+$P93,0,EDATE(EDATE($T93,1)+$R93,COLUMN()-22))</f>
        <v>#DIV/0!</v>
      </c>
      <c r="AJ93" s="183" t="e">
        <f>IF(COUNT($T93:AI93)&gt;ROUNDUP($Q93/$O93,0)+$P93,0,EDATE(EDATE($T93,1)+$R93,COLUMN()-22))</f>
        <v>#DIV/0!</v>
      </c>
      <c r="AK93" s="183" t="e">
        <f>IF(COUNT($T93:AJ93)&gt;ROUNDUP($Q93/$O93,0)+$P93,0,EDATE(EDATE($T93,1)+$R93,COLUMN()-22))</f>
        <v>#DIV/0!</v>
      </c>
      <c r="AL93" s="183" t="e">
        <f>IF(COUNT($T93:AK93)&gt;ROUNDUP($Q93/$O93,0)+$P93,0,EDATE(EDATE($T93,1)+$R93,COLUMN()-22))</f>
        <v>#DIV/0!</v>
      </c>
      <c r="AM93" s="183" t="e">
        <f>IF(COUNT($T93:AL93)&gt;ROUNDUP($Q93/$O93,0)+$P93,0,EDATE(EDATE($T93,1)+$R93,COLUMN()-22))</f>
        <v>#DIV/0!</v>
      </c>
      <c r="AN93" s="183" t="e">
        <f>IF(COUNT($T93:AM93)&gt;ROUNDUP($Q93/$O93,0)+$P93,0,EDATE(EDATE($T93,1)+$R93,COLUMN()-22))</f>
        <v>#DIV/0!</v>
      </c>
      <c r="AO93" s="183" t="e">
        <f>IF(COUNT($T93:AN93)&gt;ROUNDUP($Q93/$O93,0)+$P93,0,EDATE(EDATE($T93,1)+$R93,COLUMN()-22))</f>
        <v>#DIV/0!</v>
      </c>
      <c r="AP93" s="183" t="e">
        <f>IF(COUNT($T93:AO93)&gt;ROUNDUP($Q93/$O93,0)+$P93,0,EDATE(EDATE($T93,1)+$R93,COLUMN()-22))</f>
        <v>#DIV/0!</v>
      </c>
      <c r="AQ93" s="183" t="e">
        <f>IF(COUNT($T93:AP93)&gt;ROUNDUP($Q93/$O93,0)+$P93,0,EDATE(EDATE($T93,1)+$R93,COLUMN()-22))</f>
        <v>#DIV/0!</v>
      </c>
      <c r="AR93" s="183" t="e">
        <f>IF(COUNT($T93:AQ93)&gt;ROUNDUP($Q93/$O93,0)+$P93,0,EDATE(EDATE($T93,1)+$R93,COLUMN()-22))</f>
        <v>#DIV/0!</v>
      </c>
      <c r="AS93" s="183" t="e">
        <f>IF(COUNT($T93:AR93)&gt;ROUNDUP($Q93/$O93,0)+$P93,0,EDATE(EDATE($T93,1)+$R93,COLUMN()-22))</f>
        <v>#DIV/0!</v>
      </c>
      <c r="AT93" s="183" t="e">
        <f>IF(COUNT($T93:AS93)&gt;ROUNDUP($Q93/$O93,0)+$P93,0,EDATE(EDATE($T93,1)+$R93,COLUMN()-22))</f>
        <v>#DIV/0!</v>
      </c>
      <c r="AU93" s="183" t="e">
        <f>IF(COUNT($T93:AT93)&gt;ROUNDUP($Q93/$O93,0)+$P93,0,EDATE(EDATE($T93,1)+$R93,COLUMN()-22))</f>
        <v>#DIV/0!</v>
      </c>
      <c r="AV93" s="183" t="e">
        <f>IF(COUNT($T93:AU93)&gt;ROUNDUP($Q93/$O93,0)+$P93,0,EDATE(EDATE($T93,1)+$R93,COLUMN()-22))</f>
        <v>#DIV/0!</v>
      </c>
      <c r="AW93" s="183" t="e">
        <f>IF(COUNT($T93:AV93)&gt;ROUNDUP($Q93/$O93,0)+$P93,0,EDATE(EDATE($T93,1)+$R93,COLUMN()-22))</f>
        <v>#DIV/0!</v>
      </c>
      <c r="AX93" s="183" t="e">
        <f>IF(COUNT($T93:AW93)&gt;ROUNDUP($Q93/$O93,0)+$P93,0,EDATE(EDATE($T93,1)+$R93,COLUMN()-22))</f>
        <v>#DIV/0!</v>
      </c>
      <c r="AY93" s="183" t="e">
        <f>IF(COUNT($T93:AX93)&gt;ROUNDUP($Q93/$O93,0)+$P93,0,EDATE(EDATE($T93,1)+$R93,COLUMN()-22))</f>
        <v>#DIV/0!</v>
      </c>
      <c r="AZ93" s="183" t="e">
        <f>IF(COUNT($T93:AY93)&gt;ROUNDUP($Q93/$O93,0)+$P93,0,EDATE(EDATE($T93,1)+$R93,COLUMN()-22))</f>
        <v>#DIV/0!</v>
      </c>
      <c r="BA93" s="183" t="e">
        <f>IF(COUNT($T93:AZ93)&gt;ROUNDUP($Q93/$O93,0)+$P93,0,EDATE(EDATE($T93,1)+$R93,COLUMN()-22))</f>
        <v>#DIV/0!</v>
      </c>
      <c r="BB93" s="183" t="e">
        <f>IF(COUNT($T93:BA93)&gt;ROUNDUP($Q93/$O93,0)+$P93,0,EDATE(EDATE($T93,1)+$R93,COLUMN()-22))</f>
        <v>#DIV/0!</v>
      </c>
      <c r="BC93" s="183" t="e">
        <f>IF(COUNT($T93:BB93)&gt;ROUNDUP($Q93/$O93,0)+$P93,0,EDATE(EDATE($T93,1)+$R93,COLUMN()-22))</f>
        <v>#DIV/0!</v>
      </c>
      <c r="BD93" s="158"/>
      <c r="BE93" s="44"/>
    </row>
    <row r="94" spans="1:57" ht="21" customHeight="1">
      <c r="A94" s="270" t="str">
        <f t="shared" ca="1" si="6"/>
        <v/>
      </c>
      <c r="B94" s="213"/>
      <c r="C94" s="215" t="e">
        <f>+VLOOKUP(B94,'اسماء العملاء'!$A$2:$E$1270,5,FALSE)</f>
        <v>#N/A</v>
      </c>
      <c r="D94" s="215" t="e">
        <f>+VLOOKUP(B94,'اسماء العملاء'!$A$2:$C$1270,2,FALSE)</f>
        <v>#N/A</v>
      </c>
      <c r="E94" s="215"/>
      <c r="F94" s="215" t="e">
        <f>+VLOOKUP(B94,'اسماء العملاء'!$A$2:$C$1270,3,FALSE)</f>
        <v>#N/A</v>
      </c>
      <c r="G94" s="44"/>
      <c r="H94" s="78" t="e">
        <f>+VLOOKUP(G94,'انواع الفلاتر'!$B$2:$C$52,2,FALSE)</f>
        <v>#N/A</v>
      </c>
      <c r="I94" s="55"/>
      <c r="J94" s="76" t="e">
        <f t="shared" si="7"/>
        <v>#N/A</v>
      </c>
      <c r="K94" s="60"/>
      <c r="L94" s="60"/>
      <c r="M94" s="160"/>
      <c r="N94" s="61">
        <f t="shared" si="8"/>
        <v>0</v>
      </c>
      <c r="O94" s="265"/>
      <c r="P94" s="169" t="e">
        <f t="shared" si="10"/>
        <v>#DIV/0!</v>
      </c>
      <c r="Q94" s="169" t="e">
        <f t="shared" si="11"/>
        <v>#DIV/0!</v>
      </c>
      <c r="R94" s="179">
        <v>0</v>
      </c>
      <c r="S94" s="175" t="e">
        <f t="shared" si="9"/>
        <v>#DIV/0!</v>
      </c>
      <c r="T94" s="185"/>
      <c r="U94" s="183" t="e">
        <f>IF(COUNT($T94:T94)&gt;ROUNDUP($Q94/$O94,0)+$P94,0,EDATE(EDATE($T94,1)+$R94,COLUMN()-22))</f>
        <v>#DIV/0!</v>
      </c>
      <c r="V94" s="183" t="e">
        <f>IF(COUNT($T94:U94)&gt;ROUNDUP($Q94/$O94,0)+$P94,0,EDATE(EDATE($T94,1)+$R94,COLUMN()-22))</f>
        <v>#DIV/0!</v>
      </c>
      <c r="W94" s="183" t="e">
        <f>IF(COUNT($T94:V94)&gt;ROUNDUP($Q94/$O94,0)+$P94,0,EDATE(EDATE($T94,1)+$R94,COLUMN()-22))</f>
        <v>#DIV/0!</v>
      </c>
      <c r="X94" s="183" t="e">
        <f>IF(COUNT($T94:W94)&gt;ROUNDUP($Q94/$O94,0)+$P94,0,EDATE(EDATE($T94,1)+$R94,COLUMN()-22))</f>
        <v>#DIV/0!</v>
      </c>
      <c r="Y94" s="183" t="e">
        <f>IF(COUNT($T94:X94)&gt;ROUNDUP($Q94/$O94,0)+$P94,0,EDATE(EDATE($T94,1)+$R94,COLUMN()-22))</f>
        <v>#DIV/0!</v>
      </c>
      <c r="Z94" s="183" t="e">
        <f>IF(COUNT($T94:Y94)&gt;ROUNDUP($Q94/$O94,0)+$P94,0,EDATE(EDATE($T94,1)+$R94,COLUMN()-22))</f>
        <v>#DIV/0!</v>
      </c>
      <c r="AA94" s="183" t="e">
        <f>IF(COUNT($T94:Z94)&gt;ROUNDUP($Q94/$O94,0)+$P94,0,EDATE(EDATE($T94,1)+$R94,COLUMN()-22))</f>
        <v>#DIV/0!</v>
      </c>
      <c r="AB94" s="183" t="e">
        <f>IF(COUNT($T94:AA94)&gt;ROUNDUP($Q94/$O94,0)+$P94,0,EDATE(EDATE($T94,1)+$R94,COLUMN()-22))</f>
        <v>#DIV/0!</v>
      </c>
      <c r="AC94" s="183" t="e">
        <f>IF(COUNT($T94:AB94)&gt;ROUNDUP($Q94/$O94,0)+$P94,0,EDATE(EDATE($T94,1)+$R94,COLUMN()-22))</f>
        <v>#DIV/0!</v>
      </c>
      <c r="AD94" s="183" t="e">
        <f>IF(COUNT($T94:AC94)&gt;ROUNDUP($Q94/$O94,0)+$P94,0,EDATE(EDATE($T94,1)+$R94,COLUMN()-22))</f>
        <v>#DIV/0!</v>
      </c>
      <c r="AE94" s="183" t="e">
        <f>IF(COUNT($T94:AD94)&gt;ROUNDUP($Q94/$O94,0)+$P94,0,EDATE(EDATE($T94,1)+$R94,COLUMN()-22))</f>
        <v>#DIV/0!</v>
      </c>
      <c r="AF94" s="183" t="e">
        <f>IF(COUNT($T94:AE94)&gt;ROUNDUP($Q94/$O94,0)+$P94,0,EDATE(EDATE($T94,1)+$R94,COLUMN()-22))</f>
        <v>#DIV/0!</v>
      </c>
      <c r="AG94" s="183" t="e">
        <f>IF(COUNT($T94:AF94)&gt;ROUNDUP($Q94/$O94,0)+$P94,0,EDATE(EDATE($T94,1)+$R94,COLUMN()-22))</f>
        <v>#DIV/0!</v>
      </c>
      <c r="AH94" s="183" t="e">
        <f>IF(COUNT($T94:AG94)&gt;ROUNDUP($Q94/$O94,0)+$P94,0,EDATE(EDATE($T94,1)+$R94,COLUMN()-22))</f>
        <v>#DIV/0!</v>
      </c>
      <c r="AI94" s="183" t="e">
        <f>IF(COUNT($T94:AH94)&gt;ROUNDUP($Q94/$O94,0)+$P94,0,EDATE(EDATE($T94,1)+$R94,COLUMN()-22))</f>
        <v>#DIV/0!</v>
      </c>
      <c r="AJ94" s="183" t="e">
        <f>IF(COUNT($T94:AI94)&gt;ROUNDUP($Q94/$O94,0)+$P94,0,EDATE(EDATE($T94,1)+$R94,COLUMN()-22))</f>
        <v>#DIV/0!</v>
      </c>
      <c r="AK94" s="183" t="e">
        <f>IF(COUNT($T94:AJ94)&gt;ROUNDUP($Q94/$O94,0)+$P94,0,EDATE(EDATE($T94,1)+$R94,COLUMN()-22))</f>
        <v>#DIV/0!</v>
      </c>
      <c r="AL94" s="183" t="e">
        <f>IF(COUNT($T94:AK94)&gt;ROUNDUP($Q94/$O94,0)+$P94,0,EDATE(EDATE($T94,1)+$R94,COLUMN()-22))</f>
        <v>#DIV/0!</v>
      </c>
      <c r="AM94" s="183" t="e">
        <f>IF(COUNT($T94:AL94)&gt;ROUNDUP($Q94/$O94,0)+$P94,0,EDATE(EDATE($T94,1)+$R94,COLUMN()-22))</f>
        <v>#DIV/0!</v>
      </c>
      <c r="AN94" s="183" t="e">
        <f>IF(COUNT($T94:AM94)&gt;ROUNDUP($Q94/$O94,0)+$P94,0,EDATE(EDATE($T94,1)+$R94,COLUMN()-22))</f>
        <v>#DIV/0!</v>
      </c>
      <c r="AO94" s="183" t="e">
        <f>IF(COUNT($T94:AN94)&gt;ROUNDUP($Q94/$O94,0)+$P94,0,EDATE(EDATE($T94,1)+$R94,COLUMN()-22))</f>
        <v>#DIV/0!</v>
      </c>
      <c r="AP94" s="183" t="e">
        <f>IF(COUNT($T94:AO94)&gt;ROUNDUP($Q94/$O94,0)+$P94,0,EDATE(EDATE($T94,1)+$R94,COLUMN()-22))</f>
        <v>#DIV/0!</v>
      </c>
      <c r="AQ94" s="183" t="e">
        <f>IF(COUNT($T94:AP94)&gt;ROUNDUP($Q94/$O94,0)+$P94,0,EDATE(EDATE($T94,1)+$R94,COLUMN()-22))</f>
        <v>#DIV/0!</v>
      </c>
      <c r="AR94" s="183" t="e">
        <f>IF(COUNT($T94:AQ94)&gt;ROUNDUP($Q94/$O94,0)+$P94,0,EDATE(EDATE($T94,1)+$R94,COLUMN()-22))</f>
        <v>#DIV/0!</v>
      </c>
      <c r="AS94" s="183" t="e">
        <f>IF(COUNT($T94:AR94)&gt;ROUNDUP($Q94/$O94,0)+$P94,0,EDATE(EDATE($T94,1)+$R94,COLUMN()-22))</f>
        <v>#DIV/0!</v>
      </c>
      <c r="AT94" s="183" t="e">
        <f>IF(COUNT($T94:AS94)&gt;ROUNDUP($Q94/$O94,0)+$P94,0,EDATE(EDATE($T94,1)+$R94,COLUMN()-22))</f>
        <v>#DIV/0!</v>
      </c>
      <c r="AU94" s="183" t="e">
        <f>IF(COUNT($T94:AT94)&gt;ROUNDUP($Q94/$O94,0)+$P94,0,EDATE(EDATE($T94,1)+$R94,COLUMN()-22))</f>
        <v>#DIV/0!</v>
      </c>
      <c r="AV94" s="183" t="e">
        <f>IF(COUNT($T94:AU94)&gt;ROUNDUP($Q94/$O94,0)+$P94,0,EDATE(EDATE($T94,1)+$R94,COLUMN()-22))</f>
        <v>#DIV/0!</v>
      </c>
      <c r="AW94" s="183" t="e">
        <f>IF(COUNT($T94:AV94)&gt;ROUNDUP($Q94/$O94,0)+$P94,0,EDATE(EDATE($T94,1)+$R94,COLUMN()-22))</f>
        <v>#DIV/0!</v>
      </c>
      <c r="AX94" s="183" t="e">
        <f>IF(COUNT($T94:AW94)&gt;ROUNDUP($Q94/$O94,0)+$P94,0,EDATE(EDATE($T94,1)+$R94,COLUMN()-22))</f>
        <v>#DIV/0!</v>
      </c>
      <c r="AY94" s="183" t="e">
        <f>IF(COUNT($T94:AX94)&gt;ROUNDUP($Q94/$O94,0)+$P94,0,EDATE(EDATE($T94,1)+$R94,COLUMN()-22))</f>
        <v>#DIV/0!</v>
      </c>
      <c r="AZ94" s="183" t="e">
        <f>IF(COUNT($T94:AY94)&gt;ROUNDUP($Q94/$O94,0)+$P94,0,EDATE(EDATE($T94,1)+$R94,COLUMN()-22))</f>
        <v>#DIV/0!</v>
      </c>
      <c r="BA94" s="183" t="e">
        <f>IF(COUNT($T94:AZ94)&gt;ROUNDUP($Q94/$O94,0)+$P94,0,EDATE(EDATE($T94,1)+$R94,COLUMN()-22))</f>
        <v>#DIV/0!</v>
      </c>
      <c r="BB94" s="183" t="e">
        <f>IF(COUNT($T94:BA94)&gt;ROUNDUP($Q94/$O94,0)+$P94,0,EDATE(EDATE($T94,1)+$R94,COLUMN()-22))</f>
        <v>#DIV/0!</v>
      </c>
      <c r="BC94" s="183" t="e">
        <f>IF(COUNT($T94:BB94)&gt;ROUNDUP($Q94/$O94,0)+$P94,0,EDATE(EDATE($T94,1)+$R94,COLUMN()-22))</f>
        <v>#DIV/0!</v>
      </c>
      <c r="BD94" s="158"/>
      <c r="BE94" s="44"/>
    </row>
    <row r="95" spans="1:57" ht="21" customHeight="1">
      <c r="A95" s="270" t="str">
        <f t="shared" ca="1" si="6"/>
        <v/>
      </c>
      <c r="B95" s="213"/>
      <c r="C95" s="215" t="e">
        <f>+VLOOKUP(B95,'اسماء العملاء'!$A$2:$E$1270,5,FALSE)</f>
        <v>#N/A</v>
      </c>
      <c r="D95" s="215" t="e">
        <f>+VLOOKUP(B95,'اسماء العملاء'!$A$2:$C$1270,2,FALSE)</f>
        <v>#N/A</v>
      </c>
      <c r="E95" s="215"/>
      <c r="F95" s="215" t="e">
        <f>+VLOOKUP(B95,'اسماء العملاء'!$A$2:$C$1270,3,FALSE)</f>
        <v>#N/A</v>
      </c>
      <c r="G95" s="44"/>
      <c r="H95" s="78" t="e">
        <f>+VLOOKUP(G95,'انواع الفلاتر'!$B$2:$C$52,2,FALSE)</f>
        <v>#N/A</v>
      </c>
      <c r="I95" s="55"/>
      <c r="J95" s="76" t="e">
        <f t="shared" si="7"/>
        <v>#N/A</v>
      </c>
      <c r="K95" s="60"/>
      <c r="L95" s="60"/>
      <c r="M95" s="160"/>
      <c r="N95" s="61">
        <f t="shared" si="8"/>
        <v>0</v>
      </c>
      <c r="O95" s="265"/>
      <c r="P95" s="169" t="e">
        <f t="shared" si="10"/>
        <v>#DIV/0!</v>
      </c>
      <c r="Q95" s="169" t="e">
        <f t="shared" si="11"/>
        <v>#DIV/0!</v>
      </c>
      <c r="R95" s="179">
        <v>0</v>
      </c>
      <c r="S95" s="175" t="e">
        <f t="shared" si="9"/>
        <v>#DIV/0!</v>
      </c>
      <c r="T95" s="185"/>
      <c r="U95" s="183" t="e">
        <f>IF(COUNT($T95:T95)&gt;ROUNDUP($Q95/$O95,0)+$P95,0,EDATE(EDATE($T95,1)+$R95,COLUMN()-22))</f>
        <v>#DIV/0!</v>
      </c>
      <c r="V95" s="183" t="e">
        <f>IF(COUNT($T95:U95)&gt;ROUNDUP($Q95/$O95,0)+$P95,0,EDATE(EDATE($T95,1)+$R95,COLUMN()-22))</f>
        <v>#DIV/0!</v>
      </c>
      <c r="W95" s="183" t="e">
        <f>IF(COUNT($T95:V95)&gt;ROUNDUP($Q95/$O95,0)+$P95,0,EDATE(EDATE($T95,1)+$R95,COLUMN()-22))</f>
        <v>#DIV/0!</v>
      </c>
      <c r="X95" s="183" t="e">
        <f>IF(COUNT($T95:W95)&gt;ROUNDUP($Q95/$O95,0)+$P95,0,EDATE(EDATE($T95,1)+$R95,COLUMN()-22))</f>
        <v>#DIV/0!</v>
      </c>
      <c r="Y95" s="183" t="e">
        <f>IF(COUNT($T95:X95)&gt;ROUNDUP($Q95/$O95,0)+$P95,0,EDATE(EDATE($T95,1)+$R95,COLUMN()-22))</f>
        <v>#DIV/0!</v>
      </c>
      <c r="Z95" s="183" t="e">
        <f>IF(COUNT($T95:Y95)&gt;ROUNDUP($Q95/$O95,0)+$P95,0,EDATE(EDATE($T95,1)+$R95,COLUMN()-22))</f>
        <v>#DIV/0!</v>
      </c>
      <c r="AA95" s="183" t="e">
        <f>IF(COUNT($T95:Z95)&gt;ROUNDUP($Q95/$O95,0)+$P95,0,EDATE(EDATE($T95,1)+$R95,COLUMN()-22))</f>
        <v>#DIV/0!</v>
      </c>
      <c r="AB95" s="183" t="e">
        <f>IF(COUNT($T95:AA95)&gt;ROUNDUP($Q95/$O95,0)+$P95,0,EDATE(EDATE($T95,1)+$R95,COLUMN()-22))</f>
        <v>#DIV/0!</v>
      </c>
      <c r="AC95" s="183" t="e">
        <f>IF(COUNT($T95:AB95)&gt;ROUNDUP($Q95/$O95,0)+$P95,0,EDATE(EDATE($T95,1)+$R95,COLUMN()-22))</f>
        <v>#DIV/0!</v>
      </c>
      <c r="AD95" s="183" t="e">
        <f>IF(COUNT($T95:AC95)&gt;ROUNDUP($Q95/$O95,0)+$P95,0,EDATE(EDATE($T95,1)+$R95,COLUMN()-22))</f>
        <v>#DIV/0!</v>
      </c>
      <c r="AE95" s="183" t="e">
        <f>IF(COUNT($T95:AD95)&gt;ROUNDUP($Q95/$O95,0)+$P95,0,EDATE(EDATE($T95,1)+$R95,COLUMN()-22))</f>
        <v>#DIV/0!</v>
      </c>
      <c r="AF95" s="183" t="e">
        <f>IF(COUNT($T95:AE95)&gt;ROUNDUP($Q95/$O95,0)+$P95,0,EDATE(EDATE($T95,1)+$R95,COLUMN()-22))</f>
        <v>#DIV/0!</v>
      </c>
      <c r="AG95" s="183" t="e">
        <f>IF(COUNT($T95:AF95)&gt;ROUNDUP($Q95/$O95,0)+$P95,0,EDATE(EDATE($T95,1)+$R95,COLUMN()-22))</f>
        <v>#DIV/0!</v>
      </c>
      <c r="AH95" s="183" t="e">
        <f>IF(COUNT($T95:AG95)&gt;ROUNDUP($Q95/$O95,0)+$P95,0,EDATE(EDATE($T95,1)+$R95,COLUMN()-22))</f>
        <v>#DIV/0!</v>
      </c>
      <c r="AI95" s="183" t="e">
        <f>IF(COUNT($T95:AH95)&gt;ROUNDUP($Q95/$O95,0)+$P95,0,EDATE(EDATE($T95,1)+$R95,COLUMN()-22))</f>
        <v>#DIV/0!</v>
      </c>
      <c r="AJ95" s="183" t="e">
        <f>IF(COUNT($T95:AI95)&gt;ROUNDUP($Q95/$O95,0)+$P95,0,EDATE(EDATE($T95,1)+$R95,COLUMN()-22))</f>
        <v>#DIV/0!</v>
      </c>
      <c r="AK95" s="183" t="e">
        <f>IF(COUNT($T95:AJ95)&gt;ROUNDUP($Q95/$O95,0)+$P95,0,EDATE(EDATE($T95,1)+$R95,COLUMN()-22))</f>
        <v>#DIV/0!</v>
      </c>
      <c r="AL95" s="183" t="e">
        <f>IF(COUNT($T95:AK95)&gt;ROUNDUP($Q95/$O95,0)+$P95,0,EDATE(EDATE($T95,1)+$R95,COLUMN()-22))</f>
        <v>#DIV/0!</v>
      </c>
      <c r="AM95" s="183" t="e">
        <f>IF(COUNT($T95:AL95)&gt;ROUNDUP($Q95/$O95,0)+$P95,0,EDATE(EDATE($T95,1)+$R95,COLUMN()-22))</f>
        <v>#DIV/0!</v>
      </c>
      <c r="AN95" s="183" t="e">
        <f>IF(COUNT($T95:AM95)&gt;ROUNDUP($Q95/$O95,0)+$P95,0,EDATE(EDATE($T95,1)+$R95,COLUMN()-22))</f>
        <v>#DIV/0!</v>
      </c>
      <c r="AO95" s="183" t="e">
        <f>IF(COUNT($T95:AN95)&gt;ROUNDUP($Q95/$O95,0)+$P95,0,EDATE(EDATE($T95,1)+$R95,COLUMN()-22))</f>
        <v>#DIV/0!</v>
      </c>
      <c r="AP95" s="183" t="e">
        <f>IF(COUNT($T95:AO95)&gt;ROUNDUP($Q95/$O95,0)+$P95,0,EDATE(EDATE($T95,1)+$R95,COLUMN()-22))</f>
        <v>#DIV/0!</v>
      </c>
      <c r="AQ95" s="183" t="e">
        <f>IF(COUNT($T95:AP95)&gt;ROUNDUP($Q95/$O95,0)+$P95,0,EDATE(EDATE($T95,1)+$R95,COLUMN()-22))</f>
        <v>#DIV/0!</v>
      </c>
      <c r="AR95" s="183" t="e">
        <f>IF(COUNT($T95:AQ95)&gt;ROUNDUP($Q95/$O95,0)+$P95,0,EDATE(EDATE($T95,1)+$R95,COLUMN()-22))</f>
        <v>#DIV/0!</v>
      </c>
      <c r="AS95" s="183" t="e">
        <f>IF(COUNT($T95:AR95)&gt;ROUNDUP($Q95/$O95,0)+$P95,0,EDATE(EDATE($T95,1)+$R95,COLUMN()-22))</f>
        <v>#DIV/0!</v>
      </c>
      <c r="AT95" s="183" t="e">
        <f>IF(COUNT($T95:AS95)&gt;ROUNDUP($Q95/$O95,0)+$P95,0,EDATE(EDATE($T95,1)+$R95,COLUMN()-22))</f>
        <v>#DIV/0!</v>
      </c>
      <c r="AU95" s="183" t="e">
        <f>IF(COUNT($T95:AT95)&gt;ROUNDUP($Q95/$O95,0)+$P95,0,EDATE(EDATE($T95,1)+$R95,COLUMN()-22))</f>
        <v>#DIV/0!</v>
      </c>
      <c r="AV95" s="183" t="e">
        <f>IF(COUNT($T95:AU95)&gt;ROUNDUP($Q95/$O95,0)+$P95,0,EDATE(EDATE($T95,1)+$R95,COLUMN()-22))</f>
        <v>#DIV/0!</v>
      </c>
      <c r="AW95" s="183" t="e">
        <f>IF(COUNT($T95:AV95)&gt;ROUNDUP($Q95/$O95,0)+$P95,0,EDATE(EDATE($T95,1)+$R95,COLUMN()-22))</f>
        <v>#DIV/0!</v>
      </c>
      <c r="AX95" s="183" t="e">
        <f>IF(COUNT($T95:AW95)&gt;ROUNDUP($Q95/$O95,0)+$P95,0,EDATE(EDATE($T95,1)+$R95,COLUMN()-22))</f>
        <v>#DIV/0!</v>
      </c>
      <c r="AY95" s="183" t="e">
        <f>IF(COUNT($T95:AX95)&gt;ROUNDUP($Q95/$O95,0)+$P95,0,EDATE(EDATE($T95,1)+$R95,COLUMN()-22))</f>
        <v>#DIV/0!</v>
      </c>
      <c r="AZ95" s="183" t="e">
        <f>IF(COUNT($T95:AY95)&gt;ROUNDUP($Q95/$O95,0)+$P95,0,EDATE(EDATE($T95,1)+$R95,COLUMN()-22))</f>
        <v>#DIV/0!</v>
      </c>
      <c r="BA95" s="183" t="e">
        <f>IF(COUNT($T95:AZ95)&gt;ROUNDUP($Q95/$O95,0)+$P95,0,EDATE(EDATE($T95,1)+$R95,COLUMN()-22))</f>
        <v>#DIV/0!</v>
      </c>
      <c r="BB95" s="183" t="e">
        <f>IF(COUNT($T95:BA95)&gt;ROUNDUP($Q95/$O95,0)+$P95,0,EDATE(EDATE($T95,1)+$R95,COLUMN()-22))</f>
        <v>#DIV/0!</v>
      </c>
      <c r="BC95" s="183" t="e">
        <f>IF(COUNT($T95:BB95)&gt;ROUNDUP($Q95/$O95,0)+$P95,0,EDATE(EDATE($T95,1)+$R95,COLUMN()-22))</f>
        <v>#DIV/0!</v>
      </c>
      <c r="BD95" s="158"/>
      <c r="BE95" s="44"/>
    </row>
    <row r="96" spans="1:57" ht="21" customHeight="1">
      <c r="A96" s="270" t="str">
        <f t="shared" ca="1" si="6"/>
        <v/>
      </c>
      <c r="B96" s="213"/>
      <c r="C96" s="215" t="e">
        <f>+VLOOKUP(B96,'اسماء العملاء'!$A$2:$E$1270,5,FALSE)</f>
        <v>#N/A</v>
      </c>
      <c r="D96" s="215" t="e">
        <f>+VLOOKUP(B96,'اسماء العملاء'!$A$2:$C$1270,2,FALSE)</f>
        <v>#N/A</v>
      </c>
      <c r="E96" s="215"/>
      <c r="F96" s="215" t="e">
        <f>+VLOOKUP(B96,'اسماء العملاء'!$A$2:$C$1270,3,FALSE)</f>
        <v>#N/A</v>
      </c>
      <c r="G96" s="44"/>
      <c r="H96" s="78" t="e">
        <f>+VLOOKUP(G96,'انواع الفلاتر'!$B$2:$C$52,2,FALSE)</f>
        <v>#N/A</v>
      </c>
      <c r="I96" s="55"/>
      <c r="J96" s="76" t="e">
        <f t="shared" si="7"/>
        <v>#N/A</v>
      </c>
      <c r="K96" s="60"/>
      <c r="L96" s="60"/>
      <c r="M96" s="160"/>
      <c r="N96" s="61">
        <f t="shared" si="8"/>
        <v>0</v>
      </c>
      <c r="O96" s="265"/>
      <c r="P96" s="169" t="e">
        <f t="shared" si="10"/>
        <v>#DIV/0!</v>
      </c>
      <c r="Q96" s="169" t="e">
        <f t="shared" si="11"/>
        <v>#DIV/0!</v>
      </c>
      <c r="R96" s="179">
        <v>0</v>
      </c>
      <c r="S96" s="175" t="e">
        <f t="shared" si="9"/>
        <v>#DIV/0!</v>
      </c>
      <c r="T96" s="185"/>
      <c r="U96" s="183" t="e">
        <f>IF(COUNT($T96:T96)&gt;ROUNDUP($Q96/$O96,0)+$P96,0,EDATE(EDATE($T96,1)+$R96,COLUMN()-22))</f>
        <v>#DIV/0!</v>
      </c>
      <c r="V96" s="183" t="e">
        <f>IF(COUNT($T96:U96)&gt;ROUNDUP($Q96/$O96,0)+$P96,0,EDATE(EDATE($T96,1)+$R96,COLUMN()-22))</f>
        <v>#DIV/0!</v>
      </c>
      <c r="W96" s="183" t="e">
        <f>IF(COUNT($T96:V96)&gt;ROUNDUP($Q96/$O96,0)+$P96,0,EDATE(EDATE($T96,1)+$R96,COLUMN()-22))</f>
        <v>#DIV/0!</v>
      </c>
      <c r="X96" s="183" t="e">
        <f>IF(COUNT($T96:W96)&gt;ROUNDUP($Q96/$O96,0)+$P96,0,EDATE(EDATE($T96,1)+$R96,COLUMN()-22))</f>
        <v>#DIV/0!</v>
      </c>
      <c r="Y96" s="183" t="e">
        <f>IF(COUNT($T96:X96)&gt;ROUNDUP($Q96/$O96,0)+$P96,0,EDATE(EDATE($T96,1)+$R96,COLUMN()-22))</f>
        <v>#DIV/0!</v>
      </c>
      <c r="Z96" s="183" t="e">
        <f>IF(COUNT($T96:Y96)&gt;ROUNDUP($Q96/$O96,0)+$P96,0,EDATE(EDATE($T96,1)+$R96,COLUMN()-22))</f>
        <v>#DIV/0!</v>
      </c>
      <c r="AA96" s="183" t="e">
        <f>IF(COUNT($T96:Z96)&gt;ROUNDUP($Q96/$O96,0)+$P96,0,EDATE(EDATE($T96,1)+$R96,COLUMN()-22))</f>
        <v>#DIV/0!</v>
      </c>
      <c r="AB96" s="183" t="e">
        <f>IF(COUNT($T96:AA96)&gt;ROUNDUP($Q96/$O96,0)+$P96,0,EDATE(EDATE($T96,1)+$R96,COLUMN()-22))</f>
        <v>#DIV/0!</v>
      </c>
      <c r="AC96" s="183" t="e">
        <f>IF(COUNT($T96:AB96)&gt;ROUNDUP($Q96/$O96,0)+$P96,0,EDATE(EDATE($T96,1)+$R96,COLUMN()-22))</f>
        <v>#DIV/0!</v>
      </c>
      <c r="AD96" s="183" t="e">
        <f>IF(COUNT($T96:AC96)&gt;ROUNDUP($Q96/$O96,0)+$P96,0,EDATE(EDATE($T96,1)+$R96,COLUMN()-22))</f>
        <v>#DIV/0!</v>
      </c>
      <c r="AE96" s="183" t="e">
        <f>IF(COUNT($T96:AD96)&gt;ROUNDUP($Q96/$O96,0)+$P96,0,EDATE(EDATE($T96,1)+$R96,COLUMN()-22))</f>
        <v>#DIV/0!</v>
      </c>
      <c r="AF96" s="183" t="e">
        <f>IF(COUNT($T96:AE96)&gt;ROUNDUP($Q96/$O96,0)+$P96,0,EDATE(EDATE($T96,1)+$R96,COLUMN()-22))</f>
        <v>#DIV/0!</v>
      </c>
      <c r="AG96" s="183" t="e">
        <f>IF(COUNT($T96:AF96)&gt;ROUNDUP($Q96/$O96,0)+$P96,0,EDATE(EDATE($T96,1)+$R96,COLUMN()-22))</f>
        <v>#DIV/0!</v>
      </c>
      <c r="AH96" s="183" t="e">
        <f>IF(COUNT($T96:AG96)&gt;ROUNDUP($Q96/$O96,0)+$P96,0,EDATE(EDATE($T96,1)+$R96,COLUMN()-22))</f>
        <v>#DIV/0!</v>
      </c>
      <c r="AI96" s="183" t="e">
        <f>IF(COUNT($T96:AH96)&gt;ROUNDUP($Q96/$O96,0)+$P96,0,EDATE(EDATE($T96,1)+$R96,COLUMN()-22))</f>
        <v>#DIV/0!</v>
      </c>
      <c r="AJ96" s="183" t="e">
        <f>IF(COUNT($T96:AI96)&gt;ROUNDUP($Q96/$O96,0)+$P96,0,EDATE(EDATE($T96,1)+$R96,COLUMN()-22))</f>
        <v>#DIV/0!</v>
      </c>
      <c r="AK96" s="183" t="e">
        <f>IF(COUNT($T96:AJ96)&gt;ROUNDUP($Q96/$O96,0)+$P96,0,EDATE(EDATE($T96,1)+$R96,COLUMN()-22))</f>
        <v>#DIV/0!</v>
      </c>
      <c r="AL96" s="183" t="e">
        <f>IF(COUNT($T96:AK96)&gt;ROUNDUP($Q96/$O96,0)+$P96,0,EDATE(EDATE($T96,1)+$R96,COLUMN()-22))</f>
        <v>#DIV/0!</v>
      </c>
      <c r="AM96" s="183" t="e">
        <f>IF(COUNT($T96:AL96)&gt;ROUNDUP($Q96/$O96,0)+$P96,0,EDATE(EDATE($T96,1)+$R96,COLUMN()-22))</f>
        <v>#DIV/0!</v>
      </c>
      <c r="AN96" s="183" t="e">
        <f>IF(COUNT($T96:AM96)&gt;ROUNDUP($Q96/$O96,0)+$P96,0,EDATE(EDATE($T96,1)+$R96,COLUMN()-22))</f>
        <v>#DIV/0!</v>
      </c>
      <c r="AO96" s="183" t="e">
        <f>IF(COUNT($T96:AN96)&gt;ROUNDUP($Q96/$O96,0)+$P96,0,EDATE(EDATE($T96,1)+$R96,COLUMN()-22))</f>
        <v>#DIV/0!</v>
      </c>
      <c r="AP96" s="183" t="e">
        <f>IF(COUNT($T96:AO96)&gt;ROUNDUP($Q96/$O96,0)+$P96,0,EDATE(EDATE($T96,1)+$R96,COLUMN()-22))</f>
        <v>#DIV/0!</v>
      </c>
      <c r="AQ96" s="183" t="e">
        <f>IF(COUNT($T96:AP96)&gt;ROUNDUP($Q96/$O96,0)+$P96,0,EDATE(EDATE($T96,1)+$R96,COLUMN()-22))</f>
        <v>#DIV/0!</v>
      </c>
      <c r="AR96" s="183" t="e">
        <f>IF(COUNT($T96:AQ96)&gt;ROUNDUP($Q96/$O96,0)+$P96,0,EDATE(EDATE($T96,1)+$R96,COLUMN()-22))</f>
        <v>#DIV/0!</v>
      </c>
      <c r="AS96" s="183" t="e">
        <f>IF(COUNT($T96:AR96)&gt;ROUNDUP($Q96/$O96,0)+$P96,0,EDATE(EDATE($T96,1)+$R96,COLUMN()-22))</f>
        <v>#DIV/0!</v>
      </c>
      <c r="AT96" s="183" t="e">
        <f>IF(COUNT($T96:AS96)&gt;ROUNDUP($Q96/$O96,0)+$P96,0,EDATE(EDATE($T96,1)+$R96,COLUMN()-22))</f>
        <v>#DIV/0!</v>
      </c>
      <c r="AU96" s="183" t="e">
        <f>IF(COUNT($T96:AT96)&gt;ROUNDUP($Q96/$O96,0)+$P96,0,EDATE(EDATE($T96,1)+$R96,COLUMN()-22))</f>
        <v>#DIV/0!</v>
      </c>
      <c r="AV96" s="183" t="e">
        <f>IF(COUNT($T96:AU96)&gt;ROUNDUP($Q96/$O96,0)+$P96,0,EDATE(EDATE($T96,1)+$R96,COLUMN()-22))</f>
        <v>#DIV/0!</v>
      </c>
      <c r="AW96" s="183" t="e">
        <f>IF(COUNT($T96:AV96)&gt;ROUNDUP($Q96/$O96,0)+$P96,0,EDATE(EDATE($T96,1)+$R96,COLUMN()-22))</f>
        <v>#DIV/0!</v>
      </c>
      <c r="AX96" s="183" t="e">
        <f>IF(COUNT($T96:AW96)&gt;ROUNDUP($Q96/$O96,0)+$P96,0,EDATE(EDATE($T96,1)+$R96,COLUMN()-22))</f>
        <v>#DIV/0!</v>
      </c>
      <c r="AY96" s="183" t="e">
        <f>IF(COUNT($T96:AX96)&gt;ROUNDUP($Q96/$O96,0)+$P96,0,EDATE(EDATE($T96,1)+$R96,COLUMN()-22))</f>
        <v>#DIV/0!</v>
      </c>
      <c r="AZ96" s="183" t="e">
        <f>IF(COUNT($T96:AY96)&gt;ROUNDUP($Q96/$O96,0)+$P96,0,EDATE(EDATE($T96,1)+$R96,COLUMN()-22))</f>
        <v>#DIV/0!</v>
      </c>
      <c r="BA96" s="183" t="e">
        <f>IF(COUNT($T96:AZ96)&gt;ROUNDUP($Q96/$O96,0)+$P96,0,EDATE(EDATE($T96,1)+$R96,COLUMN()-22))</f>
        <v>#DIV/0!</v>
      </c>
      <c r="BB96" s="183" t="e">
        <f>IF(COUNT($T96:BA96)&gt;ROUNDUP($Q96/$O96,0)+$P96,0,EDATE(EDATE($T96,1)+$R96,COLUMN()-22))</f>
        <v>#DIV/0!</v>
      </c>
      <c r="BC96" s="183" t="e">
        <f>IF(COUNT($T96:BB96)&gt;ROUNDUP($Q96/$O96,0)+$P96,0,EDATE(EDATE($T96,1)+$R96,COLUMN()-22))</f>
        <v>#DIV/0!</v>
      </c>
      <c r="BD96" s="158"/>
      <c r="BE96" s="44"/>
    </row>
    <row r="97" spans="1:57" ht="21" customHeight="1">
      <c r="A97" s="270" t="str">
        <f t="shared" ca="1" si="6"/>
        <v/>
      </c>
      <c r="B97" s="213"/>
      <c r="C97" s="215" t="e">
        <f>+VLOOKUP(B97,'اسماء العملاء'!$A$2:$E$1270,5,FALSE)</f>
        <v>#N/A</v>
      </c>
      <c r="D97" s="215" t="e">
        <f>+VLOOKUP(B97,'اسماء العملاء'!$A$2:$C$1270,2,FALSE)</f>
        <v>#N/A</v>
      </c>
      <c r="E97" s="215"/>
      <c r="F97" s="215" t="e">
        <f>+VLOOKUP(B97,'اسماء العملاء'!$A$2:$C$1270,3,FALSE)</f>
        <v>#N/A</v>
      </c>
      <c r="G97" s="44"/>
      <c r="H97" s="78" t="e">
        <f>+VLOOKUP(G97,'انواع الفلاتر'!$B$2:$C$52,2,FALSE)</f>
        <v>#N/A</v>
      </c>
      <c r="I97" s="55"/>
      <c r="J97" s="76" t="e">
        <f t="shared" si="7"/>
        <v>#N/A</v>
      </c>
      <c r="K97" s="60"/>
      <c r="L97" s="60"/>
      <c r="M97" s="160"/>
      <c r="N97" s="61">
        <f t="shared" si="8"/>
        <v>0</v>
      </c>
      <c r="O97" s="265"/>
      <c r="P97" s="169" t="e">
        <f t="shared" si="10"/>
        <v>#DIV/0!</v>
      </c>
      <c r="Q97" s="169" t="e">
        <f t="shared" si="11"/>
        <v>#DIV/0!</v>
      </c>
      <c r="R97" s="179">
        <v>0</v>
      </c>
      <c r="S97" s="175" t="e">
        <f t="shared" si="9"/>
        <v>#DIV/0!</v>
      </c>
      <c r="T97" s="185"/>
      <c r="U97" s="183" t="e">
        <f>IF(COUNT($T97:T97)&gt;ROUNDUP($Q97/$O97,0)+$P97,0,EDATE(EDATE($T97,1)+$R97,COLUMN()-22))</f>
        <v>#DIV/0!</v>
      </c>
      <c r="V97" s="183" t="e">
        <f>IF(COUNT($T97:U97)&gt;ROUNDUP($Q97/$O97,0)+$P97,0,EDATE(EDATE($T97,1)+$R97,COLUMN()-22))</f>
        <v>#DIV/0!</v>
      </c>
      <c r="W97" s="183" t="e">
        <f>IF(COUNT($T97:V97)&gt;ROUNDUP($Q97/$O97,0)+$P97,0,EDATE(EDATE($T97,1)+$R97,COLUMN()-22))</f>
        <v>#DIV/0!</v>
      </c>
      <c r="X97" s="183" t="e">
        <f>IF(COUNT($T97:W97)&gt;ROUNDUP($Q97/$O97,0)+$P97,0,EDATE(EDATE($T97,1)+$R97,COLUMN()-22))</f>
        <v>#DIV/0!</v>
      </c>
      <c r="Y97" s="183" t="e">
        <f>IF(COUNT($T97:X97)&gt;ROUNDUP($Q97/$O97,0)+$P97,0,EDATE(EDATE($T97,1)+$R97,COLUMN()-22))</f>
        <v>#DIV/0!</v>
      </c>
      <c r="Z97" s="183" t="e">
        <f>IF(COUNT($T97:Y97)&gt;ROUNDUP($Q97/$O97,0)+$P97,0,EDATE(EDATE($T97,1)+$R97,COLUMN()-22))</f>
        <v>#DIV/0!</v>
      </c>
      <c r="AA97" s="183" t="e">
        <f>IF(COUNT($T97:Z97)&gt;ROUNDUP($Q97/$O97,0)+$P97,0,EDATE(EDATE($T97,1)+$R97,COLUMN()-22))</f>
        <v>#DIV/0!</v>
      </c>
      <c r="AB97" s="183" t="e">
        <f>IF(COUNT($T97:AA97)&gt;ROUNDUP($Q97/$O97,0)+$P97,0,EDATE(EDATE($T97,1)+$R97,COLUMN()-22))</f>
        <v>#DIV/0!</v>
      </c>
      <c r="AC97" s="183" t="e">
        <f>IF(COUNT($T97:AB97)&gt;ROUNDUP($Q97/$O97,0)+$P97,0,EDATE(EDATE($T97,1)+$R97,COLUMN()-22))</f>
        <v>#DIV/0!</v>
      </c>
      <c r="AD97" s="183" t="e">
        <f>IF(COUNT($T97:AC97)&gt;ROUNDUP($Q97/$O97,0)+$P97,0,EDATE(EDATE($T97,1)+$R97,COLUMN()-22))</f>
        <v>#DIV/0!</v>
      </c>
      <c r="AE97" s="183" t="e">
        <f>IF(COUNT($T97:AD97)&gt;ROUNDUP($Q97/$O97,0)+$P97,0,EDATE(EDATE($T97,1)+$R97,COLUMN()-22))</f>
        <v>#DIV/0!</v>
      </c>
      <c r="AF97" s="183" t="e">
        <f>IF(COUNT($T97:AE97)&gt;ROUNDUP($Q97/$O97,0)+$P97,0,EDATE(EDATE($T97,1)+$R97,COLUMN()-22))</f>
        <v>#DIV/0!</v>
      </c>
      <c r="AG97" s="183" t="e">
        <f>IF(COUNT($T97:AF97)&gt;ROUNDUP($Q97/$O97,0)+$P97,0,EDATE(EDATE($T97,1)+$R97,COLUMN()-22))</f>
        <v>#DIV/0!</v>
      </c>
      <c r="AH97" s="183" t="e">
        <f>IF(COUNT($T97:AG97)&gt;ROUNDUP($Q97/$O97,0)+$P97,0,EDATE(EDATE($T97,1)+$R97,COLUMN()-22))</f>
        <v>#DIV/0!</v>
      </c>
      <c r="AI97" s="183" t="e">
        <f>IF(COUNT($T97:AH97)&gt;ROUNDUP($Q97/$O97,0)+$P97,0,EDATE(EDATE($T97,1)+$R97,COLUMN()-22))</f>
        <v>#DIV/0!</v>
      </c>
      <c r="AJ97" s="183" t="e">
        <f>IF(COUNT($T97:AI97)&gt;ROUNDUP($Q97/$O97,0)+$P97,0,EDATE(EDATE($T97,1)+$R97,COLUMN()-22))</f>
        <v>#DIV/0!</v>
      </c>
      <c r="AK97" s="183" t="e">
        <f>IF(COUNT($T97:AJ97)&gt;ROUNDUP($Q97/$O97,0)+$P97,0,EDATE(EDATE($T97,1)+$R97,COLUMN()-22))</f>
        <v>#DIV/0!</v>
      </c>
      <c r="AL97" s="183" t="e">
        <f>IF(COUNT($T97:AK97)&gt;ROUNDUP($Q97/$O97,0)+$P97,0,EDATE(EDATE($T97,1)+$R97,COLUMN()-22))</f>
        <v>#DIV/0!</v>
      </c>
      <c r="AM97" s="183" t="e">
        <f>IF(COUNT($T97:AL97)&gt;ROUNDUP($Q97/$O97,0)+$P97,0,EDATE(EDATE($T97,1)+$R97,COLUMN()-22))</f>
        <v>#DIV/0!</v>
      </c>
      <c r="AN97" s="183" t="e">
        <f>IF(COUNT($T97:AM97)&gt;ROUNDUP($Q97/$O97,0)+$P97,0,EDATE(EDATE($T97,1)+$R97,COLUMN()-22))</f>
        <v>#DIV/0!</v>
      </c>
      <c r="AO97" s="183" t="e">
        <f>IF(COUNT($T97:AN97)&gt;ROUNDUP($Q97/$O97,0)+$P97,0,EDATE(EDATE($T97,1)+$R97,COLUMN()-22))</f>
        <v>#DIV/0!</v>
      </c>
      <c r="AP97" s="183" t="e">
        <f>IF(COUNT($T97:AO97)&gt;ROUNDUP($Q97/$O97,0)+$P97,0,EDATE(EDATE($T97,1)+$R97,COLUMN()-22))</f>
        <v>#DIV/0!</v>
      </c>
      <c r="AQ97" s="183" t="e">
        <f>IF(COUNT($T97:AP97)&gt;ROUNDUP($Q97/$O97,0)+$P97,0,EDATE(EDATE($T97,1)+$R97,COLUMN()-22))</f>
        <v>#DIV/0!</v>
      </c>
      <c r="AR97" s="183" t="e">
        <f>IF(COUNT($T97:AQ97)&gt;ROUNDUP($Q97/$O97,0)+$P97,0,EDATE(EDATE($T97,1)+$R97,COLUMN()-22))</f>
        <v>#DIV/0!</v>
      </c>
      <c r="AS97" s="183" t="e">
        <f>IF(COUNT($T97:AR97)&gt;ROUNDUP($Q97/$O97,0)+$P97,0,EDATE(EDATE($T97,1)+$R97,COLUMN()-22))</f>
        <v>#DIV/0!</v>
      </c>
      <c r="AT97" s="183" t="e">
        <f>IF(COUNT($T97:AS97)&gt;ROUNDUP($Q97/$O97,0)+$P97,0,EDATE(EDATE($T97,1)+$R97,COLUMN()-22))</f>
        <v>#DIV/0!</v>
      </c>
      <c r="AU97" s="183" t="e">
        <f>IF(COUNT($T97:AT97)&gt;ROUNDUP($Q97/$O97,0)+$P97,0,EDATE(EDATE($T97,1)+$R97,COLUMN()-22))</f>
        <v>#DIV/0!</v>
      </c>
      <c r="AV97" s="183" t="e">
        <f>IF(COUNT($T97:AU97)&gt;ROUNDUP($Q97/$O97,0)+$P97,0,EDATE(EDATE($T97,1)+$R97,COLUMN()-22))</f>
        <v>#DIV/0!</v>
      </c>
      <c r="AW97" s="183" t="e">
        <f>IF(COUNT($T97:AV97)&gt;ROUNDUP($Q97/$O97,0)+$P97,0,EDATE(EDATE($T97,1)+$R97,COLUMN()-22))</f>
        <v>#DIV/0!</v>
      </c>
      <c r="AX97" s="183" t="e">
        <f>IF(COUNT($T97:AW97)&gt;ROUNDUP($Q97/$O97,0)+$P97,0,EDATE(EDATE($T97,1)+$R97,COLUMN()-22))</f>
        <v>#DIV/0!</v>
      </c>
      <c r="AY97" s="183" t="e">
        <f>IF(COUNT($T97:AX97)&gt;ROUNDUP($Q97/$O97,0)+$P97,0,EDATE(EDATE($T97,1)+$R97,COLUMN()-22))</f>
        <v>#DIV/0!</v>
      </c>
      <c r="AZ97" s="183" t="e">
        <f>IF(COUNT($T97:AY97)&gt;ROUNDUP($Q97/$O97,0)+$P97,0,EDATE(EDATE($T97,1)+$R97,COLUMN()-22))</f>
        <v>#DIV/0!</v>
      </c>
      <c r="BA97" s="183" t="e">
        <f>IF(COUNT($T97:AZ97)&gt;ROUNDUP($Q97/$O97,0)+$P97,0,EDATE(EDATE($T97,1)+$R97,COLUMN()-22))</f>
        <v>#DIV/0!</v>
      </c>
      <c r="BB97" s="183" t="e">
        <f>IF(COUNT($T97:BA97)&gt;ROUNDUP($Q97/$O97,0)+$P97,0,EDATE(EDATE($T97,1)+$R97,COLUMN()-22))</f>
        <v>#DIV/0!</v>
      </c>
      <c r="BC97" s="183" t="e">
        <f>IF(COUNT($T97:BB97)&gt;ROUNDUP($Q97/$O97,0)+$P97,0,EDATE(EDATE($T97,1)+$R97,COLUMN()-22))</f>
        <v>#DIV/0!</v>
      </c>
      <c r="BD97" s="158"/>
      <c r="BE97" s="44"/>
    </row>
    <row r="98" spans="1:57" ht="21" customHeight="1">
      <c r="A98" s="270" t="str">
        <f t="shared" ca="1" si="6"/>
        <v/>
      </c>
      <c r="B98" s="213"/>
      <c r="C98" s="215" t="e">
        <f>+VLOOKUP(B98,'اسماء العملاء'!$A$2:$E$1270,5,FALSE)</f>
        <v>#N/A</v>
      </c>
      <c r="D98" s="215" t="e">
        <f>+VLOOKUP(B98,'اسماء العملاء'!$A$2:$C$1270,2,FALSE)</f>
        <v>#N/A</v>
      </c>
      <c r="E98" s="215"/>
      <c r="F98" s="215" t="e">
        <f>+VLOOKUP(B98,'اسماء العملاء'!$A$2:$C$1270,3,FALSE)</f>
        <v>#N/A</v>
      </c>
      <c r="G98" s="44"/>
      <c r="H98" s="78" t="e">
        <f>+VLOOKUP(G98,'انواع الفلاتر'!$B$2:$C$52,2,FALSE)</f>
        <v>#N/A</v>
      </c>
      <c r="I98" s="55"/>
      <c r="J98" s="76" t="e">
        <f t="shared" si="7"/>
        <v>#N/A</v>
      </c>
      <c r="K98" s="60"/>
      <c r="L98" s="60"/>
      <c r="M98" s="160"/>
      <c r="N98" s="61">
        <f t="shared" si="8"/>
        <v>0</v>
      </c>
      <c r="O98" s="265"/>
      <c r="P98" s="169" t="e">
        <f t="shared" si="10"/>
        <v>#DIV/0!</v>
      </c>
      <c r="Q98" s="169" t="e">
        <f t="shared" si="11"/>
        <v>#DIV/0!</v>
      </c>
      <c r="R98" s="179">
        <v>0</v>
      </c>
      <c r="S98" s="175" t="e">
        <f t="shared" si="9"/>
        <v>#DIV/0!</v>
      </c>
      <c r="T98" s="185"/>
      <c r="U98" s="183" t="e">
        <f>IF(COUNT($T98:T98)&gt;ROUNDUP($Q98/$O98,0)+$P98,0,EDATE(EDATE($T98,1)+$R98,COLUMN()-22))</f>
        <v>#DIV/0!</v>
      </c>
      <c r="V98" s="183" t="e">
        <f>IF(COUNT($T98:U98)&gt;ROUNDUP($Q98/$O98,0)+$P98,0,EDATE(EDATE($T98,1)+$R98,COLUMN()-22))</f>
        <v>#DIV/0!</v>
      </c>
      <c r="W98" s="183" t="e">
        <f>IF(COUNT($T98:V98)&gt;ROUNDUP($Q98/$O98,0)+$P98,0,EDATE(EDATE($T98,1)+$R98,COLUMN()-22))</f>
        <v>#DIV/0!</v>
      </c>
      <c r="X98" s="183" t="e">
        <f>IF(COUNT($T98:W98)&gt;ROUNDUP($Q98/$O98,0)+$P98,0,EDATE(EDATE($T98,1)+$R98,COLUMN()-22))</f>
        <v>#DIV/0!</v>
      </c>
      <c r="Y98" s="183" t="e">
        <f>IF(COUNT($T98:X98)&gt;ROUNDUP($Q98/$O98,0)+$P98,0,EDATE(EDATE($T98,1)+$R98,COLUMN()-22))</f>
        <v>#DIV/0!</v>
      </c>
      <c r="Z98" s="183" t="e">
        <f>IF(COUNT($T98:Y98)&gt;ROUNDUP($Q98/$O98,0)+$P98,0,EDATE(EDATE($T98,1)+$R98,COLUMN()-22))</f>
        <v>#DIV/0!</v>
      </c>
      <c r="AA98" s="183" t="e">
        <f>IF(COUNT($T98:Z98)&gt;ROUNDUP($Q98/$O98,0)+$P98,0,EDATE(EDATE($T98,1)+$R98,COLUMN()-22))</f>
        <v>#DIV/0!</v>
      </c>
      <c r="AB98" s="183" t="e">
        <f>IF(COUNT($T98:AA98)&gt;ROUNDUP($Q98/$O98,0)+$P98,0,EDATE(EDATE($T98,1)+$R98,COLUMN()-22))</f>
        <v>#DIV/0!</v>
      </c>
      <c r="AC98" s="183" t="e">
        <f>IF(COUNT($T98:AB98)&gt;ROUNDUP($Q98/$O98,0)+$P98,0,EDATE(EDATE($T98,1)+$R98,COLUMN()-22))</f>
        <v>#DIV/0!</v>
      </c>
      <c r="AD98" s="183" t="e">
        <f>IF(COUNT($T98:AC98)&gt;ROUNDUP($Q98/$O98,0)+$P98,0,EDATE(EDATE($T98,1)+$R98,COLUMN()-22))</f>
        <v>#DIV/0!</v>
      </c>
      <c r="AE98" s="183" t="e">
        <f>IF(COUNT($T98:AD98)&gt;ROUNDUP($Q98/$O98,0)+$P98,0,EDATE(EDATE($T98,1)+$R98,COLUMN()-22))</f>
        <v>#DIV/0!</v>
      </c>
      <c r="AF98" s="183" t="e">
        <f>IF(COUNT($T98:AE98)&gt;ROUNDUP($Q98/$O98,0)+$P98,0,EDATE(EDATE($T98,1)+$R98,COLUMN()-22))</f>
        <v>#DIV/0!</v>
      </c>
      <c r="AG98" s="183" t="e">
        <f>IF(COUNT($T98:AF98)&gt;ROUNDUP($Q98/$O98,0)+$P98,0,EDATE(EDATE($T98,1)+$R98,COLUMN()-22))</f>
        <v>#DIV/0!</v>
      </c>
      <c r="AH98" s="183" t="e">
        <f>IF(COUNT($T98:AG98)&gt;ROUNDUP($Q98/$O98,0)+$P98,0,EDATE(EDATE($T98,1)+$R98,COLUMN()-22))</f>
        <v>#DIV/0!</v>
      </c>
      <c r="AI98" s="183" t="e">
        <f>IF(COUNT($T98:AH98)&gt;ROUNDUP($Q98/$O98,0)+$P98,0,EDATE(EDATE($T98,1)+$R98,COLUMN()-22))</f>
        <v>#DIV/0!</v>
      </c>
      <c r="AJ98" s="183" t="e">
        <f>IF(COUNT($T98:AI98)&gt;ROUNDUP($Q98/$O98,0)+$P98,0,EDATE(EDATE($T98,1)+$R98,COLUMN()-22))</f>
        <v>#DIV/0!</v>
      </c>
      <c r="AK98" s="183" t="e">
        <f>IF(COUNT($T98:AJ98)&gt;ROUNDUP($Q98/$O98,0)+$P98,0,EDATE(EDATE($T98,1)+$R98,COLUMN()-22))</f>
        <v>#DIV/0!</v>
      </c>
      <c r="AL98" s="183" t="e">
        <f>IF(COUNT($T98:AK98)&gt;ROUNDUP($Q98/$O98,0)+$P98,0,EDATE(EDATE($T98,1)+$R98,COLUMN()-22))</f>
        <v>#DIV/0!</v>
      </c>
      <c r="AM98" s="183" t="e">
        <f>IF(COUNT($T98:AL98)&gt;ROUNDUP($Q98/$O98,0)+$P98,0,EDATE(EDATE($T98,1)+$R98,COLUMN()-22))</f>
        <v>#DIV/0!</v>
      </c>
      <c r="AN98" s="183" t="e">
        <f>IF(COUNT($T98:AM98)&gt;ROUNDUP($Q98/$O98,0)+$P98,0,EDATE(EDATE($T98,1)+$R98,COLUMN()-22))</f>
        <v>#DIV/0!</v>
      </c>
      <c r="AO98" s="183" t="e">
        <f>IF(COUNT($T98:AN98)&gt;ROUNDUP($Q98/$O98,0)+$P98,0,EDATE(EDATE($T98,1)+$R98,COLUMN()-22))</f>
        <v>#DIV/0!</v>
      </c>
      <c r="AP98" s="183" t="e">
        <f>IF(COUNT($T98:AO98)&gt;ROUNDUP($Q98/$O98,0)+$P98,0,EDATE(EDATE($T98,1)+$R98,COLUMN()-22))</f>
        <v>#DIV/0!</v>
      </c>
      <c r="AQ98" s="183" t="e">
        <f>IF(COUNT($T98:AP98)&gt;ROUNDUP($Q98/$O98,0)+$P98,0,EDATE(EDATE($T98,1)+$R98,COLUMN()-22))</f>
        <v>#DIV/0!</v>
      </c>
      <c r="AR98" s="183" t="e">
        <f>IF(COUNT($T98:AQ98)&gt;ROUNDUP($Q98/$O98,0)+$P98,0,EDATE(EDATE($T98,1)+$R98,COLUMN()-22))</f>
        <v>#DIV/0!</v>
      </c>
      <c r="AS98" s="183" t="e">
        <f>IF(COUNT($T98:AR98)&gt;ROUNDUP($Q98/$O98,0)+$P98,0,EDATE(EDATE($T98,1)+$R98,COLUMN()-22))</f>
        <v>#DIV/0!</v>
      </c>
      <c r="AT98" s="183" t="e">
        <f>IF(COUNT($T98:AS98)&gt;ROUNDUP($Q98/$O98,0)+$P98,0,EDATE(EDATE($T98,1)+$R98,COLUMN()-22))</f>
        <v>#DIV/0!</v>
      </c>
      <c r="AU98" s="183" t="e">
        <f>IF(COUNT($T98:AT98)&gt;ROUNDUP($Q98/$O98,0)+$P98,0,EDATE(EDATE($T98,1)+$R98,COLUMN()-22))</f>
        <v>#DIV/0!</v>
      </c>
      <c r="AV98" s="183" t="e">
        <f>IF(COUNT($T98:AU98)&gt;ROUNDUP($Q98/$O98,0)+$P98,0,EDATE(EDATE($T98,1)+$R98,COLUMN()-22))</f>
        <v>#DIV/0!</v>
      </c>
      <c r="AW98" s="183" t="e">
        <f>IF(COUNT($T98:AV98)&gt;ROUNDUP($Q98/$O98,0)+$P98,0,EDATE(EDATE($T98,1)+$R98,COLUMN()-22))</f>
        <v>#DIV/0!</v>
      </c>
      <c r="AX98" s="183" t="e">
        <f>IF(COUNT($T98:AW98)&gt;ROUNDUP($Q98/$O98,0)+$P98,0,EDATE(EDATE($T98,1)+$R98,COLUMN()-22))</f>
        <v>#DIV/0!</v>
      </c>
      <c r="AY98" s="183" t="e">
        <f>IF(COUNT($T98:AX98)&gt;ROUNDUP($Q98/$O98,0)+$P98,0,EDATE(EDATE($T98,1)+$R98,COLUMN()-22))</f>
        <v>#DIV/0!</v>
      </c>
      <c r="AZ98" s="183" t="e">
        <f>IF(COUNT($T98:AY98)&gt;ROUNDUP($Q98/$O98,0)+$P98,0,EDATE(EDATE($T98,1)+$R98,COLUMN()-22))</f>
        <v>#DIV/0!</v>
      </c>
      <c r="BA98" s="183" t="e">
        <f>IF(COUNT($T98:AZ98)&gt;ROUNDUP($Q98/$O98,0)+$P98,0,EDATE(EDATE($T98,1)+$R98,COLUMN()-22))</f>
        <v>#DIV/0!</v>
      </c>
      <c r="BB98" s="183" t="e">
        <f>IF(COUNT($T98:BA98)&gt;ROUNDUP($Q98/$O98,0)+$P98,0,EDATE(EDATE($T98,1)+$R98,COLUMN()-22))</f>
        <v>#DIV/0!</v>
      </c>
      <c r="BC98" s="183" t="e">
        <f>IF(COUNT($T98:BB98)&gt;ROUNDUP($Q98/$O98,0)+$P98,0,EDATE(EDATE($T98,1)+$R98,COLUMN()-22))</f>
        <v>#DIV/0!</v>
      </c>
      <c r="BD98" s="158"/>
      <c r="BE98" s="44"/>
    </row>
    <row r="99" spans="1:57" ht="21" customHeight="1">
      <c r="A99" s="270" t="str">
        <f t="shared" ca="1" si="6"/>
        <v/>
      </c>
      <c r="B99" s="213"/>
      <c r="C99" s="215" t="e">
        <f>+VLOOKUP(B99,'اسماء العملاء'!$A$2:$E$1270,5,FALSE)</f>
        <v>#N/A</v>
      </c>
      <c r="D99" s="215" t="e">
        <f>+VLOOKUP(B99,'اسماء العملاء'!$A$2:$C$1270,2,FALSE)</f>
        <v>#N/A</v>
      </c>
      <c r="E99" s="215"/>
      <c r="F99" s="215" t="e">
        <f>+VLOOKUP(B99,'اسماء العملاء'!$A$2:$C$1270,3,FALSE)</f>
        <v>#N/A</v>
      </c>
      <c r="G99" s="44"/>
      <c r="H99" s="78" t="e">
        <f>+VLOOKUP(G99,'انواع الفلاتر'!$B$2:$C$52,2,FALSE)</f>
        <v>#N/A</v>
      </c>
      <c r="I99" s="55"/>
      <c r="J99" s="76" t="e">
        <f t="shared" si="7"/>
        <v>#N/A</v>
      </c>
      <c r="K99" s="60"/>
      <c r="L99" s="60"/>
      <c r="M99" s="160"/>
      <c r="N99" s="61">
        <f t="shared" si="8"/>
        <v>0</v>
      </c>
      <c r="O99" s="265"/>
      <c r="P99" s="169" t="e">
        <f t="shared" si="10"/>
        <v>#DIV/0!</v>
      </c>
      <c r="Q99" s="169" t="e">
        <f t="shared" si="11"/>
        <v>#DIV/0!</v>
      </c>
      <c r="R99" s="179">
        <v>0</v>
      </c>
      <c r="S99" s="175" t="e">
        <f t="shared" si="9"/>
        <v>#DIV/0!</v>
      </c>
      <c r="T99" s="185"/>
      <c r="U99" s="183" t="e">
        <f>IF(COUNT($T99:T99)&gt;ROUNDUP($Q99/$O99,0)+$P99,0,EDATE(EDATE($T99,1)+$R99,COLUMN()-22))</f>
        <v>#DIV/0!</v>
      </c>
      <c r="V99" s="183" t="e">
        <f>IF(COUNT($T99:U99)&gt;ROUNDUP($Q99/$O99,0)+$P99,0,EDATE(EDATE($T99,1)+$R99,COLUMN()-22))</f>
        <v>#DIV/0!</v>
      </c>
      <c r="W99" s="183" t="e">
        <f>IF(COUNT($T99:V99)&gt;ROUNDUP($Q99/$O99,0)+$P99,0,EDATE(EDATE($T99,1)+$R99,COLUMN()-22))</f>
        <v>#DIV/0!</v>
      </c>
      <c r="X99" s="183" t="e">
        <f>IF(COUNT($T99:W99)&gt;ROUNDUP($Q99/$O99,0)+$P99,0,EDATE(EDATE($T99,1)+$R99,COLUMN()-22))</f>
        <v>#DIV/0!</v>
      </c>
      <c r="Y99" s="183" t="e">
        <f>IF(COUNT($T99:X99)&gt;ROUNDUP($Q99/$O99,0)+$P99,0,EDATE(EDATE($T99,1)+$R99,COLUMN()-22))</f>
        <v>#DIV/0!</v>
      </c>
      <c r="Z99" s="183" t="e">
        <f>IF(COUNT($T99:Y99)&gt;ROUNDUP($Q99/$O99,0)+$P99,0,EDATE(EDATE($T99,1)+$R99,COLUMN()-22))</f>
        <v>#DIV/0!</v>
      </c>
      <c r="AA99" s="183" t="e">
        <f>IF(COUNT($T99:Z99)&gt;ROUNDUP($Q99/$O99,0)+$P99,0,EDATE(EDATE($T99,1)+$R99,COLUMN()-22))</f>
        <v>#DIV/0!</v>
      </c>
      <c r="AB99" s="183" t="e">
        <f>IF(COUNT($T99:AA99)&gt;ROUNDUP($Q99/$O99,0)+$P99,0,EDATE(EDATE($T99,1)+$R99,COLUMN()-22))</f>
        <v>#DIV/0!</v>
      </c>
      <c r="AC99" s="183" t="e">
        <f>IF(COUNT($T99:AB99)&gt;ROUNDUP($Q99/$O99,0)+$P99,0,EDATE(EDATE($T99,1)+$R99,COLUMN()-22))</f>
        <v>#DIV/0!</v>
      </c>
      <c r="AD99" s="183" t="e">
        <f>IF(COUNT($T99:AC99)&gt;ROUNDUP($Q99/$O99,0)+$P99,0,EDATE(EDATE($T99,1)+$R99,COLUMN()-22))</f>
        <v>#DIV/0!</v>
      </c>
      <c r="AE99" s="183" t="e">
        <f>IF(COUNT($T99:AD99)&gt;ROUNDUP($Q99/$O99,0)+$P99,0,EDATE(EDATE($T99,1)+$R99,COLUMN()-22))</f>
        <v>#DIV/0!</v>
      </c>
      <c r="AF99" s="183" t="e">
        <f>IF(COUNT($T99:AE99)&gt;ROUNDUP($Q99/$O99,0)+$P99,0,EDATE(EDATE($T99,1)+$R99,COLUMN()-22))</f>
        <v>#DIV/0!</v>
      </c>
      <c r="AG99" s="183" t="e">
        <f>IF(COUNT($T99:AF99)&gt;ROUNDUP($Q99/$O99,0)+$P99,0,EDATE(EDATE($T99,1)+$R99,COLUMN()-22))</f>
        <v>#DIV/0!</v>
      </c>
      <c r="AH99" s="183" t="e">
        <f>IF(COUNT($T99:AG99)&gt;ROUNDUP($Q99/$O99,0)+$P99,0,EDATE(EDATE($T99,1)+$R99,COLUMN()-22))</f>
        <v>#DIV/0!</v>
      </c>
      <c r="AI99" s="183" t="e">
        <f>IF(COUNT($T99:AH99)&gt;ROUNDUP($Q99/$O99,0)+$P99,0,EDATE(EDATE($T99,1)+$R99,COLUMN()-22))</f>
        <v>#DIV/0!</v>
      </c>
      <c r="AJ99" s="183" t="e">
        <f>IF(COUNT($T99:AI99)&gt;ROUNDUP($Q99/$O99,0)+$P99,0,EDATE(EDATE($T99,1)+$R99,COLUMN()-22))</f>
        <v>#DIV/0!</v>
      </c>
      <c r="AK99" s="183" t="e">
        <f>IF(COUNT($T99:AJ99)&gt;ROUNDUP($Q99/$O99,0)+$P99,0,EDATE(EDATE($T99,1)+$R99,COLUMN()-22))</f>
        <v>#DIV/0!</v>
      </c>
      <c r="AL99" s="183" t="e">
        <f>IF(COUNT($T99:AK99)&gt;ROUNDUP($Q99/$O99,0)+$P99,0,EDATE(EDATE($T99,1)+$R99,COLUMN()-22))</f>
        <v>#DIV/0!</v>
      </c>
      <c r="AM99" s="183" t="e">
        <f>IF(COUNT($T99:AL99)&gt;ROUNDUP($Q99/$O99,0)+$P99,0,EDATE(EDATE($T99,1)+$R99,COLUMN()-22))</f>
        <v>#DIV/0!</v>
      </c>
      <c r="AN99" s="183" t="e">
        <f>IF(COUNT($T99:AM99)&gt;ROUNDUP($Q99/$O99,0)+$P99,0,EDATE(EDATE($T99,1)+$R99,COLUMN()-22))</f>
        <v>#DIV/0!</v>
      </c>
      <c r="AO99" s="183" t="e">
        <f>IF(COUNT($T99:AN99)&gt;ROUNDUP($Q99/$O99,0)+$P99,0,EDATE(EDATE($T99,1)+$R99,COLUMN()-22))</f>
        <v>#DIV/0!</v>
      </c>
      <c r="AP99" s="183" t="e">
        <f>IF(COUNT($T99:AO99)&gt;ROUNDUP($Q99/$O99,0)+$P99,0,EDATE(EDATE($T99,1)+$R99,COLUMN()-22))</f>
        <v>#DIV/0!</v>
      </c>
      <c r="AQ99" s="183" t="e">
        <f>IF(COUNT($T99:AP99)&gt;ROUNDUP($Q99/$O99,0)+$P99,0,EDATE(EDATE($T99,1)+$R99,COLUMN()-22))</f>
        <v>#DIV/0!</v>
      </c>
      <c r="AR99" s="183" t="e">
        <f>IF(COUNT($T99:AQ99)&gt;ROUNDUP($Q99/$O99,0)+$P99,0,EDATE(EDATE($T99,1)+$R99,COLUMN()-22))</f>
        <v>#DIV/0!</v>
      </c>
      <c r="AS99" s="183" t="e">
        <f>IF(COUNT($T99:AR99)&gt;ROUNDUP($Q99/$O99,0)+$P99,0,EDATE(EDATE($T99,1)+$R99,COLUMN()-22))</f>
        <v>#DIV/0!</v>
      </c>
      <c r="AT99" s="183" t="e">
        <f>IF(COUNT($T99:AS99)&gt;ROUNDUP($Q99/$O99,0)+$P99,0,EDATE(EDATE($T99,1)+$R99,COLUMN()-22))</f>
        <v>#DIV/0!</v>
      </c>
      <c r="AU99" s="183" t="e">
        <f>IF(COUNT($T99:AT99)&gt;ROUNDUP($Q99/$O99,0)+$P99,0,EDATE(EDATE($T99,1)+$R99,COLUMN()-22))</f>
        <v>#DIV/0!</v>
      </c>
      <c r="AV99" s="183" t="e">
        <f>IF(COUNT($T99:AU99)&gt;ROUNDUP($Q99/$O99,0)+$P99,0,EDATE(EDATE($T99,1)+$R99,COLUMN()-22))</f>
        <v>#DIV/0!</v>
      </c>
      <c r="AW99" s="183" t="e">
        <f>IF(COUNT($T99:AV99)&gt;ROUNDUP($Q99/$O99,0)+$P99,0,EDATE(EDATE($T99,1)+$R99,COLUMN()-22))</f>
        <v>#DIV/0!</v>
      </c>
      <c r="AX99" s="183" t="e">
        <f>IF(COUNT($T99:AW99)&gt;ROUNDUP($Q99/$O99,0)+$P99,0,EDATE(EDATE($T99,1)+$R99,COLUMN()-22))</f>
        <v>#DIV/0!</v>
      </c>
      <c r="AY99" s="183" t="e">
        <f>IF(COUNT($T99:AX99)&gt;ROUNDUP($Q99/$O99,0)+$P99,0,EDATE(EDATE($T99,1)+$R99,COLUMN()-22))</f>
        <v>#DIV/0!</v>
      </c>
      <c r="AZ99" s="183" t="e">
        <f>IF(COUNT($T99:AY99)&gt;ROUNDUP($Q99/$O99,0)+$P99,0,EDATE(EDATE($T99,1)+$R99,COLUMN()-22))</f>
        <v>#DIV/0!</v>
      </c>
      <c r="BA99" s="183" t="e">
        <f>IF(COUNT($T99:AZ99)&gt;ROUNDUP($Q99/$O99,0)+$P99,0,EDATE(EDATE($T99,1)+$R99,COLUMN()-22))</f>
        <v>#DIV/0!</v>
      </c>
      <c r="BB99" s="183" t="e">
        <f>IF(COUNT($T99:BA99)&gt;ROUNDUP($Q99/$O99,0)+$P99,0,EDATE(EDATE($T99,1)+$R99,COLUMN()-22))</f>
        <v>#DIV/0!</v>
      </c>
      <c r="BC99" s="183" t="e">
        <f>IF(COUNT($T99:BB99)&gt;ROUNDUP($Q99/$O99,0)+$P99,0,EDATE(EDATE($T99,1)+$R99,COLUMN()-22))</f>
        <v>#DIV/0!</v>
      </c>
      <c r="BD99" s="158"/>
      <c r="BE99" s="44"/>
    </row>
    <row r="100" spans="1:57" ht="21" customHeight="1">
      <c r="A100" s="270" t="str">
        <f t="shared" ca="1" si="6"/>
        <v/>
      </c>
      <c r="B100" s="213"/>
      <c r="C100" s="215" t="e">
        <f>+VLOOKUP(B100,'اسماء العملاء'!$A$2:$E$1270,5,FALSE)</f>
        <v>#N/A</v>
      </c>
      <c r="D100" s="215" t="e">
        <f>+VLOOKUP(B100,'اسماء العملاء'!$A$2:$C$1270,2,FALSE)</f>
        <v>#N/A</v>
      </c>
      <c r="E100" s="215"/>
      <c r="F100" s="215" t="e">
        <f>+VLOOKUP(B100,'اسماء العملاء'!$A$2:$C$1270,3,FALSE)</f>
        <v>#N/A</v>
      </c>
      <c r="G100" s="44"/>
      <c r="H100" s="78" t="e">
        <f>+VLOOKUP(G100,'انواع الفلاتر'!$B$2:$C$52,2,FALSE)</f>
        <v>#N/A</v>
      </c>
      <c r="I100" s="55"/>
      <c r="J100" s="76" t="e">
        <f t="shared" si="7"/>
        <v>#N/A</v>
      </c>
      <c r="K100" s="60"/>
      <c r="L100" s="60"/>
      <c r="M100" s="160"/>
      <c r="N100" s="61">
        <f t="shared" si="8"/>
        <v>0</v>
      </c>
      <c r="O100" s="265"/>
      <c r="P100" s="169" t="e">
        <f t="shared" si="10"/>
        <v>#DIV/0!</v>
      </c>
      <c r="Q100" s="169" t="e">
        <f t="shared" si="11"/>
        <v>#DIV/0!</v>
      </c>
      <c r="R100" s="179">
        <v>0</v>
      </c>
      <c r="S100" s="175" t="e">
        <f t="shared" si="9"/>
        <v>#DIV/0!</v>
      </c>
      <c r="T100" s="185"/>
      <c r="U100" s="183" t="e">
        <f>IF(COUNT($T100:T100)&gt;ROUNDUP($Q100/$O100,0)+$P100,0,EDATE(EDATE($T100,1)+$R100,COLUMN()-22))</f>
        <v>#DIV/0!</v>
      </c>
      <c r="V100" s="183" t="e">
        <f>IF(COUNT($T100:U100)&gt;ROUNDUP($Q100/$O100,0)+$P100,0,EDATE(EDATE($T100,1)+$R100,COLUMN()-22))</f>
        <v>#DIV/0!</v>
      </c>
      <c r="W100" s="183" t="e">
        <f>IF(COUNT($T100:V100)&gt;ROUNDUP($Q100/$O100,0)+$P100,0,EDATE(EDATE($T100,1)+$R100,COLUMN()-22))</f>
        <v>#DIV/0!</v>
      </c>
      <c r="X100" s="183" t="e">
        <f>IF(COUNT($T100:W100)&gt;ROUNDUP($Q100/$O100,0)+$P100,0,EDATE(EDATE($T100,1)+$R100,COLUMN()-22))</f>
        <v>#DIV/0!</v>
      </c>
      <c r="Y100" s="183" t="e">
        <f>IF(COUNT($T100:X100)&gt;ROUNDUP($Q100/$O100,0)+$P100,0,EDATE(EDATE($T100,1)+$R100,COLUMN()-22))</f>
        <v>#DIV/0!</v>
      </c>
      <c r="Z100" s="183" t="e">
        <f>IF(COUNT($T100:Y100)&gt;ROUNDUP($Q100/$O100,0)+$P100,0,EDATE(EDATE($T100,1)+$R100,COLUMN()-22))</f>
        <v>#DIV/0!</v>
      </c>
      <c r="AA100" s="183" t="e">
        <f>IF(COUNT($T100:Z100)&gt;ROUNDUP($Q100/$O100,0)+$P100,0,EDATE(EDATE($T100,1)+$R100,COLUMN()-22))</f>
        <v>#DIV/0!</v>
      </c>
      <c r="AB100" s="183" t="e">
        <f>IF(COUNT($T100:AA100)&gt;ROUNDUP($Q100/$O100,0)+$P100,0,EDATE(EDATE($T100,1)+$R100,COLUMN()-22))</f>
        <v>#DIV/0!</v>
      </c>
      <c r="AC100" s="183" t="e">
        <f>IF(COUNT($T100:AB100)&gt;ROUNDUP($Q100/$O100,0)+$P100,0,EDATE(EDATE($T100,1)+$R100,COLUMN()-22))</f>
        <v>#DIV/0!</v>
      </c>
      <c r="AD100" s="183" t="e">
        <f>IF(COUNT($T100:AC100)&gt;ROUNDUP($Q100/$O100,0)+$P100,0,EDATE(EDATE($T100,1)+$R100,COLUMN()-22))</f>
        <v>#DIV/0!</v>
      </c>
      <c r="AE100" s="183" t="e">
        <f>IF(COUNT($T100:AD100)&gt;ROUNDUP($Q100/$O100,0)+$P100,0,EDATE(EDATE($T100,1)+$R100,COLUMN()-22))</f>
        <v>#DIV/0!</v>
      </c>
      <c r="AF100" s="183" t="e">
        <f>IF(COUNT($T100:AE100)&gt;ROUNDUP($Q100/$O100,0)+$P100,0,EDATE(EDATE($T100,1)+$R100,COLUMN()-22))</f>
        <v>#DIV/0!</v>
      </c>
      <c r="AG100" s="183" t="e">
        <f>IF(COUNT($T100:AF100)&gt;ROUNDUP($Q100/$O100,0)+$P100,0,EDATE(EDATE($T100,1)+$R100,COLUMN()-22))</f>
        <v>#DIV/0!</v>
      </c>
      <c r="AH100" s="183" t="e">
        <f>IF(COUNT($T100:AG100)&gt;ROUNDUP($Q100/$O100,0)+$P100,0,EDATE(EDATE($T100,1)+$R100,COLUMN()-22))</f>
        <v>#DIV/0!</v>
      </c>
      <c r="AI100" s="183" t="e">
        <f>IF(COUNT($T100:AH100)&gt;ROUNDUP($Q100/$O100,0)+$P100,0,EDATE(EDATE($T100,1)+$R100,COLUMN()-22))</f>
        <v>#DIV/0!</v>
      </c>
      <c r="AJ100" s="183" t="e">
        <f>IF(COUNT($T100:AI100)&gt;ROUNDUP($Q100/$O100,0)+$P100,0,EDATE(EDATE($T100,1)+$R100,COLUMN()-22))</f>
        <v>#DIV/0!</v>
      </c>
      <c r="AK100" s="183" t="e">
        <f>IF(COUNT($T100:AJ100)&gt;ROUNDUP($Q100/$O100,0)+$P100,0,EDATE(EDATE($T100,1)+$R100,COLUMN()-22))</f>
        <v>#DIV/0!</v>
      </c>
      <c r="AL100" s="183" t="e">
        <f>IF(COUNT($T100:AK100)&gt;ROUNDUP($Q100/$O100,0)+$P100,0,EDATE(EDATE($T100,1)+$R100,COLUMN()-22))</f>
        <v>#DIV/0!</v>
      </c>
      <c r="AM100" s="183" t="e">
        <f>IF(COUNT($T100:AL100)&gt;ROUNDUP($Q100/$O100,0)+$P100,0,EDATE(EDATE($T100,1)+$R100,COLUMN()-22))</f>
        <v>#DIV/0!</v>
      </c>
      <c r="AN100" s="183" t="e">
        <f>IF(COUNT($T100:AM100)&gt;ROUNDUP($Q100/$O100,0)+$P100,0,EDATE(EDATE($T100,1)+$R100,COLUMN()-22))</f>
        <v>#DIV/0!</v>
      </c>
      <c r="AO100" s="183" t="e">
        <f>IF(COUNT($T100:AN100)&gt;ROUNDUP($Q100/$O100,0)+$P100,0,EDATE(EDATE($T100,1)+$R100,COLUMN()-22))</f>
        <v>#DIV/0!</v>
      </c>
      <c r="AP100" s="183" t="e">
        <f>IF(COUNT($T100:AO100)&gt;ROUNDUP($Q100/$O100,0)+$P100,0,EDATE(EDATE($T100,1)+$R100,COLUMN()-22))</f>
        <v>#DIV/0!</v>
      </c>
      <c r="AQ100" s="183" t="e">
        <f>IF(COUNT($T100:AP100)&gt;ROUNDUP($Q100/$O100,0)+$P100,0,EDATE(EDATE($T100,1)+$R100,COLUMN()-22))</f>
        <v>#DIV/0!</v>
      </c>
      <c r="AR100" s="183" t="e">
        <f>IF(COUNT($T100:AQ100)&gt;ROUNDUP($Q100/$O100,0)+$P100,0,EDATE(EDATE($T100,1)+$R100,COLUMN()-22))</f>
        <v>#DIV/0!</v>
      </c>
      <c r="AS100" s="183" t="e">
        <f>IF(COUNT($T100:AR100)&gt;ROUNDUP($Q100/$O100,0)+$P100,0,EDATE(EDATE($T100,1)+$R100,COLUMN()-22))</f>
        <v>#DIV/0!</v>
      </c>
      <c r="AT100" s="183" t="e">
        <f>IF(COUNT($T100:AS100)&gt;ROUNDUP($Q100/$O100,0)+$P100,0,EDATE(EDATE($T100,1)+$R100,COLUMN()-22))</f>
        <v>#DIV/0!</v>
      </c>
      <c r="AU100" s="183" t="e">
        <f>IF(COUNT($T100:AT100)&gt;ROUNDUP($Q100/$O100,0)+$P100,0,EDATE(EDATE($T100,1)+$R100,COLUMN()-22))</f>
        <v>#DIV/0!</v>
      </c>
      <c r="AV100" s="183" t="e">
        <f>IF(COUNT($T100:AU100)&gt;ROUNDUP($Q100/$O100,0)+$P100,0,EDATE(EDATE($T100,1)+$R100,COLUMN()-22))</f>
        <v>#DIV/0!</v>
      </c>
      <c r="AW100" s="183" t="e">
        <f>IF(COUNT($T100:AV100)&gt;ROUNDUP($Q100/$O100,0)+$P100,0,EDATE(EDATE($T100,1)+$R100,COLUMN()-22))</f>
        <v>#DIV/0!</v>
      </c>
      <c r="AX100" s="183" t="e">
        <f>IF(COUNT($T100:AW100)&gt;ROUNDUP($Q100/$O100,0)+$P100,0,EDATE(EDATE($T100,1)+$R100,COLUMN()-22))</f>
        <v>#DIV/0!</v>
      </c>
      <c r="AY100" s="183" t="e">
        <f>IF(COUNT($T100:AX100)&gt;ROUNDUP($Q100/$O100,0)+$P100,0,EDATE(EDATE($T100,1)+$R100,COLUMN()-22))</f>
        <v>#DIV/0!</v>
      </c>
      <c r="AZ100" s="183" t="e">
        <f>IF(COUNT($T100:AY100)&gt;ROUNDUP($Q100/$O100,0)+$P100,0,EDATE(EDATE($T100,1)+$R100,COLUMN()-22))</f>
        <v>#DIV/0!</v>
      </c>
      <c r="BA100" s="183" t="e">
        <f>IF(COUNT($T100:AZ100)&gt;ROUNDUP($Q100/$O100,0)+$P100,0,EDATE(EDATE($T100,1)+$R100,COLUMN()-22))</f>
        <v>#DIV/0!</v>
      </c>
      <c r="BB100" s="183" t="e">
        <f>IF(COUNT($T100:BA100)&gt;ROUNDUP($Q100/$O100,0)+$P100,0,EDATE(EDATE($T100,1)+$R100,COLUMN()-22))</f>
        <v>#DIV/0!</v>
      </c>
      <c r="BC100" s="183" t="e">
        <f>IF(COUNT($T100:BB100)&gt;ROUNDUP($Q100/$O100,0)+$P100,0,EDATE(EDATE($T100,1)+$R100,COLUMN()-22))</f>
        <v>#DIV/0!</v>
      </c>
      <c r="BD100" s="158"/>
      <c r="BE100" s="44"/>
    </row>
    <row r="101" spans="1:57" ht="21" customHeight="1">
      <c r="A101" s="270" t="str">
        <f t="shared" ca="1" si="6"/>
        <v/>
      </c>
      <c r="B101" s="213"/>
      <c r="C101" s="215" t="e">
        <f>+VLOOKUP(B101,'اسماء العملاء'!$A$2:$E$1270,5,FALSE)</f>
        <v>#N/A</v>
      </c>
      <c r="D101" s="215" t="e">
        <f>+VLOOKUP(B101,'اسماء العملاء'!$A$2:$C$1270,2,FALSE)</f>
        <v>#N/A</v>
      </c>
      <c r="E101" s="215"/>
      <c r="F101" s="215" t="e">
        <f>+VLOOKUP(B101,'اسماء العملاء'!$A$2:$C$1270,3,FALSE)</f>
        <v>#N/A</v>
      </c>
      <c r="G101" s="44"/>
      <c r="H101" s="78" t="e">
        <f>+VLOOKUP(G101,'انواع الفلاتر'!$B$2:$C$52,2,FALSE)</f>
        <v>#N/A</v>
      </c>
      <c r="I101" s="55"/>
      <c r="J101" s="76" t="e">
        <f t="shared" si="7"/>
        <v>#N/A</v>
      </c>
      <c r="K101" s="60"/>
      <c r="L101" s="60"/>
      <c r="M101" s="160"/>
      <c r="N101" s="61">
        <f t="shared" si="8"/>
        <v>0</v>
      </c>
      <c r="O101" s="265"/>
      <c r="P101" s="169" t="e">
        <f t="shared" si="10"/>
        <v>#DIV/0!</v>
      </c>
      <c r="Q101" s="169" t="e">
        <f t="shared" si="11"/>
        <v>#DIV/0!</v>
      </c>
      <c r="R101" s="179">
        <v>0</v>
      </c>
      <c r="S101" s="175" t="e">
        <f t="shared" si="9"/>
        <v>#DIV/0!</v>
      </c>
      <c r="T101" s="185"/>
      <c r="U101" s="183" t="e">
        <f>IF(COUNT($T101:T101)&gt;ROUNDUP($Q101/$O101,0)+$P101,0,EDATE(EDATE($T101,1)+$R101,COLUMN()-22))</f>
        <v>#DIV/0!</v>
      </c>
      <c r="V101" s="183" t="e">
        <f>IF(COUNT($T101:U101)&gt;ROUNDUP($Q101/$O101,0)+$P101,0,EDATE(EDATE($T101,1)+$R101,COLUMN()-22))</f>
        <v>#DIV/0!</v>
      </c>
      <c r="W101" s="183" t="e">
        <f>IF(COUNT($T101:V101)&gt;ROUNDUP($Q101/$O101,0)+$P101,0,EDATE(EDATE($T101,1)+$R101,COLUMN()-22))</f>
        <v>#DIV/0!</v>
      </c>
      <c r="X101" s="183" t="e">
        <f>IF(COUNT($T101:W101)&gt;ROUNDUP($Q101/$O101,0)+$P101,0,EDATE(EDATE($T101,1)+$R101,COLUMN()-22))</f>
        <v>#DIV/0!</v>
      </c>
      <c r="Y101" s="183" t="e">
        <f>IF(COUNT($T101:X101)&gt;ROUNDUP($Q101/$O101,0)+$P101,0,EDATE(EDATE($T101,1)+$R101,COLUMN()-22))</f>
        <v>#DIV/0!</v>
      </c>
      <c r="Z101" s="183" t="e">
        <f>IF(COUNT($T101:Y101)&gt;ROUNDUP($Q101/$O101,0)+$P101,0,EDATE(EDATE($T101,1)+$R101,COLUMN()-22))</f>
        <v>#DIV/0!</v>
      </c>
      <c r="AA101" s="183" t="e">
        <f>IF(COUNT($T101:Z101)&gt;ROUNDUP($Q101/$O101,0)+$P101,0,EDATE(EDATE($T101,1)+$R101,COLUMN()-22))</f>
        <v>#DIV/0!</v>
      </c>
      <c r="AB101" s="183" t="e">
        <f>IF(COUNT($T101:AA101)&gt;ROUNDUP($Q101/$O101,0)+$P101,0,EDATE(EDATE($T101,1)+$R101,COLUMN()-22))</f>
        <v>#DIV/0!</v>
      </c>
      <c r="AC101" s="183" t="e">
        <f>IF(COUNT($T101:AB101)&gt;ROUNDUP($Q101/$O101,0)+$P101,0,EDATE(EDATE($T101,1)+$R101,COLUMN()-22))</f>
        <v>#DIV/0!</v>
      </c>
      <c r="AD101" s="183" t="e">
        <f>IF(COUNT($T101:AC101)&gt;ROUNDUP($Q101/$O101,0)+$P101,0,EDATE(EDATE($T101,1)+$R101,COLUMN()-22))</f>
        <v>#DIV/0!</v>
      </c>
      <c r="AE101" s="183" t="e">
        <f>IF(COUNT($T101:AD101)&gt;ROUNDUP($Q101/$O101,0)+$P101,0,EDATE(EDATE($T101,1)+$R101,COLUMN()-22))</f>
        <v>#DIV/0!</v>
      </c>
      <c r="AF101" s="183" t="e">
        <f>IF(COUNT($T101:AE101)&gt;ROUNDUP($Q101/$O101,0)+$P101,0,EDATE(EDATE($T101,1)+$R101,COLUMN()-22))</f>
        <v>#DIV/0!</v>
      </c>
      <c r="AG101" s="183" t="e">
        <f>IF(COUNT($T101:AF101)&gt;ROUNDUP($Q101/$O101,0)+$P101,0,EDATE(EDATE($T101,1)+$R101,COLUMN()-22))</f>
        <v>#DIV/0!</v>
      </c>
      <c r="AH101" s="183" t="e">
        <f>IF(COUNT($T101:AG101)&gt;ROUNDUP($Q101/$O101,0)+$P101,0,EDATE(EDATE($T101,1)+$R101,COLUMN()-22))</f>
        <v>#DIV/0!</v>
      </c>
      <c r="AI101" s="183" t="e">
        <f>IF(COUNT($T101:AH101)&gt;ROUNDUP($Q101/$O101,0)+$P101,0,EDATE(EDATE($T101,1)+$R101,COLUMN()-22))</f>
        <v>#DIV/0!</v>
      </c>
      <c r="AJ101" s="183" t="e">
        <f>IF(COUNT($T101:AI101)&gt;ROUNDUP($Q101/$O101,0)+$P101,0,EDATE(EDATE($T101,1)+$R101,COLUMN()-22))</f>
        <v>#DIV/0!</v>
      </c>
      <c r="AK101" s="183" t="e">
        <f>IF(COUNT($T101:AJ101)&gt;ROUNDUP($Q101/$O101,0)+$P101,0,EDATE(EDATE($T101,1)+$R101,COLUMN()-22))</f>
        <v>#DIV/0!</v>
      </c>
      <c r="AL101" s="183" t="e">
        <f>IF(COUNT($T101:AK101)&gt;ROUNDUP($Q101/$O101,0)+$P101,0,EDATE(EDATE($T101,1)+$R101,COLUMN()-22))</f>
        <v>#DIV/0!</v>
      </c>
      <c r="AM101" s="183" t="e">
        <f>IF(COUNT($T101:AL101)&gt;ROUNDUP($Q101/$O101,0)+$P101,0,EDATE(EDATE($T101,1)+$R101,COLUMN()-22))</f>
        <v>#DIV/0!</v>
      </c>
      <c r="AN101" s="183" t="e">
        <f>IF(COUNT($T101:AM101)&gt;ROUNDUP($Q101/$O101,0)+$P101,0,EDATE(EDATE($T101,1)+$R101,COLUMN()-22))</f>
        <v>#DIV/0!</v>
      </c>
      <c r="AO101" s="183" t="e">
        <f>IF(COUNT($T101:AN101)&gt;ROUNDUP($Q101/$O101,0)+$P101,0,EDATE(EDATE($T101,1)+$R101,COLUMN()-22))</f>
        <v>#DIV/0!</v>
      </c>
      <c r="AP101" s="183" t="e">
        <f>IF(COUNT($T101:AO101)&gt;ROUNDUP($Q101/$O101,0)+$P101,0,EDATE(EDATE($T101,1)+$R101,COLUMN()-22))</f>
        <v>#DIV/0!</v>
      </c>
      <c r="AQ101" s="183" t="e">
        <f>IF(COUNT($T101:AP101)&gt;ROUNDUP($Q101/$O101,0)+$P101,0,EDATE(EDATE($T101,1)+$R101,COLUMN()-22))</f>
        <v>#DIV/0!</v>
      </c>
      <c r="AR101" s="183" t="e">
        <f>IF(COUNT($T101:AQ101)&gt;ROUNDUP($Q101/$O101,0)+$P101,0,EDATE(EDATE($T101,1)+$R101,COLUMN()-22))</f>
        <v>#DIV/0!</v>
      </c>
      <c r="AS101" s="183" t="e">
        <f>IF(COUNT($T101:AR101)&gt;ROUNDUP($Q101/$O101,0)+$P101,0,EDATE(EDATE($T101,1)+$R101,COLUMN()-22))</f>
        <v>#DIV/0!</v>
      </c>
      <c r="AT101" s="183" t="e">
        <f>IF(COUNT($T101:AS101)&gt;ROUNDUP($Q101/$O101,0)+$P101,0,EDATE(EDATE($T101,1)+$R101,COLUMN()-22))</f>
        <v>#DIV/0!</v>
      </c>
      <c r="AU101" s="183" t="e">
        <f>IF(COUNT($T101:AT101)&gt;ROUNDUP($Q101/$O101,0)+$P101,0,EDATE(EDATE($T101,1)+$R101,COLUMN()-22))</f>
        <v>#DIV/0!</v>
      </c>
      <c r="AV101" s="183" t="e">
        <f>IF(COUNT($T101:AU101)&gt;ROUNDUP($Q101/$O101,0)+$P101,0,EDATE(EDATE($T101,1)+$R101,COLUMN()-22))</f>
        <v>#DIV/0!</v>
      </c>
      <c r="AW101" s="183" t="e">
        <f>IF(COUNT($T101:AV101)&gt;ROUNDUP($Q101/$O101,0)+$P101,0,EDATE(EDATE($T101,1)+$R101,COLUMN()-22))</f>
        <v>#DIV/0!</v>
      </c>
      <c r="AX101" s="183" t="e">
        <f>IF(COUNT($T101:AW101)&gt;ROUNDUP($Q101/$O101,0)+$P101,0,EDATE(EDATE($T101,1)+$R101,COLUMN()-22))</f>
        <v>#DIV/0!</v>
      </c>
      <c r="AY101" s="183" t="e">
        <f>IF(COUNT($T101:AX101)&gt;ROUNDUP($Q101/$O101,0)+$P101,0,EDATE(EDATE($T101,1)+$R101,COLUMN()-22))</f>
        <v>#DIV/0!</v>
      </c>
      <c r="AZ101" s="183" t="e">
        <f>IF(COUNT($T101:AY101)&gt;ROUNDUP($Q101/$O101,0)+$P101,0,EDATE(EDATE($T101,1)+$R101,COLUMN()-22))</f>
        <v>#DIV/0!</v>
      </c>
      <c r="BA101" s="183" t="e">
        <f>IF(COUNT($T101:AZ101)&gt;ROUNDUP($Q101/$O101,0)+$P101,0,EDATE(EDATE($T101,1)+$R101,COLUMN()-22))</f>
        <v>#DIV/0!</v>
      </c>
      <c r="BB101" s="183" t="e">
        <f>IF(COUNT($T101:BA101)&gt;ROUNDUP($Q101/$O101,0)+$P101,0,EDATE(EDATE($T101,1)+$R101,COLUMN()-22))</f>
        <v>#DIV/0!</v>
      </c>
      <c r="BC101" s="183" t="e">
        <f>IF(COUNT($T101:BB101)&gt;ROUNDUP($Q101/$O101,0)+$P101,0,EDATE(EDATE($T101,1)+$R101,COLUMN()-22))</f>
        <v>#DIV/0!</v>
      </c>
      <c r="BD101" s="158"/>
      <c r="BE101" s="44"/>
    </row>
    <row r="102" spans="1:57" ht="21" customHeight="1">
      <c r="A102" s="270" t="str">
        <f t="shared" ca="1" si="6"/>
        <v/>
      </c>
      <c r="B102" s="213"/>
      <c r="C102" s="215" t="e">
        <f>+VLOOKUP(B102,'اسماء العملاء'!$A$2:$E$1270,5,FALSE)</f>
        <v>#N/A</v>
      </c>
      <c r="D102" s="215" t="e">
        <f>+VLOOKUP(B102,'اسماء العملاء'!$A$2:$C$1270,2,FALSE)</f>
        <v>#N/A</v>
      </c>
      <c r="E102" s="215"/>
      <c r="F102" s="215" t="e">
        <f>+VLOOKUP(B102,'اسماء العملاء'!$A$2:$C$1270,3,FALSE)</f>
        <v>#N/A</v>
      </c>
      <c r="G102" s="44"/>
      <c r="H102" s="78" t="e">
        <f>+VLOOKUP(G102,'انواع الفلاتر'!$B$2:$C$52,2,FALSE)</f>
        <v>#N/A</v>
      </c>
      <c r="I102" s="55"/>
      <c r="J102" s="76" t="e">
        <f t="shared" si="7"/>
        <v>#N/A</v>
      </c>
      <c r="K102" s="60"/>
      <c r="L102" s="60"/>
      <c r="M102" s="160"/>
      <c r="N102" s="61">
        <f t="shared" si="8"/>
        <v>0</v>
      </c>
      <c r="O102" s="265"/>
      <c r="P102" s="169" t="e">
        <f t="shared" si="10"/>
        <v>#DIV/0!</v>
      </c>
      <c r="Q102" s="169" t="e">
        <f t="shared" si="11"/>
        <v>#DIV/0!</v>
      </c>
      <c r="R102" s="179">
        <v>0</v>
      </c>
      <c r="S102" s="175" t="e">
        <f t="shared" si="9"/>
        <v>#DIV/0!</v>
      </c>
      <c r="T102" s="185"/>
      <c r="U102" s="183" t="e">
        <f>IF(COUNT($T102:T102)&gt;ROUNDUP($Q102/$O102,0)+$P102,0,EDATE(EDATE($T102,1)+$R102,COLUMN()-22))</f>
        <v>#DIV/0!</v>
      </c>
      <c r="V102" s="183" t="e">
        <f>IF(COUNT($T102:U102)&gt;ROUNDUP($Q102/$O102,0)+$P102,0,EDATE(EDATE($T102,1)+$R102,COLUMN()-22))</f>
        <v>#DIV/0!</v>
      </c>
      <c r="W102" s="183" t="e">
        <f>IF(COUNT($T102:V102)&gt;ROUNDUP($Q102/$O102,0)+$P102,0,EDATE(EDATE($T102,1)+$R102,COLUMN()-22))</f>
        <v>#DIV/0!</v>
      </c>
      <c r="X102" s="183" t="e">
        <f>IF(COUNT($T102:W102)&gt;ROUNDUP($Q102/$O102,0)+$P102,0,EDATE(EDATE($T102,1)+$R102,COLUMN()-22))</f>
        <v>#DIV/0!</v>
      </c>
      <c r="Y102" s="183" t="e">
        <f>IF(COUNT($T102:X102)&gt;ROUNDUP($Q102/$O102,0)+$P102,0,EDATE(EDATE($T102,1)+$R102,COLUMN()-22))</f>
        <v>#DIV/0!</v>
      </c>
      <c r="Z102" s="183" t="e">
        <f>IF(COUNT($T102:Y102)&gt;ROUNDUP($Q102/$O102,0)+$P102,0,EDATE(EDATE($T102,1)+$R102,COLUMN()-22))</f>
        <v>#DIV/0!</v>
      </c>
      <c r="AA102" s="183" t="e">
        <f>IF(COUNT($T102:Z102)&gt;ROUNDUP($Q102/$O102,0)+$P102,0,EDATE(EDATE($T102,1)+$R102,COLUMN()-22))</f>
        <v>#DIV/0!</v>
      </c>
      <c r="AB102" s="183" t="e">
        <f>IF(COUNT($T102:AA102)&gt;ROUNDUP($Q102/$O102,0)+$P102,0,EDATE(EDATE($T102,1)+$R102,COLUMN()-22))</f>
        <v>#DIV/0!</v>
      </c>
      <c r="AC102" s="183" t="e">
        <f>IF(COUNT($T102:AB102)&gt;ROUNDUP($Q102/$O102,0)+$P102,0,EDATE(EDATE($T102,1)+$R102,COLUMN()-22))</f>
        <v>#DIV/0!</v>
      </c>
      <c r="AD102" s="183" t="e">
        <f>IF(COUNT($T102:AC102)&gt;ROUNDUP($Q102/$O102,0)+$P102,0,EDATE(EDATE($T102,1)+$R102,COLUMN()-22))</f>
        <v>#DIV/0!</v>
      </c>
      <c r="AE102" s="183" t="e">
        <f>IF(COUNT($T102:AD102)&gt;ROUNDUP($Q102/$O102,0)+$P102,0,EDATE(EDATE($T102,1)+$R102,COLUMN()-22))</f>
        <v>#DIV/0!</v>
      </c>
      <c r="AF102" s="183" t="e">
        <f>IF(COUNT($T102:AE102)&gt;ROUNDUP($Q102/$O102,0)+$P102,0,EDATE(EDATE($T102,1)+$R102,COLUMN()-22))</f>
        <v>#DIV/0!</v>
      </c>
      <c r="AG102" s="183" t="e">
        <f>IF(COUNT($T102:AF102)&gt;ROUNDUP($Q102/$O102,0)+$P102,0,EDATE(EDATE($T102,1)+$R102,COLUMN()-22))</f>
        <v>#DIV/0!</v>
      </c>
      <c r="AH102" s="183" t="e">
        <f>IF(COUNT($T102:AG102)&gt;ROUNDUP($Q102/$O102,0)+$P102,0,EDATE(EDATE($T102,1)+$R102,COLUMN()-22))</f>
        <v>#DIV/0!</v>
      </c>
      <c r="AI102" s="183" t="e">
        <f>IF(COUNT($T102:AH102)&gt;ROUNDUP($Q102/$O102,0)+$P102,0,EDATE(EDATE($T102,1)+$R102,COLUMN()-22))</f>
        <v>#DIV/0!</v>
      </c>
      <c r="AJ102" s="183" t="e">
        <f>IF(COUNT($T102:AI102)&gt;ROUNDUP($Q102/$O102,0)+$P102,0,EDATE(EDATE($T102,1)+$R102,COLUMN()-22))</f>
        <v>#DIV/0!</v>
      </c>
      <c r="AK102" s="183" t="e">
        <f>IF(COUNT($T102:AJ102)&gt;ROUNDUP($Q102/$O102,0)+$P102,0,EDATE(EDATE($T102,1)+$R102,COLUMN()-22))</f>
        <v>#DIV/0!</v>
      </c>
      <c r="AL102" s="183" t="e">
        <f>IF(COUNT($T102:AK102)&gt;ROUNDUP($Q102/$O102,0)+$P102,0,EDATE(EDATE($T102,1)+$R102,COLUMN()-22))</f>
        <v>#DIV/0!</v>
      </c>
      <c r="AM102" s="183" t="e">
        <f>IF(COUNT($T102:AL102)&gt;ROUNDUP($Q102/$O102,0)+$P102,0,EDATE(EDATE($T102,1)+$R102,COLUMN()-22))</f>
        <v>#DIV/0!</v>
      </c>
      <c r="AN102" s="183" t="e">
        <f>IF(COUNT($T102:AM102)&gt;ROUNDUP($Q102/$O102,0)+$P102,0,EDATE(EDATE($T102,1)+$R102,COLUMN()-22))</f>
        <v>#DIV/0!</v>
      </c>
      <c r="AO102" s="183" t="e">
        <f>IF(COUNT($T102:AN102)&gt;ROUNDUP($Q102/$O102,0)+$P102,0,EDATE(EDATE($T102,1)+$R102,COLUMN()-22))</f>
        <v>#DIV/0!</v>
      </c>
      <c r="AP102" s="183" t="e">
        <f>IF(COUNT($T102:AO102)&gt;ROUNDUP($Q102/$O102,0)+$P102,0,EDATE(EDATE($T102,1)+$R102,COLUMN()-22))</f>
        <v>#DIV/0!</v>
      </c>
      <c r="AQ102" s="183" t="e">
        <f>IF(COUNT($T102:AP102)&gt;ROUNDUP($Q102/$O102,0)+$P102,0,EDATE(EDATE($T102,1)+$R102,COLUMN()-22))</f>
        <v>#DIV/0!</v>
      </c>
      <c r="AR102" s="183" t="e">
        <f>IF(COUNT($T102:AQ102)&gt;ROUNDUP($Q102/$O102,0)+$P102,0,EDATE(EDATE($T102,1)+$R102,COLUMN()-22))</f>
        <v>#DIV/0!</v>
      </c>
      <c r="AS102" s="183" t="e">
        <f>IF(COUNT($T102:AR102)&gt;ROUNDUP($Q102/$O102,0)+$P102,0,EDATE(EDATE($T102,1)+$R102,COLUMN()-22))</f>
        <v>#DIV/0!</v>
      </c>
      <c r="AT102" s="183" t="e">
        <f>IF(COUNT($T102:AS102)&gt;ROUNDUP($Q102/$O102,0)+$P102,0,EDATE(EDATE($T102,1)+$R102,COLUMN()-22))</f>
        <v>#DIV/0!</v>
      </c>
      <c r="AU102" s="183" t="e">
        <f>IF(COUNT($T102:AT102)&gt;ROUNDUP($Q102/$O102,0)+$P102,0,EDATE(EDATE($T102,1)+$R102,COLUMN()-22))</f>
        <v>#DIV/0!</v>
      </c>
      <c r="AV102" s="183" t="e">
        <f>IF(COUNT($T102:AU102)&gt;ROUNDUP($Q102/$O102,0)+$P102,0,EDATE(EDATE($T102,1)+$R102,COLUMN()-22))</f>
        <v>#DIV/0!</v>
      </c>
      <c r="AW102" s="183" t="e">
        <f>IF(COUNT($T102:AV102)&gt;ROUNDUP($Q102/$O102,0)+$P102,0,EDATE(EDATE($T102,1)+$R102,COLUMN()-22))</f>
        <v>#DIV/0!</v>
      </c>
      <c r="AX102" s="183" t="e">
        <f>IF(COUNT($T102:AW102)&gt;ROUNDUP($Q102/$O102,0)+$P102,0,EDATE(EDATE($T102,1)+$R102,COLUMN()-22))</f>
        <v>#DIV/0!</v>
      </c>
      <c r="AY102" s="183" t="e">
        <f>IF(COUNT($T102:AX102)&gt;ROUNDUP($Q102/$O102,0)+$P102,0,EDATE(EDATE($T102,1)+$R102,COLUMN()-22))</f>
        <v>#DIV/0!</v>
      </c>
      <c r="AZ102" s="183" t="e">
        <f>IF(COUNT($T102:AY102)&gt;ROUNDUP($Q102/$O102,0)+$P102,0,EDATE(EDATE($T102,1)+$R102,COLUMN()-22))</f>
        <v>#DIV/0!</v>
      </c>
      <c r="BA102" s="183" t="e">
        <f>IF(COUNT($T102:AZ102)&gt;ROUNDUP($Q102/$O102,0)+$P102,0,EDATE(EDATE($T102,1)+$R102,COLUMN()-22))</f>
        <v>#DIV/0!</v>
      </c>
      <c r="BB102" s="183" t="e">
        <f>IF(COUNT($T102:BA102)&gt;ROUNDUP($Q102/$O102,0)+$P102,0,EDATE(EDATE($T102,1)+$R102,COLUMN()-22))</f>
        <v>#DIV/0!</v>
      </c>
      <c r="BC102" s="183" t="e">
        <f>IF(COUNT($T102:BB102)&gt;ROUNDUP($Q102/$O102,0)+$P102,0,EDATE(EDATE($T102,1)+$R102,COLUMN()-22))</f>
        <v>#DIV/0!</v>
      </c>
      <c r="BD102" s="158"/>
      <c r="BE102" s="44"/>
    </row>
    <row r="103" spans="1:57" ht="21" customHeight="1" thickBot="1">
      <c r="A103" s="271" t="str">
        <f t="shared" ca="1" si="6"/>
        <v/>
      </c>
      <c r="B103" s="214"/>
      <c r="C103" s="216" t="e">
        <f>+VLOOKUP(B103,'اسماء العملاء'!$A$2:$E$1270,5,FALSE)</f>
        <v>#N/A</v>
      </c>
      <c r="D103" s="216" t="e">
        <f>+VLOOKUP(B103,'اسماء العملاء'!$A$2:$C$1270,2,FALSE)</f>
        <v>#N/A</v>
      </c>
      <c r="E103" s="216"/>
      <c r="F103" s="216" t="e">
        <f>+VLOOKUP(B103,'اسماء العملاء'!$A$2:$C$1270,3,FALSE)</f>
        <v>#N/A</v>
      </c>
      <c r="G103" s="46"/>
      <c r="H103" s="79" t="e">
        <f>+VLOOKUP(G103,'انواع الفلاتر'!$B$2:$C$52,2,FALSE)</f>
        <v>#N/A</v>
      </c>
      <c r="I103" s="56"/>
      <c r="J103" s="77" t="e">
        <f t="shared" si="7"/>
        <v>#N/A</v>
      </c>
      <c r="K103" s="62"/>
      <c r="L103" s="62"/>
      <c r="M103" s="161"/>
      <c r="N103" s="63">
        <f t="shared" si="8"/>
        <v>0</v>
      </c>
      <c r="O103" s="266"/>
      <c r="P103" s="169" t="e">
        <f t="shared" si="10"/>
        <v>#DIV/0!</v>
      </c>
      <c r="Q103" s="169" t="e">
        <f t="shared" si="11"/>
        <v>#DIV/0!</v>
      </c>
      <c r="R103" s="181">
        <v>0</v>
      </c>
      <c r="S103" s="176" t="e">
        <f t="shared" si="9"/>
        <v>#DIV/0!</v>
      </c>
      <c r="T103" s="185"/>
      <c r="U103" s="183" t="e">
        <f>IF(COUNT($T103:T103)&gt;ROUNDUP($Q103/$O103,0)+$P103,0,EDATE(EDATE($T103,1)+$R103,COLUMN()-22))</f>
        <v>#DIV/0!</v>
      </c>
      <c r="V103" s="183" t="e">
        <f>IF(COUNT($T103:U103)&gt;ROUNDUP($Q103/$O103,0)+$P103,0,EDATE(EDATE($T103,1)+$R103,COLUMN()-22))</f>
        <v>#DIV/0!</v>
      </c>
      <c r="W103" s="183" t="e">
        <f>IF(COUNT($T103:V103)&gt;ROUNDUP($Q103/$O103,0)+$P103,0,EDATE(EDATE($T103,1)+$R103,COLUMN()-22))</f>
        <v>#DIV/0!</v>
      </c>
      <c r="X103" s="183" t="e">
        <f>IF(COUNT($T103:W103)&gt;ROUNDUP($Q103/$O103,0)+$P103,0,EDATE(EDATE($T103,1)+$R103,COLUMN()-22))</f>
        <v>#DIV/0!</v>
      </c>
      <c r="Y103" s="183" t="e">
        <f>IF(COUNT($T103:X103)&gt;ROUNDUP($Q103/$O103,0)+$P103,0,EDATE(EDATE($T103,1)+$R103,COLUMN()-22))</f>
        <v>#DIV/0!</v>
      </c>
      <c r="Z103" s="183" t="e">
        <f>IF(COUNT($T103:Y103)&gt;ROUNDUP($Q103/$O103,0)+$P103,0,EDATE(EDATE($T103,1)+$R103,COLUMN()-22))</f>
        <v>#DIV/0!</v>
      </c>
      <c r="AA103" s="183" t="e">
        <f>IF(COUNT($T103:Z103)&gt;ROUNDUP($Q103/$O103,0)+$P103,0,EDATE(EDATE($T103,1)+$R103,COLUMN()-22))</f>
        <v>#DIV/0!</v>
      </c>
      <c r="AB103" s="183" t="e">
        <f>IF(COUNT($T103:AA103)&gt;ROUNDUP($Q103/$O103,0)+$P103,0,EDATE(EDATE($T103,1)+$R103,COLUMN()-22))</f>
        <v>#DIV/0!</v>
      </c>
      <c r="AC103" s="183" t="e">
        <f>IF(COUNT($T103:AB103)&gt;ROUNDUP($Q103/$O103,0)+$P103,0,EDATE(EDATE($T103,1)+$R103,COLUMN()-22))</f>
        <v>#DIV/0!</v>
      </c>
      <c r="AD103" s="183" t="e">
        <f>IF(COUNT($T103:AC103)&gt;ROUNDUP($Q103/$O103,0)+$P103,0,EDATE(EDATE($T103,1)+$R103,COLUMN()-22))</f>
        <v>#DIV/0!</v>
      </c>
      <c r="AE103" s="183" t="e">
        <f>IF(COUNT($T103:AD103)&gt;ROUNDUP($Q103/$O103,0)+$P103,0,EDATE(EDATE($T103,1)+$R103,COLUMN()-22))</f>
        <v>#DIV/0!</v>
      </c>
      <c r="AF103" s="183" t="e">
        <f>IF(COUNT($T103:AE103)&gt;ROUNDUP($Q103/$O103,0)+$P103,0,EDATE(EDATE($T103,1)+$R103,COLUMN()-22))</f>
        <v>#DIV/0!</v>
      </c>
      <c r="AG103" s="183" t="e">
        <f>IF(COUNT($T103:AF103)&gt;ROUNDUP($Q103/$O103,0)+$P103,0,EDATE(EDATE($T103,1)+$R103,COLUMN()-22))</f>
        <v>#DIV/0!</v>
      </c>
      <c r="AH103" s="183" t="e">
        <f>IF(COUNT($T103:AG103)&gt;ROUNDUP($Q103/$O103,0)+$P103,0,EDATE(EDATE($T103,1)+$R103,COLUMN()-22))</f>
        <v>#DIV/0!</v>
      </c>
      <c r="AI103" s="183" t="e">
        <f>IF(COUNT($T103:AH103)&gt;ROUNDUP($Q103/$O103,0)+$P103,0,EDATE(EDATE($T103,1)+$R103,COLUMN()-22))</f>
        <v>#DIV/0!</v>
      </c>
      <c r="AJ103" s="183" t="e">
        <f>IF(COUNT($T103:AI103)&gt;ROUNDUP($Q103/$O103,0)+$P103,0,EDATE(EDATE($T103,1)+$R103,COLUMN()-22))</f>
        <v>#DIV/0!</v>
      </c>
      <c r="AK103" s="183" t="e">
        <f>IF(COUNT($T103:AJ103)&gt;ROUNDUP($Q103/$O103,0)+$P103,0,EDATE(EDATE($T103,1)+$R103,COLUMN()-22))</f>
        <v>#DIV/0!</v>
      </c>
      <c r="AL103" s="183" t="e">
        <f>IF(COUNT($T103:AK103)&gt;ROUNDUP($Q103/$O103,0)+$P103,0,EDATE(EDATE($T103,1)+$R103,COLUMN()-22))</f>
        <v>#DIV/0!</v>
      </c>
      <c r="AM103" s="183" t="e">
        <f>IF(COUNT($T103:AL103)&gt;ROUNDUP($Q103/$O103,0)+$P103,0,EDATE(EDATE($T103,1)+$R103,COLUMN()-22))</f>
        <v>#DIV/0!</v>
      </c>
      <c r="AN103" s="183" t="e">
        <f>IF(COUNT($T103:AM103)&gt;ROUNDUP($Q103/$O103,0)+$P103,0,EDATE(EDATE($T103,1)+$R103,COLUMN()-22))</f>
        <v>#DIV/0!</v>
      </c>
      <c r="AO103" s="183" t="e">
        <f>IF(COUNT($T103:AN103)&gt;ROUNDUP($Q103/$O103,0)+$P103,0,EDATE(EDATE($T103,1)+$R103,COLUMN()-22))</f>
        <v>#DIV/0!</v>
      </c>
      <c r="AP103" s="183" t="e">
        <f>IF(COUNT($T103:AO103)&gt;ROUNDUP($Q103/$O103,0)+$P103,0,EDATE(EDATE($T103,1)+$R103,COLUMN()-22))</f>
        <v>#DIV/0!</v>
      </c>
      <c r="AQ103" s="183" t="e">
        <f>IF(COUNT($T103:AP103)&gt;ROUNDUP($Q103/$O103,0)+$P103,0,EDATE(EDATE($T103,1)+$R103,COLUMN()-22))</f>
        <v>#DIV/0!</v>
      </c>
      <c r="AR103" s="183" t="e">
        <f>IF(COUNT($T103:AQ103)&gt;ROUNDUP($Q103/$O103,0)+$P103,0,EDATE(EDATE($T103,1)+$R103,COLUMN()-22))</f>
        <v>#DIV/0!</v>
      </c>
      <c r="AS103" s="183" t="e">
        <f>IF(COUNT($T103:AR103)&gt;ROUNDUP($Q103/$O103,0)+$P103,0,EDATE(EDATE($T103,1)+$R103,COLUMN()-22))</f>
        <v>#DIV/0!</v>
      </c>
      <c r="AT103" s="183" t="e">
        <f>IF(COUNT($T103:AS103)&gt;ROUNDUP($Q103/$O103,0)+$P103,0,EDATE(EDATE($T103,1)+$R103,COLUMN()-22))</f>
        <v>#DIV/0!</v>
      </c>
      <c r="AU103" s="183" t="e">
        <f>IF(COUNT($T103:AT103)&gt;ROUNDUP($Q103/$O103,0)+$P103,0,EDATE(EDATE($T103,1)+$R103,COLUMN()-22))</f>
        <v>#DIV/0!</v>
      </c>
      <c r="AV103" s="183" t="e">
        <f>IF(COUNT($T103:AU103)&gt;ROUNDUP($Q103/$O103,0)+$P103,0,EDATE(EDATE($T103,1)+$R103,COLUMN()-22))</f>
        <v>#DIV/0!</v>
      </c>
      <c r="AW103" s="183" t="e">
        <f>IF(COUNT($T103:AV103)&gt;ROUNDUP($Q103/$O103,0)+$P103,0,EDATE(EDATE($T103,1)+$R103,COLUMN()-22))</f>
        <v>#DIV/0!</v>
      </c>
      <c r="AX103" s="183" t="e">
        <f>IF(COUNT($T103:AW103)&gt;ROUNDUP($Q103/$O103,0)+$P103,0,EDATE(EDATE($T103,1)+$R103,COLUMN()-22))</f>
        <v>#DIV/0!</v>
      </c>
      <c r="AY103" s="183" t="e">
        <f>IF(COUNT($T103:AX103)&gt;ROUNDUP($Q103/$O103,0)+$P103,0,EDATE(EDATE($T103,1)+$R103,COLUMN()-22))</f>
        <v>#DIV/0!</v>
      </c>
      <c r="AZ103" s="183" t="e">
        <f>IF(COUNT($T103:AY103)&gt;ROUNDUP($Q103/$O103,0)+$P103,0,EDATE(EDATE($T103,1)+$R103,COLUMN()-22))</f>
        <v>#DIV/0!</v>
      </c>
      <c r="BA103" s="183" t="e">
        <f>IF(COUNT($T103:AZ103)&gt;ROUNDUP($Q103/$O103,0)+$P103,0,EDATE(EDATE($T103,1)+$R103,COLUMN()-22))</f>
        <v>#DIV/0!</v>
      </c>
      <c r="BB103" s="183" t="e">
        <f>IF(COUNT($T103:BA103)&gt;ROUNDUP($Q103/$O103,0)+$P103,0,EDATE(EDATE($T103,1)+$R103,COLUMN()-22))</f>
        <v>#DIV/0!</v>
      </c>
      <c r="BC103" s="183" t="e">
        <f>IF(COUNT($T103:BB103)&gt;ROUNDUP($Q103/$O103,0)+$P103,0,EDATE(EDATE($T103,1)+$R103,COLUMN()-22))</f>
        <v>#DIV/0!</v>
      </c>
      <c r="BD103" s="158"/>
      <c r="BE103" s="46"/>
    </row>
    <row r="393" spans="6:57" ht="21" customHeight="1" thickBot="1"/>
    <row r="394" spans="6:57" ht="21" customHeight="1" thickBot="1">
      <c r="F394" s="50" t="s">
        <v>0</v>
      </c>
      <c r="G394" s="50" t="s">
        <v>1</v>
      </c>
      <c r="H394" s="43"/>
      <c r="I394" s="51" t="s">
        <v>89</v>
      </c>
      <c r="J394" s="64"/>
      <c r="BA394" s="8" t="s">
        <v>30</v>
      </c>
      <c r="BB394" s="8" t="s">
        <v>41</v>
      </c>
      <c r="BC394" s="11" t="s">
        <v>31</v>
      </c>
      <c r="BD394" s="11" t="s">
        <v>140</v>
      </c>
      <c r="BE394" s="8" t="s">
        <v>125</v>
      </c>
    </row>
    <row r="395" spans="6:57" ht="21" customHeight="1" thickBot="1">
      <c r="F395" s="43">
        <v>1</v>
      </c>
      <c r="G395" s="51" t="str">
        <f>'انواع الفلاتر'!B2</f>
        <v>فلتر 5 عادي</v>
      </c>
      <c r="H395" s="43"/>
      <c r="I395" s="51" t="s">
        <v>90</v>
      </c>
      <c r="J395" s="64"/>
      <c r="BA395" s="10" t="str">
        <f>'اسماء العملاء'!A2</f>
        <v>عاطف وحيد عزت حسام الدين</v>
      </c>
      <c r="BB395" s="10" t="s">
        <v>32</v>
      </c>
      <c r="BC395" s="126" t="s">
        <v>137</v>
      </c>
      <c r="BD395" s="126" t="s">
        <v>141</v>
      </c>
      <c r="BE395" s="9">
        <v>1</v>
      </c>
    </row>
    <row r="396" spans="6:57" ht="21" customHeight="1" thickBot="1">
      <c r="F396" s="45">
        <v>2</v>
      </c>
      <c r="G396" s="51" t="str">
        <f>'انواع الفلاتر'!B3</f>
        <v>فلتر 7 عادي</v>
      </c>
      <c r="H396" s="45"/>
      <c r="I396" s="51" t="s">
        <v>91</v>
      </c>
      <c r="J396" s="64"/>
      <c r="BA396" s="10" t="str">
        <f>'اسماء العملاء'!A3</f>
        <v>جويده ادريس جويده</v>
      </c>
      <c r="BB396" s="122" t="s">
        <v>33</v>
      </c>
      <c r="BC396" s="123" t="s">
        <v>34</v>
      </c>
      <c r="BD396" s="123"/>
      <c r="BE396" s="121">
        <v>2</v>
      </c>
    </row>
    <row r="397" spans="6:57" ht="21" customHeight="1" thickBot="1">
      <c r="F397" s="45">
        <v>3</v>
      </c>
      <c r="G397" s="51" t="str">
        <f>'انواع الفلاتر'!B4</f>
        <v>فلتر 5 RO</v>
      </c>
      <c r="H397" s="45"/>
      <c r="I397" s="51" t="s">
        <v>92</v>
      </c>
      <c r="J397" s="64"/>
      <c r="BA397" s="10" t="str">
        <f>'اسماء العملاء'!A4</f>
        <v>محمد رجب على محمد</v>
      </c>
      <c r="BB397" s="122" t="s">
        <v>43</v>
      </c>
      <c r="BC397" s="123" t="s">
        <v>44</v>
      </c>
      <c r="BD397" s="123"/>
      <c r="BE397" s="121">
        <v>3</v>
      </c>
    </row>
    <row r="398" spans="6:57" ht="21" customHeight="1" thickBot="1">
      <c r="F398" s="45">
        <v>4</v>
      </c>
      <c r="G398" s="51" t="str">
        <f>'انواع الفلاتر'!B5</f>
        <v>فلتر 7 RO</v>
      </c>
      <c r="H398" s="45"/>
      <c r="I398" s="51" t="s">
        <v>93</v>
      </c>
      <c r="J398" s="64"/>
      <c r="BA398" s="10" t="str">
        <f>'اسماء العملاء'!A5</f>
        <v>محمد ابراهيم عطيه</v>
      </c>
      <c r="BB398" s="122" t="s">
        <v>45</v>
      </c>
      <c r="BC398" s="123" t="s">
        <v>145</v>
      </c>
      <c r="BD398" s="123"/>
      <c r="BE398" s="121">
        <v>4</v>
      </c>
    </row>
    <row r="399" spans="6:57" ht="21" customHeight="1" thickBot="1">
      <c r="F399" s="45">
        <v>5</v>
      </c>
      <c r="G399" s="51" t="str">
        <f>'انواع الفلاتر'!B6</f>
        <v>شمعة ممبرين</v>
      </c>
      <c r="H399" s="45"/>
      <c r="I399" s="51" t="s">
        <v>94</v>
      </c>
      <c r="J399" s="64"/>
      <c r="M399" s="10" t="str">
        <f>'اسماء العملاء'!A2</f>
        <v>عاطف وحيد عزت حسام الدين</v>
      </c>
      <c r="BA399" s="10" t="str">
        <f>'اسماء العملاء'!A6</f>
        <v>احمد عبد الرحمن السيد</v>
      </c>
      <c r="BB399" s="122" t="s">
        <v>53</v>
      </c>
      <c r="BC399" s="123" t="s">
        <v>54</v>
      </c>
      <c r="BD399" s="123"/>
      <c r="BE399" s="121">
        <v>5</v>
      </c>
    </row>
    <row r="400" spans="6:57" ht="21" customHeight="1" thickBot="1">
      <c r="F400" s="45">
        <v>6</v>
      </c>
      <c r="G400" s="51" t="str">
        <f>'انواع الفلاتر'!B7</f>
        <v>شمعة أولى</v>
      </c>
      <c r="H400" s="45"/>
      <c r="I400" s="51" t="s">
        <v>95</v>
      </c>
      <c r="J400" s="64"/>
      <c r="M400" s="10" t="str">
        <f>'اسماء العملاء'!A3</f>
        <v>جويده ادريس جويده</v>
      </c>
      <c r="BA400" s="10" t="str">
        <f>'اسماء العملاء'!A7</f>
        <v>حمدى على ابو زيد</v>
      </c>
      <c r="BB400" s="122" t="s">
        <v>55</v>
      </c>
      <c r="BC400" s="123" t="s">
        <v>56</v>
      </c>
      <c r="BD400" s="123"/>
      <c r="BE400" s="121">
        <v>6</v>
      </c>
    </row>
    <row r="401" spans="6:57" ht="21" customHeight="1" thickBot="1">
      <c r="F401" s="45">
        <v>7</v>
      </c>
      <c r="G401" s="51" t="str">
        <f>'انواع الفلاتر'!B8</f>
        <v>شمعة ثانية</v>
      </c>
      <c r="H401" s="45"/>
      <c r="I401" s="51" t="s">
        <v>96</v>
      </c>
      <c r="J401" s="64"/>
      <c r="M401" s="10" t="str">
        <f>'اسماء العملاء'!A4</f>
        <v>محمد رجب على محمد</v>
      </c>
      <c r="BA401" s="10" t="str">
        <f>'اسماء العملاء'!A8</f>
        <v>شريف موسى الشيشتاوى</v>
      </c>
      <c r="BB401" s="122" t="s">
        <v>57</v>
      </c>
      <c r="BC401" s="123" t="s">
        <v>58</v>
      </c>
      <c r="BD401" s="123"/>
      <c r="BE401" s="121">
        <v>7</v>
      </c>
    </row>
    <row r="402" spans="6:57" ht="21" customHeight="1" thickBot="1">
      <c r="F402" s="45">
        <v>8</v>
      </c>
      <c r="G402" s="51" t="str">
        <f>'انواع الفلاتر'!B9</f>
        <v>شمعة ثالثة</v>
      </c>
      <c r="H402" s="45"/>
      <c r="I402" s="51" t="s">
        <v>97</v>
      </c>
      <c r="J402" s="64"/>
      <c r="M402" s="10" t="str">
        <f>'اسماء العملاء'!A5</f>
        <v>محمد ابراهيم عطيه</v>
      </c>
      <c r="BA402" s="10" t="str">
        <f>'اسماء العملاء'!A9</f>
        <v>احمد عبد الرحمن السيد</v>
      </c>
      <c r="BB402" s="122" t="s">
        <v>32</v>
      </c>
      <c r="BC402" s="123" t="s">
        <v>82</v>
      </c>
      <c r="BD402" s="123"/>
      <c r="BE402" s="121">
        <v>8</v>
      </c>
    </row>
    <row r="403" spans="6:57" ht="21" customHeight="1" thickBot="1">
      <c r="F403" s="45">
        <v>9</v>
      </c>
      <c r="G403" s="51" t="str">
        <f>'انواع الفلاتر'!B10</f>
        <v>شمعة جوز هند</v>
      </c>
      <c r="H403" s="45"/>
      <c r="I403" s="51" t="s">
        <v>98</v>
      </c>
      <c r="J403" s="64"/>
      <c r="M403" s="10" t="str">
        <f>'اسماء العملاء'!A6</f>
        <v>احمد عبد الرحمن السيد</v>
      </c>
      <c r="BA403" s="10" t="str">
        <f>'اسماء العملاء'!A10</f>
        <v>احمد عبدالله اسماعيل</v>
      </c>
      <c r="BB403" s="122" t="s">
        <v>126</v>
      </c>
      <c r="BC403" s="123" t="s">
        <v>127</v>
      </c>
      <c r="BD403" s="123"/>
      <c r="BE403" s="121">
        <v>9</v>
      </c>
    </row>
    <row r="404" spans="6:57" ht="21" customHeight="1" thickBot="1">
      <c r="F404" s="45">
        <v>10</v>
      </c>
      <c r="G404" s="51" t="str">
        <f>'انواع الفلاتر'!B11</f>
        <v>شمعة كلسيدة</v>
      </c>
      <c r="H404" s="45"/>
      <c r="I404" s="51" t="s">
        <v>99</v>
      </c>
      <c r="J404" s="64"/>
      <c r="M404" s="10" t="str">
        <f>'اسماء العملاء'!A7</f>
        <v>حمدى على ابو زيد</v>
      </c>
      <c r="BA404" s="10" t="str">
        <f>'اسماء العملاء'!A11</f>
        <v>مصطفى تو فيق رسلان</v>
      </c>
      <c r="BB404" s="122"/>
      <c r="BC404" s="123"/>
      <c r="BD404" s="123"/>
      <c r="BE404" s="121">
        <v>10</v>
      </c>
    </row>
    <row r="405" spans="6:57" ht="21" customHeight="1" thickBot="1">
      <c r="F405" s="45">
        <v>11</v>
      </c>
      <c r="G405" s="51" t="str">
        <f>'انواع الفلاتر'!B12</f>
        <v>شمعة انفرا</v>
      </c>
      <c r="H405" s="45"/>
      <c r="I405" s="51" t="s">
        <v>100</v>
      </c>
      <c r="J405" s="64"/>
      <c r="M405" s="10" t="str">
        <f>'اسماء العملاء'!A8</f>
        <v>شريف موسى الشيشتاوى</v>
      </c>
      <c r="BA405" s="10" t="str">
        <f>'اسماء العملاء'!A12</f>
        <v>محمد عادل امين على</v>
      </c>
      <c r="BB405" s="122"/>
      <c r="BC405" s="123"/>
      <c r="BD405" s="123"/>
      <c r="BE405" s="121">
        <v>11</v>
      </c>
    </row>
    <row r="406" spans="6:57" ht="21" customHeight="1" thickBot="1">
      <c r="F406" s="45">
        <v>12</v>
      </c>
      <c r="G406" s="51" t="str">
        <f>'انواع الفلاتر'!B13</f>
        <v>شمعة UV</v>
      </c>
      <c r="H406" s="45"/>
      <c r="I406" s="51" t="s">
        <v>101</v>
      </c>
      <c r="J406" s="64"/>
      <c r="M406" s="10" t="str">
        <f>'اسماء العملاء'!A9</f>
        <v>احمد عبد الرحمن السيد</v>
      </c>
      <c r="BA406" s="10" t="str">
        <f>'اسماء العملاء'!A13</f>
        <v>محمد السيد عبد السلام</v>
      </c>
      <c r="BB406" s="122"/>
      <c r="BC406" s="123"/>
      <c r="BD406" s="123"/>
      <c r="BE406" s="121">
        <v>12</v>
      </c>
    </row>
    <row r="407" spans="6:57" ht="21" customHeight="1" thickBot="1">
      <c r="F407" s="45">
        <v>13</v>
      </c>
      <c r="G407" s="51" t="str">
        <f>'انواع الفلاتر'!B14</f>
        <v>شاسيه خماسي</v>
      </c>
      <c r="H407" s="45"/>
      <c r="I407" s="51" t="s">
        <v>102</v>
      </c>
      <c r="J407" s="64"/>
      <c r="M407" s="10" t="str">
        <f>'اسماء العملاء'!A10</f>
        <v>احمد عبدالله اسماعيل</v>
      </c>
      <c r="BA407" s="10" t="str">
        <f>'اسماء العملاء'!A14</f>
        <v>زكريا كرم عبدالله</v>
      </c>
      <c r="BB407" s="122"/>
      <c r="BC407" s="123"/>
      <c r="BD407" s="123"/>
      <c r="BE407" s="121">
        <v>13</v>
      </c>
    </row>
    <row r="408" spans="6:57" ht="21" customHeight="1" thickBot="1">
      <c r="F408" s="45">
        <v>14</v>
      </c>
      <c r="G408" s="51" t="str">
        <f>'انواع الفلاتر'!B15</f>
        <v>شاسيه RO</v>
      </c>
      <c r="H408" s="45"/>
      <c r="I408" s="51" t="s">
        <v>103</v>
      </c>
      <c r="J408" s="64"/>
      <c r="M408" s="10" t="str">
        <f>'اسماء العملاء'!A11</f>
        <v>مصطفى تو فيق رسلان</v>
      </c>
      <c r="BA408" s="10" t="str">
        <f>'اسماء العملاء'!A15</f>
        <v>رضا محمد حسن</v>
      </c>
      <c r="BB408" s="122"/>
      <c r="BC408" s="123"/>
      <c r="BD408" s="123"/>
      <c r="BE408" s="121">
        <v>14</v>
      </c>
    </row>
    <row r="409" spans="6:57" ht="21" customHeight="1" thickBot="1">
      <c r="F409" s="45">
        <v>15</v>
      </c>
      <c r="G409" s="51" t="str">
        <f>'انواع الفلاتر'!B16</f>
        <v>كريمب 2x1</v>
      </c>
      <c r="H409" s="45"/>
      <c r="I409" s="51" t="s">
        <v>104</v>
      </c>
      <c r="J409" s="64"/>
      <c r="M409" s="10" t="str">
        <f>'اسماء العملاء'!A12</f>
        <v>محمد عادل امين على</v>
      </c>
      <c r="BA409" s="10" t="str">
        <f>'اسماء العملاء'!A16</f>
        <v>سعد السيد محمد احمد</v>
      </c>
      <c r="BB409" s="122"/>
      <c r="BC409" s="123"/>
      <c r="BD409" s="123"/>
      <c r="BE409" s="121">
        <v>15</v>
      </c>
    </row>
    <row r="410" spans="6:57" ht="21" customHeight="1" thickBot="1">
      <c r="F410" s="45">
        <v>16</v>
      </c>
      <c r="G410" s="51" t="str">
        <f>'انواع الفلاتر'!B17</f>
        <v>كريمب قاعدة</v>
      </c>
      <c r="H410" s="45"/>
      <c r="I410" s="51" t="s">
        <v>105</v>
      </c>
      <c r="J410" s="64"/>
      <c r="M410" s="10" t="str">
        <f>'اسماء العملاء'!A13</f>
        <v>محمد السيد عبد السلام</v>
      </c>
      <c r="BA410" s="10" t="str">
        <f>'اسماء العملاء'!A17</f>
        <v>فوزى احمد محمد شبور</v>
      </c>
      <c r="BB410" s="122"/>
      <c r="BC410" s="123"/>
      <c r="BD410" s="123"/>
      <c r="BE410" s="121">
        <v>16</v>
      </c>
    </row>
    <row r="411" spans="6:57" ht="21" customHeight="1" thickBot="1">
      <c r="F411" s="45">
        <v>17</v>
      </c>
      <c r="G411" s="51" t="str">
        <f>'انواع الفلاتر'!B18</f>
        <v>لوبرشير</v>
      </c>
      <c r="H411" s="45"/>
      <c r="I411" s="51" t="s">
        <v>106</v>
      </c>
      <c r="J411" s="64"/>
      <c r="M411" s="10" t="str">
        <f>'اسماء العملاء'!A14</f>
        <v>زكريا كرم عبدالله</v>
      </c>
      <c r="BA411" s="10" t="str">
        <f>'اسماء العملاء'!A18</f>
        <v>متولى السيد متولى</v>
      </c>
      <c r="BB411" s="122"/>
      <c r="BC411" s="123"/>
      <c r="BD411" s="123"/>
      <c r="BE411" s="121">
        <v>17</v>
      </c>
    </row>
    <row r="412" spans="6:57" ht="21" customHeight="1" thickBot="1">
      <c r="F412" s="45">
        <v>18</v>
      </c>
      <c r="G412" s="51" t="str">
        <f>'انواع الفلاتر'!B19</f>
        <v>هاي برشير</v>
      </c>
      <c r="H412" s="45"/>
      <c r="I412" s="51" t="s">
        <v>107</v>
      </c>
      <c r="J412" s="64"/>
      <c r="M412" s="10" t="str">
        <f>'اسماء العملاء'!A15</f>
        <v>رضا محمد حسن</v>
      </c>
      <c r="BA412" s="10" t="str">
        <f>'اسماء العملاء'!A19</f>
        <v>السيد السيد محمد عباده</v>
      </c>
      <c r="BB412" s="122"/>
      <c r="BC412" s="123"/>
      <c r="BD412" s="123"/>
      <c r="BE412" s="121">
        <v>18</v>
      </c>
    </row>
    <row r="413" spans="6:57" ht="21" customHeight="1" thickBot="1">
      <c r="F413" s="45">
        <v>19</v>
      </c>
      <c r="G413" s="51" t="str">
        <f>'انواع الفلاتر'!B20</f>
        <v>رباعي</v>
      </c>
      <c r="H413" s="45"/>
      <c r="I413" s="51" t="s">
        <v>108</v>
      </c>
      <c r="J413" s="64"/>
      <c r="M413" s="10" t="str">
        <f>'اسماء العملاء'!A16</f>
        <v>سعد السيد محمد احمد</v>
      </c>
      <c r="BA413" s="10" t="str">
        <f>'اسماء العملاء'!A20</f>
        <v>راضى ابو ريه</v>
      </c>
      <c r="BB413" s="122"/>
      <c r="BC413" s="123"/>
      <c r="BD413" s="123"/>
      <c r="BE413" s="121">
        <v>19</v>
      </c>
    </row>
    <row r="414" spans="6:57" ht="21" customHeight="1" thickBot="1">
      <c r="F414" s="45">
        <v>20</v>
      </c>
      <c r="G414" s="51" t="str">
        <f>'انواع الفلاتر'!B21</f>
        <v>كوع</v>
      </c>
      <c r="H414" s="45"/>
      <c r="I414" s="51" t="s">
        <v>109</v>
      </c>
      <c r="J414" s="64"/>
      <c r="M414" s="10" t="str">
        <f>'اسماء العملاء'!A17</f>
        <v>فوزى احمد محمد شبور</v>
      </c>
      <c r="BA414" s="10" t="str">
        <f>'اسماء العملاء'!A21</f>
        <v>احمد محمود سعد</v>
      </c>
      <c r="BB414" s="122"/>
      <c r="BC414" s="123"/>
      <c r="BD414" s="123"/>
      <c r="BE414" s="121">
        <v>20</v>
      </c>
    </row>
    <row r="415" spans="6:57" ht="21" customHeight="1" thickBot="1">
      <c r="F415" s="45">
        <v>21</v>
      </c>
      <c r="G415" s="51" t="str">
        <f>'انواع الفلاتر'!B22</f>
        <v>خرطوم</v>
      </c>
      <c r="H415" s="45"/>
      <c r="I415" s="51" t="s">
        <v>110</v>
      </c>
      <c r="J415" s="64"/>
      <c r="M415" s="10" t="str">
        <f>'اسماء العملاء'!A18</f>
        <v>متولى السيد متولى</v>
      </c>
      <c r="BA415" s="10" t="str">
        <f>'اسماء العملاء'!A22</f>
        <v>فايز محمد عب المنعم</v>
      </c>
      <c r="BB415" s="122"/>
      <c r="BC415" s="123"/>
      <c r="BD415" s="123"/>
      <c r="BE415" s="121">
        <v>21</v>
      </c>
    </row>
    <row r="416" spans="6:57" ht="21" customHeight="1" thickBot="1">
      <c r="F416" s="45">
        <v>22</v>
      </c>
      <c r="G416" s="51" t="str">
        <f>'انواع الفلاتر'!B23</f>
        <v>هاوزينج</v>
      </c>
      <c r="H416" s="45"/>
      <c r="I416" s="51" t="s">
        <v>111</v>
      </c>
      <c r="J416" s="64"/>
      <c r="M416" s="10" t="str">
        <f>'اسماء العملاء'!A19</f>
        <v>السيد السيد محمد عباده</v>
      </c>
      <c r="BA416" s="10" t="str">
        <f>'اسماء العملاء'!A23</f>
        <v>محمد رجب محمد حسن</v>
      </c>
      <c r="BB416" s="122"/>
      <c r="BC416" s="123"/>
      <c r="BD416" s="123"/>
      <c r="BE416" s="121">
        <v>22</v>
      </c>
    </row>
    <row r="417" spans="6:57" ht="21" customHeight="1" thickBot="1">
      <c r="F417" s="45">
        <v>23</v>
      </c>
      <c r="G417" s="51" t="str">
        <f>'انواع الفلاتر'!B24</f>
        <v>ناطرة  نصف</v>
      </c>
      <c r="H417" s="45"/>
      <c r="I417" s="51" t="s">
        <v>112</v>
      </c>
      <c r="J417" s="64"/>
      <c r="M417" s="10" t="str">
        <f>'اسماء العملاء'!A20</f>
        <v>راضى ابو ريه</v>
      </c>
      <c r="BA417" s="10" t="str">
        <f>'اسماء العملاء'!A24</f>
        <v>يا سر محمد موسى</v>
      </c>
      <c r="BB417" s="122"/>
      <c r="BC417" s="123"/>
      <c r="BD417" s="123"/>
      <c r="BE417" s="121">
        <v>23</v>
      </c>
    </row>
    <row r="418" spans="6:57" ht="21" customHeight="1" thickBot="1">
      <c r="F418" s="45">
        <v>24</v>
      </c>
      <c r="G418" s="51" t="str">
        <f>'انواع الفلاتر'!B25</f>
        <v>ناطرة ثلاثة ارباع</v>
      </c>
      <c r="H418" s="45"/>
      <c r="I418" s="51" t="s">
        <v>113</v>
      </c>
      <c r="J418" s="64"/>
      <c r="M418" s="10" t="str">
        <f>'اسماء العملاء'!A21</f>
        <v>احمد محمود سعد</v>
      </c>
      <c r="BA418" s="10" t="str">
        <f>'اسماء العملاء'!A25</f>
        <v>على محمد عبد العزيز</v>
      </c>
      <c r="BB418" s="122"/>
      <c r="BC418" s="123"/>
      <c r="BD418" s="123"/>
      <c r="BE418" s="121">
        <v>24</v>
      </c>
    </row>
    <row r="419" spans="6:57" ht="21" customHeight="1" thickBot="1">
      <c r="F419" s="45">
        <v>25</v>
      </c>
      <c r="G419" s="51" t="str">
        <f>'انواع الفلاتر'!B26</f>
        <v>محبس نصف</v>
      </c>
      <c r="H419" s="45"/>
      <c r="I419" s="51" t="s">
        <v>114</v>
      </c>
      <c r="J419" s="64"/>
      <c r="M419" s="10" t="str">
        <f>'اسماء العملاء'!A22</f>
        <v>فايز محمد عب المنعم</v>
      </c>
      <c r="BA419" s="10" t="str">
        <f>'اسماء العملاء'!A26</f>
        <v>علاء محمد حسن</v>
      </c>
      <c r="BB419" s="122"/>
      <c r="BC419" s="123"/>
      <c r="BD419" s="123"/>
      <c r="BE419" s="121">
        <v>25</v>
      </c>
    </row>
    <row r="420" spans="6:57" ht="21" customHeight="1" thickBot="1">
      <c r="F420" s="45">
        <v>26</v>
      </c>
      <c r="G420" s="51" t="str">
        <f>'انواع الفلاتر'!B27</f>
        <v>جوانات</v>
      </c>
      <c r="H420" s="45"/>
      <c r="I420" s="51" t="s">
        <v>115</v>
      </c>
      <c r="J420" s="64"/>
      <c r="M420" s="10" t="str">
        <f>'اسماء العملاء'!A23</f>
        <v>محمد رجب محمد حسن</v>
      </c>
      <c r="BA420" s="10" t="str">
        <f>'اسماء العملاء'!A27</f>
        <v>جمالات احمد عثمان عبدالله</v>
      </c>
      <c r="BB420" s="122"/>
      <c r="BC420" s="123"/>
      <c r="BD420" s="123"/>
      <c r="BE420" s="121">
        <v>26</v>
      </c>
    </row>
    <row r="421" spans="6:57" ht="21" customHeight="1" thickBot="1">
      <c r="F421" s="45">
        <v>27</v>
      </c>
      <c r="G421" s="51" t="str">
        <f>'انواع الفلاتر'!B28</f>
        <v>خزان</v>
      </c>
      <c r="H421" s="45"/>
      <c r="I421" s="51" t="s">
        <v>116</v>
      </c>
      <c r="J421" s="64"/>
      <c r="M421" s="10" t="str">
        <f>'اسماء العملاء'!A24</f>
        <v>يا سر محمد موسى</v>
      </c>
      <c r="BA421" s="10" t="str">
        <f>'اسماء العملاء'!A28</f>
        <v>محمد صلاح الدين عبد الغفار</v>
      </c>
      <c r="BB421" s="122"/>
      <c r="BC421" s="123"/>
      <c r="BD421" s="123"/>
      <c r="BE421" s="121">
        <v>27</v>
      </c>
    </row>
    <row r="422" spans="6:57" ht="21" customHeight="1" thickBot="1">
      <c r="F422" s="45">
        <v>28</v>
      </c>
      <c r="G422" s="51" t="str">
        <f>'انواع الفلاتر'!B29</f>
        <v>مسامير</v>
      </c>
      <c r="H422" s="45"/>
      <c r="I422" s="51" t="s">
        <v>117</v>
      </c>
      <c r="J422" s="64"/>
      <c r="M422" s="10" t="str">
        <f>'اسماء العملاء'!A25</f>
        <v>على محمد عبد العزيز</v>
      </c>
      <c r="BA422" s="10" t="str">
        <f>'اسماء العملاء'!A29</f>
        <v>احمد جابر السيد</v>
      </c>
      <c r="BB422" s="122"/>
      <c r="BC422" s="123"/>
      <c r="BD422" s="123"/>
      <c r="BE422" s="121">
        <v>28</v>
      </c>
    </row>
    <row r="423" spans="6:57" ht="21" customHeight="1" thickBot="1">
      <c r="F423" s="45">
        <v>29</v>
      </c>
      <c r="G423" s="51">
        <f>'انواع الفلاتر'!B30</f>
        <v>0</v>
      </c>
      <c r="H423" s="45"/>
      <c r="I423" s="51" t="s">
        <v>118</v>
      </c>
      <c r="J423" s="64"/>
      <c r="M423" s="10" t="str">
        <f>'اسماء العملاء'!A26</f>
        <v>علاء محمد حسن</v>
      </c>
      <c r="BA423" s="10" t="str">
        <f>'اسماء العملاء'!A30</f>
        <v>ماجده عبد العزيز احمد</v>
      </c>
      <c r="BB423" s="122"/>
      <c r="BC423" s="123"/>
      <c r="BD423" s="123"/>
      <c r="BE423" s="121">
        <v>29</v>
      </c>
    </row>
    <row r="424" spans="6:57" ht="21" customHeight="1" thickBot="1">
      <c r="F424" s="45">
        <v>30</v>
      </c>
      <c r="G424" s="51">
        <f>'انواع الفلاتر'!B31</f>
        <v>0</v>
      </c>
      <c r="H424" s="45"/>
      <c r="I424" s="51" t="s">
        <v>119</v>
      </c>
      <c r="J424" s="64"/>
      <c r="M424" s="10" t="str">
        <f>'اسماء العملاء'!A27</f>
        <v>جمالات احمد عثمان عبدالله</v>
      </c>
      <c r="BA424" s="10" t="str">
        <f>'اسماء العملاء'!A31</f>
        <v>حسين على حسن مرسى</v>
      </c>
      <c r="BB424" s="122"/>
      <c r="BC424" s="123"/>
      <c r="BD424" s="123"/>
      <c r="BE424" s="121">
        <v>30</v>
      </c>
    </row>
    <row r="425" spans="6:57" ht="21" customHeight="1" thickBot="1">
      <c r="F425" s="45">
        <v>31</v>
      </c>
      <c r="G425" s="51">
        <f>'انواع الفلاتر'!B32</f>
        <v>0</v>
      </c>
      <c r="H425" s="45"/>
      <c r="I425" s="51" t="s">
        <v>120</v>
      </c>
      <c r="J425" s="64"/>
      <c r="M425" s="10" t="str">
        <f>'اسماء العملاء'!A28</f>
        <v>محمد صلاح الدين عبد الغفار</v>
      </c>
      <c r="BA425" s="10" t="str">
        <f>'اسماء العملاء'!A32</f>
        <v>ابتسام على دسوقى محمد</v>
      </c>
      <c r="BB425" s="122"/>
      <c r="BC425" s="123"/>
      <c r="BD425" s="123"/>
      <c r="BE425" s="121">
        <v>31</v>
      </c>
    </row>
    <row r="426" spans="6:57" ht="21" customHeight="1" thickBot="1">
      <c r="F426" s="45">
        <v>32</v>
      </c>
      <c r="G426" s="51">
        <f>'انواع الفلاتر'!B33</f>
        <v>0</v>
      </c>
      <c r="H426" s="45"/>
      <c r="I426" s="51" t="s">
        <v>121</v>
      </c>
      <c r="J426" s="64"/>
      <c r="M426" s="10" t="str">
        <f>'اسماء العملاء'!A29</f>
        <v>احمد جابر السيد</v>
      </c>
      <c r="BA426" s="10" t="str">
        <f>'اسماء العملاء'!A33</f>
        <v>غلاب محمود غلاب احمد</v>
      </c>
      <c r="BB426" s="122"/>
      <c r="BC426" s="123"/>
      <c r="BD426" s="123"/>
      <c r="BE426" s="121">
        <v>32</v>
      </c>
    </row>
    <row r="427" spans="6:57" ht="21" customHeight="1" thickBot="1">
      <c r="F427" s="45">
        <v>33</v>
      </c>
      <c r="G427" s="51">
        <f>'انواع الفلاتر'!B34</f>
        <v>0</v>
      </c>
      <c r="H427" s="45"/>
      <c r="I427" s="51" t="s">
        <v>122</v>
      </c>
      <c r="J427" s="64"/>
      <c r="M427" s="10" t="str">
        <f>'اسماء العملاء'!A30</f>
        <v>ماجده عبد العزيز احمد</v>
      </c>
      <c r="BA427" s="10" t="str">
        <f>'اسماء العملاء'!A34</f>
        <v>احمد محمد محمد عبد الرحيم</v>
      </c>
      <c r="BB427" s="122"/>
      <c r="BC427" s="123"/>
      <c r="BD427" s="123"/>
      <c r="BE427" s="121">
        <v>33</v>
      </c>
    </row>
    <row r="428" spans="6:57" ht="21" customHeight="1" thickBot="1">
      <c r="F428" s="45">
        <v>34</v>
      </c>
      <c r="G428" s="51">
        <f>'انواع الفلاتر'!B35</f>
        <v>0</v>
      </c>
      <c r="H428" s="45"/>
      <c r="I428" s="51" t="s">
        <v>123</v>
      </c>
      <c r="J428" s="64"/>
      <c r="M428" s="10" t="str">
        <f>'اسماء العملاء'!A31</f>
        <v>حسين على حسن مرسى</v>
      </c>
      <c r="BA428" s="10" t="str">
        <f>'اسماء العملاء'!A35</f>
        <v>محمد حسن محمد حسن</v>
      </c>
      <c r="BB428" s="122"/>
      <c r="BC428" s="123"/>
      <c r="BD428" s="123"/>
      <c r="BE428" s="121">
        <v>34</v>
      </c>
    </row>
    <row r="429" spans="6:57" ht="21" customHeight="1" thickBot="1">
      <c r="F429" s="45">
        <v>35</v>
      </c>
      <c r="G429" s="51">
        <f>'انواع الفلاتر'!B36</f>
        <v>0</v>
      </c>
      <c r="H429" s="45"/>
      <c r="I429" s="51" t="s">
        <v>124</v>
      </c>
      <c r="J429" s="64"/>
      <c r="M429" s="10" t="str">
        <f>'اسماء العملاء'!A32</f>
        <v>ابتسام على دسوقى محمد</v>
      </c>
      <c r="BA429" s="10" t="str">
        <f>'اسماء العملاء'!A36</f>
        <v>عادل فهمى محمد منازع</v>
      </c>
      <c r="BB429" s="122"/>
      <c r="BC429" s="123"/>
      <c r="BD429" s="123"/>
      <c r="BE429" s="121">
        <v>35</v>
      </c>
    </row>
    <row r="430" spans="6:57" ht="21" customHeight="1" thickBot="1">
      <c r="F430" s="45">
        <v>36</v>
      </c>
      <c r="G430" s="51">
        <f>'انواع الفلاتر'!B37</f>
        <v>0</v>
      </c>
      <c r="H430" s="50"/>
      <c r="I430" s="50"/>
      <c r="J430" s="71"/>
      <c r="M430" s="10" t="str">
        <f>'اسماء العملاء'!A33</f>
        <v>غلاب محمود غلاب احمد</v>
      </c>
      <c r="BA430" s="10" t="str">
        <f>'اسماء العملاء'!A37</f>
        <v>دعاء شعبان رجب</v>
      </c>
      <c r="BB430" s="122"/>
      <c r="BC430" s="123"/>
      <c r="BD430" s="123"/>
      <c r="BE430" s="121">
        <v>36</v>
      </c>
    </row>
    <row r="431" spans="6:57" ht="21" customHeight="1" thickBot="1">
      <c r="F431" s="45">
        <v>37</v>
      </c>
      <c r="G431" s="51">
        <f>'انواع الفلاتر'!B38</f>
        <v>0</v>
      </c>
      <c r="H431" s="71"/>
      <c r="I431" s="74"/>
      <c r="J431" s="71"/>
      <c r="M431" s="10" t="str">
        <f>'اسماء العملاء'!A34</f>
        <v>احمد محمد محمد عبد الرحيم</v>
      </c>
      <c r="BA431" s="10" t="str">
        <f>'اسماء العملاء'!A38</f>
        <v>هدى منصور عبد السلام</v>
      </c>
      <c r="BB431" s="122"/>
      <c r="BC431" s="123"/>
      <c r="BD431" s="123"/>
      <c r="BE431" s="121">
        <v>37</v>
      </c>
    </row>
    <row r="432" spans="6:57" ht="21" customHeight="1" thickBot="1">
      <c r="F432" s="45">
        <v>38</v>
      </c>
      <c r="G432" s="51">
        <f>'انواع الفلاتر'!B39</f>
        <v>0</v>
      </c>
      <c r="H432" s="71"/>
      <c r="I432" s="74"/>
      <c r="J432" s="71"/>
      <c r="M432" s="10" t="str">
        <f>'اسماء العملاء'!A35</f>
        <v>محمد حسن محمد حسن</v>
      </c>
      <c r="BA432" s="10" t="str">
        <f>'اسماء العملاء'!A39</f>
        <v>احمد محمد سليمان</v>
      </c>
      <c r="BB432" s="122"/>
      <c r="BC432" s="123"/>
      <c r="BD432" s="123"/>
      <c r="BE432" s="121">
        <v>38</v>
      </c>
    </row>
    <row r="433" spans="6:57" ht="21" customHeight="1" thickBot="1">
      <c r="F433" s="45">
        <v>39</v>
      </c>
      <c r="G433" s="51">
        <f>'انواع الفلاتر'!B40</f>
        <v>0</v>
      </c>
      <c r="H433" s="71"/>
      <c r="I433" s="74"/>
      <c r="J433" s="71"/>
      <c r="M433" s="10" t="str">
        <f>'اسماء العملاء'!A36</f>
        <v>عادل فهمى محمد منازع</v>
      </c>
      <c r="BA433" s="10" t="str">
        <f>'اسماء العملاء'!A40</f>
        <v>محمد بكر سلام</v>
      </c>
      <c r="BB433" s="122"/>
      <c r="BC433" s="123"/>
      <c r="BD433" s="123"/>
      <c r="BE433" s="121">
        <v>39</v>
      </c>
    </row>
    <row r="434" spans="6:57" ht="21" customHeight="1" thickBot="1">
      <c r="F434" s="45">
        <v>40</v>
      </c>
      <c r="G434" s="51">
        <f>'انواع الفلاتر'!B41</f>
        <v>0</v>
      </c>
      <c r="H434" s="71"/>
      <c r="I434" s="74"/>
      <c r="J434" s="71"/>
      <c r="M434" s="10" t="str">
        <f>'اسماء العملاء'!A37</f>
        <v>دعاء شعبان رجب</v>
      </c>
      <c r="BA434" s="10" t="str">
        <f>'اسماء العملاء'!A41</f>
        <v>محمد رجب عطيه</v>
      </c>
      <c r="BB434" s="122"/>
      <c r="BC434" s="123"/>
      <c r="BD434" s="123"/>
      <c r="BE434" s="121">
        <v>40</v>
      </c>
    </row>
    <row r="435" spans="6:57" ht="21" customHeight="1" thickBot="1">
      <c r="F435" s="45">
        <v>41</v>
      </c>
      <c r="G435" s="51">
        <f>'انواع الفلاتر'!B42</f>
        <v>0</v>
      </c>
      <c r="H435" s="71"/>
      <c r="I435" s="74"/>
      <c r="J435" s="71"/>
      <c r="M435" s="10" t="str">
        <f>'اسماء العملاء'!A38</f>
        <v>هدى منصور عبد السلام</v>
      </c>
      <c r="BA435" s="10" t="str">
        <f>'اسماء العملاء'!A42</f>
        <v>محمد خلاف محمد محمود</v>
      </c>
      <c r="BB435" s="122"/>
      <c r="BC435" s="123"/>
      <c r="BD435" s="123"/>
      <c r="BE435" s="121">
        <v>41</v>
      </c>
    </row>
    <row r="436" spans="6:57" ht="21" customHeight="1" thickBot="1">
      <c r="F436" s="45">
        <v>42</v>
      </c>
      <c r="G436" s="51">
        <f>'انواع الفلاتر'!B43</f>
        <v>0</v>
      </c>
      <c r="H436" s="71"/>
      <c r="I436" s="74"/>
      <c r="J436" s="71"/>
      <c r="M436" s="10" t="str">
        <f>'اسماء العملاء'!A39</f>
        <v>احمد محمد سليمان</v>
      </c>
      <c r="BA436" s="10">
        <f>'اسماء العملاء'!A43</f>
        <v>0</v>
      </c>
      <c r="BB436" s="122"/>
      <c r="BC436" s="123"/>
      <c r="BD436" s="123"/>
      <c r="BE436" s="121">
        <v>42</v>
      </c>
    </row>
    <row r="437" spans="6:57" ht="21" customHeight="1" thickBot="1">
      <c r="F437" s="45">
        <v>43</v>
      </c>
      <c r="G437" s="51">
        <f>'انواع الفلاتر'!B44</f>
        <v>0</v>
      </c>
      <c r="H437" s="71"/>
      <c r="I437" s="74"/>
      <c r="J437" s="71"/>
      <c r="M437" s="10" t="str">
        <f>'اسماء العملاء'!A40</f>
        <v>محمد بكر سلام</v>
      </c>
      <c r="BA437" s="10">
        <f>'اسماء العملاء'!A44</f>
        <v>0</v>
      </c>
      <c r="BB437" s="122"/>
      <c r="BC437" s="123"/>
      <c r="BD437" s="123"/>
      <c r="BE437" s="121">
        <v>43</v>
      </c>
    </row>
    <row r="438" spans="6:57" ht="21" customHeight="1" thickBot="1">
      <c r="F438" s="45">
        <v>44</v>
      </c>
      <c r="G438" s="51">
        <f>'انواع الفلاتر'!B45</f>
        <v>0</v>
      </c>
      <c r="H438" s="71"/>
      <c r="I438" s="74"/>
      <c r="J438" s="71"/>
      <c r="M438" s="10" t="str">
        <f>'اسماء العملاء'!A41</f>
        <v>محمد رجب عطيه</v>
      </c>
      <c r="BA438" s="10">
        <f>'اسماء العملاء'!A45</f>
        <v>0</v>
      </c>
      <c r="BB438" s="122"/>
      <c r="BC438" s="123"/>
      <c r="BD438" s="123"/>
      <c r="BE438" s="121">
        <v>44</v>
      </c>
    </row>
    <row r="439" spans="6:57" ht="21" customHeight="1" thickBot="1">
      <c r="F439" s="45">
        <v>45</v>
      </c>
      <c r="G439" s="51">
        <f>'انواع الفلاتر'!B46</f>
        <v>0</v>
      </c>
      <c r="H439" s="71"/>
      <c r="I439" s="74"/>
      <c r="J439" s="71"/>
      <c r="M439" s="10" t="str">
        <f>'اسماء العملاء'!A42</f>
        <v>محمد خلاف محمد محمود</v>
      </c>
      <c r="BA439" s="10">
        <f>'اسماء العملاء'!A46</f>
        <v>0</v>
      </c>
      <c r="BB439" s="122"/>
      <c r="BC439" s="123"/>
      <c r="BD439" s="123"/>
      <c r="BE439" s="121">
        <v>45</v>
      </c>
    </row>
    <row r="440" spans="6:57" ht="21" customHeight="1" thickBot="1">
      <c r="F440" s="45">
        <v>46</v>
      </c>
      <c r="G440" s="51">
        <f>'انواع الفلاتر'!B47</f>
        <v>0</v>
      </c>
      <c r="H440" s="71"/>
      <c r="I440" s="74"/>
      <c r="J440" s="71"/>
      <c r="M440" s="10">
        <f>'اسماء العملاء'!A43</f>
        <v>0</v>
      </c>
      <c r="BA440" s="10">
        <f>'اسماء العملاء'!A47</f>
        <v>0</v>
      </c>
      <c r="BB440" s="122"/>
      <c r="BC440" s="123"/>
      <c r="BD440" s="123"/>
      <c r="BE440" s="121">
        <v>46</v>
      </c>
    </row>
    <row r="441" spans="6:57" ht="21" customHeight="1" thickBot="1">
      <c r="F441" s="45">
        <v>47</v>
      </c>
      <c r="G441" s="51">
        <f>'انواع الفلاتر'!B48</f>
        <v>0</v>
      </c>
      <c r="H441" s="71"/>
      <c r="I441" s="74"/>
      <c r="J441" s="71"/>
      <c r="M441" s="10">
        <f>'اسماء العملاء'!A44</f>
        <v>0</v>
      </c>
      <c r="BA441" s="10">
        <f>'اسماء العملاء'!A48</f>
        <v>0</v>
      </c>
      <c r="BB441" s="122"/>
      <c r="BC441" s="123"/>
      <c r="BD441" s="123"/>
      <c r="BE441" s="121">
        <v>47</v>
      </c>
    </row>
    <row r="442" spans="6:57" ht="21" customHeight="1" thickBot="1">
      <c r="F442" s="45">
        <v>48</v>
      </c>
      <c r="G442" s="51">
        <f>'انواع الفلاتر'!B49</f>
        <v>0</v>
      </c>
      <c r="H442" s="71"/>
      <c r="I442" s="74"/>
      <c r="J442" s="71"/>
      <c r="M442" s="10">
        <f>'اسماء العملاء'!A45</f>
        <v>0</v>
      </c>
      <c r="BA442" s="10">
        <f>'اسماء العملاء'!A49</f>
        <v>0</v>
      </c>
      <c r="BB442" s="122"/>
      <c r="BC442" s="123"/>
      <c r="BD442" s="123"/>
      <c r="BE442" s="121">
        <v>48</v>
      </c>
    </row>
    <row r="443" spans="6:57" ht="21" customHeight="1" thickBot="1">
      <c r="F443" s="45">
        <v>49</v>
      </c>
      <c r="G443" s="51">
        <f>'انواع الفلاتر'!B50</f>
        <v>0</v>
      </c>
      <c r="H443" s="71"/>
      <c r="I443" s="74"/>
      <c r="J443" s="71"/>
      <c r="M443" s="10">
        <f>'اسماء العملاء'!A46</f>
        <v>0</v>
      </c>
      <c r="BA443" s="10">
        <f>'اسماء العملاء'!A50</f>
        <v>0</v>
      </c>
      <c r="BB443" s="122"/>
      <c r="BC443" s="123"/>
      <c r="BD443" s="123"/>
      <c r="BE443" s="121">
        <v>49</v>
      </c>
    </row>
    <row r="444" spans="6:57" ht="21" customHeight="1" thickBot="1">
      <c r="F444" s="45">
        <v>50</v>
      </c>
      <c r="G444" s="51">
        <f>'انواع الفلاتر'!B51</f>
        <v>0</v>
      </c>
      <c r="H444" s="71"/>
      <c r="I444" s="74"/>
      <c r="J444" s="71"/>
      <c r="M444" s="10">
        <f>'اسماء العملاء'!A47</f>
        <v>0</v>
      </c>
      <c r="BA444" s="10">
        <f>'اسماء العملاء'!A51</f>
        <v>0</v>
      </c>
      <c r="BB444" s="122"/>
      <c r="BC444" s="123"/>
      <c r="BD444" s="123"/>
      <c r="BE444" s="121">
        <v>50</v>
      </c>
    </row>
    <row r="445" spans="6:57" ht="21" customHeight="1" thickBot="1">
      <c r="F445" s="47">
        <v>51</v>
      </c>
      <c r="G445" s="51">
        <f>'انواع الفلاتر'!B52</f>
        <v>0</v>
      </c>
      <c r="H445" s="71"/>
      <c r="I445" s="74"/>
      <c r="J445" s="71"/>
      <c r="M445" s="10">
        <f>'اسماء العملاء'!A48</f>
        <v>0</v>
      </c>
      <c r="BA445" s="10">
        <f>'اسماء العملاء'!A52</f>
        <v>0</v>
      </c>
      <c r="BB445" s="122"/>
      <c r="BC445" s="123"/>
      <c r="BD445" s="123"/>
      <c r="BE445" s="121">
        <v>51</v>
      </c>
    </row>
    <row r="446" spans="6:57" ht="21" customHeight="1" thickBot="1">
      <c r="M446" s="10">
        <f>'اسماء العملاء'!A49</f>
        <v>0</v>
      </c>
      <c r="BA446" s="10">
        <f>'اسماء العملاء'!A53</f>
        <v>0</v>
      </c>
      <c r="BB446" s="122"/>
      <c r="BC446" s="123"/>
      <c r="BD446" s="123"/>
      <c r="BE446" s="121">
        <v>52</v>
      </c>
    </row>
    <row r="447" spans="6:57" ht="21" customHeight="1" thickBot="1">
      <c r="M447" s="10">
        <f>'اسماء العملاء'!A50</f>
        <v>0</v>
      </c>
      <c r="BA447" s="10">
        <f>'اسماء العملاء'!A54</f>
        <v>0</v>
      </c>
      <c r="BB447" s="122"/>
      <c r="BC447" s="123"/>
      <c r="BD447" s="123"/>
      <c r="BE447" s="121">
        <v>53</v>
      </c>
    </row>
    <row r="448" spans="6:57" ht="21" customHeight="1" thickBot="1">
      <c r="M448" s="10">
        <f>'اسماء العملاء'!A51</f>
        <v>0</v>
      </c>
      <c r="BA448" s="10">
        <f>'اسماء العملاء'!A55</f>
        <v>0</v>
      </c>
      <c r="BB448" s="122"/>
      <c r="BC448" s="123"/>
      <c r="BD448" s="123"/>
      <c r="BE448" s="121">
        <v>54</v>
      </c>
    </row>
    <row r="449" spans="13:57" ht="21" customHeight="1" thickBot="1">
      <c r="M449" s="10">
        <f>'اسماء العملاء'!A52</f>
        <v>0</v>
      </c>
      <c r="BA449" s="10">
        <f>'اسماء العملاء'!A56</f>
        <v>0</v>
      </c>
      <c r="BB449" s="122"/>
      <c r="BC449" s="123"/>
      <c r="BD449" s="123"/>
      <c r="BE449" s="121">
        <v>55</v>
      </c>
    </row>
    <row r="450" spans="13:57" ht="21" customHeight="1" thickBot="1">
      <c r="M450" s="10">
        <f>'اسماء العملاء'!A53</f>
        <v>0</v>
      </c>
      <c r="BA450" s="10">
        <f>'اسماء العملاء'!A57</f>
        <v>0</v>
      </c>
      <c r="BB450" s="122"/>
      <c r="BC450" s="123"/>
      <c r="BD450" s="123"/>
      <c r="BE450" s="121">
        <v>56</v>
      </c>
    </row>
    <row r="451" spans="13:57" ht="21" customHeight="1" thickBot="1">
      <c r="M451" s="10">
        <f>'اسماء العملاء'!A54</f>
        <v>0</v>
      </c>
      <c r="BA451" s="10">
        <f>'اسماء العملاء'!A58</f>
        <v>0</v>
      </c>
      <c r="BB451" s="122"/>
      <c r="BC451" s="123"/>
      <c r="BD451" s="123"/>
      <c r="BE451" s="121">
        <v>57</v>
      </c>
    </row>
    <row r="452" spans="13:57" ht="21" customHeight="1" thickBot="1">
      <c r="M452" s="10">
        <f>'اسماء العملاء'!A55</f>
        <v>0</v>
      </c>
      <c r="BA452" s="10">
        <f>'اسماء العملاء'!A59</f>
        <v>0</v>
      </c>
      <c r="BB452" s="122"/>
      <c r="BC452" s="123"/>
      <c r="BD452" s="123"/>
      <c r="BE452" s="121">
        <v>58</v>
      </c>
    </row>
    <row r="453" spans="13:57" ht="21" customHeight="1" thickBot="1">
      <c r="M453" s="10">
        <f>'اسماء العملاء'!A56</f>
        <v>0</v>
      </c>
      <c r="BA453" s="10">
        <f>'اسماء العملاء'!A60</f>
        <v>0</v>
      </c>
      <c r="BB453" s="122"/>
      <c r="BC453" s="123"/>
      <c r="BD453" s="123"/>
      <c r="BE453" s="121">
        <v>59</v>
      </c>
    </row>
    <row r="454" spans="13:57" ht="21" customHeight="1" thickBot="1">
      <c r="M454" s="10">
        <f>'اسماء العملاء'!A57</f>
        <v>0</v>
      </c>
      <c r="BA454" s="10">
        <f>'اسماء العملاء'!A61</f>
        <v>0</v>
      </c>
      <c r="BB454" s="122"/>
      <c r="BC454" s="123"/>
      <c r="BD454" s="123"/>
      <c r="BE454" s="121">
        <v>60</v>
      </c>
    </row>
    <row r="455" spans="13:57" ht="21" customHeight="1" thickBot="1">
      <c r="M455" s="10">
        <f>'اسماء العملاء'!A58</f>
        <v>0</v>
      </c>
      <c r="BA455" s="10">
        <f>'اسماء العملاء'!A62</f>
        <v>0</v>
      </c>
      <c r="BB455" s="122"/>
      <c r="BC455" s="123"/>
      <c r="BD455" s="123"/>
      <c r="BE455" s="121">
        <v>61</v>
      </c>
    </row>
    <row r="456" spans="13:57" ht="21" customHeight="1" thickBot="1">
      <c r="M456" s="10">
        <f>'اسماء العملاء'!A59</f>
        <v>0</v>
      </c>
      <c r="BA456" s="10">
        <f>'اسماء العملاء'!A63</f>
        <v>0</v>
      </c>
      <c r="BB456" s="122"/>
      <c r="BC456" s="123"/>
      <c r="BD456" s="123"/>
      <c r="BE456" s="121">
        <v>62</v>
      </c>
    </row>
    <row r="457" spans="13:57" ht="21" customHeight="1" thickBot="1">
      <c r="M457" s="10">
        <f>'اسماء العملاء'!A60</f>
        <v>0</v>
      </c>
      <c r="BA457" s="10">
        <f>'اسماء العملاء'!A64</f>
        <v>0</v>
      </c>
      <c r="BB457" s="122"/>
      <c r="BC457" s="123"/>
      <c r="BD457" s="123"/>
      <c r="BE457" s="121">
        <v>63</v>
      </c>
    </row>
    <row r="458" spans="13:57" ht="21" customHeight="1" thickBot="1">
      <c r="M458" s="10">
        <f>'اسماء العملاء'!A61</f>
        <v>0</v>
      </c>
      <c r="BA458" s="10">
        <f>'اسماء العملاء'!A65</f>
        <v>0</v>
      </c>
      <c r="BB458" s="122"/>
      <c r="BC458" s="123"/>
      <c r="BD458" s="123"/>
      <c r="BE458" s="121">
        <v>64</v>
      </c>
    </row>
    <row r="459" spans="13:57" ht="21" customHeight="1" thickBot="1">
      <c r="M459" s="10">
        <f>'اسماء العملاء'!A62</f>
        <v>0</v>
      </c>
      <c r="BA459" s="10">
        <f>'اسماء العملاء'!A66</f>
        <v>0</v>
      </c>
      <c r="BB459" s="122"/>
      <c r="BC459" s="123"/>
      <c r="BD459" s="123"/>
      <c r="BE459" s="121">
        <v>65</v>
      </c>
    </row>
    <row r="460" spans="13:57" ht="21" customHeight="1" thickBot="1">
      <c r="M460" s="10">
        <f>'اسماء العملاء'!A63</f>
        <v>0</v>
      </c>
      <c r="BA460" s="10">
        <f>'اسماء العملاء'!A67</f>
        <v>0</v>
      </c>
      <c r="BB460" s="122"/>
      <c r="BC460" s="123"/>
      <c r="BD460" s="123"/>
      <c r="BE460" s="121">
        <v>66</v>
      </c>
    </row>
    <row r="461" spans="13:57" ht="21" customHeight="1" thickBot="1">
      <c r="M461" s="10">
        <f>'اسماء العملاء'!A64</f>
        <v>0</v>
      </c>
      <c r="BA461" s="10">
        <f>'اسماء العملاء'!A68</f>
        <v>0</v>
      </c>
      <c r="BB461" s="122"/>
      <c r="BC461" s="123"/>
      <c r="BD461" s="123"/>
      <c r="BE461" s="121">
        <v>67</v>
      </c>
    </row>
    <row r="462" spans="13:57" ht="21" customHeight="1" thickBot="1">
      <c r="M462" s="10">
        <f>'اسماء العملاء'!A65</f>
        <v>0</v>
      </c>
      <c r="BA462" s="10">
        <f>'اسماء العملاء'!A69</f>
        <v>0</v>
      </c>
      <c r="BB462" s="122"/>
      <c r="BC462" s="123"/>
      <c r="BD462" s="123"/>
      <c r="BE462" s="121">
        <v>68</v>
      </c>
    </row>
    <row r="463" spans="13:57" ht="21" customHeight="1" thickBot="1">
      <c r="M463" s="10">
        <f>'اسماء العملاء'!A66</f>
        <v>0</v>
      </c>
      <c r="BA463" s="10">
        <f>'اسماء العملاء'!A70</f>
        <v>0</v>
      </c>
      <c r="BB463" s="122"/>
      <c r="BC463" s="123"/>
      <c r="BD463" s="123"/>
      <c r="BE463" s="121">
        <v>69</v>
      </c>
    </row>
    <row r="464" spans="13:57" ht="21" customHeight="1" thickBot="1">
      <c r="M464" s="10">
        <f>'اسماء العملاء'!A67</f>
        <v>0</v>
      </c>
      <c r="BA464" s="10">
        <f>'اسماء العملاء'!A71</f>
        <v>0</v>
      </c>
      <c r="BB464" s="122"/>
      <c r="BC464" s="123"/>
      <c r="BD464" s="123"/>
      <c r="BE464" s="121">
        <v>70</v>
      </c>
    </row>
    <row r="465" spans="13:57" ht="21" customHeight="1" thickBot="1">
      <c r="M465" s="10">
        <f>'اسماء العملاء'!A68</f>
        <v>0</v>
      </c>
      <c r="BA465" s="10">
        <f>'اسماء العملاء'!A72</f>
        <v>0</v>
      </c>
      <c r="BB465" s="122"/>
      <c r="BC465" s="123"/>
      <c r="BD465" s="123"/>
      <c r="BE465" s="121">
        <v>71</v>
      </c>
    </row>
    <row r="466" spans="13:57" ht="21" customHeight="1" thickBot="1">
      <c r="M466" s="10">
        <f>'اسماء العملاء'!A69</f>
        <v>0</v>
      </c>
      <c r="BA466" s="10">
        <f>'اسماء العملاء'!A73</f>
        <v>0</v>
      </c>
      <c r="BB466" s="122"/>
      <c r="BC466" s="123"/>
      <c r="BD466" s="123"/>
      <c r="BE466" s="121">
        <v>72</v>
      </c>
    </row>
    <row r="467" spans="13:57" ht="21" customHeight="1" thickBot="1">
      <c r="M467" s="10">
        <f>'اسماء العملاء'!A70</f>
        <v>0</v>
      </c>
      <c r="BA467" s="10">
        <f>'اسماء العملاء'!A74</f>
        <v>0</v>
      </c>
      <c r="BB467" s="122"/>
      <c r="BC467" s="123"/>
      <c r="BD467" s="123"/>
      <c r="BE467" s="121">
        <v>73</v>
      </c>
    </row>
    <row r="468" spans="13:57" ht="21" customHeight="1" thickBot="1">
      <c r="M468" s="10">
        <f>'اسماء العملاء'!A71</f>
        <v>0</v>
      </c>
      <c r="BA468" s="10">
        <f>'اسماء العملاء'!A75</f>
        <v>0</v>
      </c>
      <c r="BB468" s="122"/>
      <c r="BC468" s="123"/>
      <c r="BD468" s="123"/>
      <c r="BE468" s="121">
        <v>74</v>
      </c>
    </row>
    <row r="469" spans="13:57" ht="21" customHeight="1" thickBot="1">
      <c r="M469" s="10">
        <f>'اسماء العملاء'!A72</f>
        <v>0</v>
      </c>
      <c r="BA469" s="10">
        <f>'اسماء العملاء'!A76</f>
        <v>0</v>
      </c>
      <c r="BB469" s="122"/>
      <c r="BC469" s="123"/>
      <c r="BD469" s="123"/>
      <c r="BE469" s="121">
        <v>75</v>
      </c>
    </row>
    <row r="470" spans="13:57" ht="21" customHeight="1" thickBot="1">
      <c r="M470" s="10">
        <f>'اسماء العملاء'!A73</f>
        <v>0</v>
      </c>
      <c r="BA470" s="10">
        <f>'اسماء العملاء'!A77</f>
        <v>0</v>
      </c>
      <c r="BB470" s="122"/>
      <c r="BC470" s="123"/>
      <c r="BD470" s="123"/>
      <c r="BE470" s="121">
        <v>76</v>
      </c>
    </row>
    <row r="471" spans="13:57" ht="21" customHeight="1" thickBot="1">
      <c r="M471" s="10">
        <f>'اسماء العملاء'!A74</f>
        <v>0</v>
      </c>
      <c r="BA471" s="10">
        <f>'اسماء العملاء'!A78</f>
        <v>0</v>
      </c>
      <c r="BB471" s="122"/>
      <c r="BC471" s="123"/>
      <c r="BD471" s="123"/>
      <c r="BE471" s="121">
        <v>77</v>
      </c>
    </row>
    <row r="472" spans="13:57" ht="21" customHeight="1" thickBot="1">
      <c r="M472" s="10">
        <f>'اسماء العملاء'!A75</f>
        <v>0</v>
      </c>
      <c r="BA472" s="10">
        <f>'اسماء العملاء'!A79</f>
        <v>0</v>
      </c>
      <c r="BB472" s="122"/>
      <c r="BC472" s="123"/>
      <c r="BD472" s="123"/>
      <c r="BE472" s="121">
        <v>78</v>
      </c>
    </row>
    <row r="473" spans="13:57" ht="21" customHeight="1" thickBot="1">
      <c r="M473" s="10">
        <f>'اسماء العملاء'!A76</f>
        <v>0</v>
      </c>
      <c r="BA473" s="10">
        <f>'اسماء العملاء'!A80</f>
        <v>0</v>
      </c>
      <c r="BB473" s="122"/>
      <c r="BC473" s="123"/>
      <c r="BD473" s="123"/>
      <c r="BE473" s="121">
        <v>79</v>
      </c>
    </row>
    <row r="474" spans="13:57" ht="21" customHeight="1" thickBot="1">
      <c r="M474" s="10">
        <f>'اسماء العملاء'!A77</f>
        <v>0</v>
      </c>
      <c r="BA474" s="10">
        <f>'اسماء العملاء'!A81</f>
        <v>0</v>
      </c>
      <c r="BB474" s="122"/>
      <c r="BC474" s="123"/>
      <c r="BD474" s="123"/>
      <c r="BE474" s="121">
        <v>80</v>
      </c>
    </row>
    <row r="475" spans="13:57" ht="21" customHeight="1" thickBot="1">
      <c r="M475" s="10">
        <f>'اسماء العملاء'!A78</f>
        <v>0</v>
      </c>
      <c r="BA475" s="10">
        <f>'اسماء العملاء'!A82</f>
        <v>0</v>
      </c>
      <c r="BB475" s="122"/>
      <c r="BC475" s="123"/>
      <c r="BD475" s="123"/>
      <c r="BE475" s="121">
        <v>81</v>
      </c>
    </row>
    <row r="476" spans="13:57" ht="21" customHeight="1" thickBot="1">
      <c r="M476" s="10">
        <f>'اسماء العملاء'!A79</f>
        <v>0</v>
      </c>
      <c r="BA476" s="10">
        <f>'اسماء العملاء'!A83</f>
        <v>0</v>
      </c>
      <c r="BB476" s="122"/>
      <c r="BC476" s="123"/>
      <c r="BD476" s="123"/>
      <c r="BE476" s="121">
        <v>82</v>
      </c>
    </row>
    <row r="477" spans="13:57" ht="21" customHeight="1" thickBot="1">
      <c r="M477" s="10">
        <f>'اسماء العملاء'!A80</f>
        <v>0</v>
      </c>
      <c r="BA477" s="10">
        <f>'اسماء العملاء'!A84</f>
        <v>0</v>
      </c>
      <c r="BB477" s="122"/>
      <c r="BC477" s="123"/>
      <c r="BD477" s="123"/>
      <c r="BE477" s="121">
        <v>83</v>
      </c>
    </row>
    <row r="478" spans="13:57" ht="21" customHeight="1" thickBot="1">
      <c r="M478" s="10">
        <f>'اسماء العملاء'!A81</f>
        <v>0</v>
      </c>
      <c r="BA478" s="10">
        <f>'اسماء العملاء'!A85</f>
        <v>0</v>
      </c>
      <c r="BB478" s="122"/>
      <c r="BC478" s="123"/>
      <c r="BD478" s="123"/>
      <c r="BE478" s="121">
        <v>84</v>
      </c>
    </row>
    <row r="479" spans="13:57" ht="21" customHeight="1" thickBot="1">
      <c r="M479" s="10">
        <f>'اسماء العملاء'!A82</f>
        <v>0</v>
      </c>
      <c r="BA479" s="10">
        <f>'اسماء العملاء'!A86</f>
        <v>0</v>
      </c>
      <c r="BB479" s="122"/>
      <c r="BC479" s="123"/>
      <c r="BD479" s="123"/>
      <c r="BE479" s="121">
        <v>85</v>
      </c>
    </row>
    <row r="480" spans="13:57" ht="21" customHeight="1" thickBot="1">
      <c r="M480" s="10">
        <f>'اسماء العملاء'!A83</f>
        <v>0</v>
      </c>
      <c r="BA480" s="10">
        <f>'اسماء العملاء'!A87</f>
        <v>0</v>
      </c>
      <c r="BB480" s="122"/>
      <c r="BC480" s="123"/>
      <c r="BD480" s="123"/>
      <c r="BE480" s="121">
        <v>86</v>
      </c>
    </row>
    <row r="481" spans="13:57" ht="21" customHeight="1" thickBot="1">
      <c r="M481" s="10">
        <f>'اسماء العملاء'!A84</f>
        <v>0</v>
      </c>
      <c r="BA481" s="10">
        <f>'اسماء العملاء'!A88</f>
        <v>0</v>
      </c>
      <c r="BB481" s="122"/>
      <c r="BC481" s="123"/>
      <c r="BD481" s="123"/>
      <c r="BE481" s="121">
        <v>87</v>
      </c>
    </row>
    <row r="482" spans="13:57" ht="21" customHeight="1" thickBot="1">
      <c r="M482" s="10">
        <f>'اسماء العملاء'!A85</f>
        <v>0</v>
      </c>
      <c r="BA482" s="10">
        <f>'اسماء العملاء'!A89</f>
        <v>0</v>
      </c>
      <c r="BB482" s="122"/>
      <c r="BC482" s="123"/>
      <c r="BD482" s="123"/>
      <c r="BE482" s="121">
        <v>88</v>
      </c>
    </row>
    <row r="483" spans="13:57" ht="21" customHeight="1" thickBot="1">
      <c r="M483" s="10">
        <f>'اسماء العملاء'!A86</f>
        <v>0</v>
      </c>
      <c r="BA483" s="10">
        <f>'اسماء العملاء'!A90</f>
        <v>0</v>
      </c>
      <c r="BB483" s="122"/>
      <c r="BC483" s="123"/>
      <c r="BD483" s="123"/>
      <c r="BE483" s="121">
        <v>89</v>
      </c>
    </row>
    <row r="484" spans="13:57" ht="21" customHeight="1" thickBot="1">
      <c r="M484" s="10">
        <f>'اسماء العملاء'!A87</f>
        <v>0</v>
      </c>
      <c r="BA484" s="10">
        <f>'اسماء العملاء'!A91</f>
        <v>0</v>
      </c>
      <c r="BB484" s="122"/>
      <c r="BC484" s="123"/>
      <c r="BD484" s="123"/>
      <c r="BE484" s="121">
        <v>90</v>
      </c>
    </row>
    <row r="485" spans="13:57" ht="21" customHeight="1" thickBot="1">
      <c r="M485" s="10">
        <f>'اسماء العملاء'!A88</f>
        <v>0</v>
      </c>
      <c r="BA485" s="10">
        <f>'اسماء العملاء'!A92</f>
        <v>0</v>
      </c>
      <c r="BB485" s="122"/>
      <c r="BC485" s="123"/>
      <c r="BD485" s="123"/>
      <c r="BE485" s="121">
        <v>91</v>
      </c>
    </row>
    <row r="486" spans="13:57" ht="21" customHeight="1" thickBot="1">
      <c r="M486" s="10">
        <f>'اسماء العملاء'!A89</f>
        <v>0</v>
      </c>
      <c r="BA486" s="10">
        <f>'اسماء العملاء'!A93</f>
        <v>0</v>
      </c>
      <c r="BB486" s="122"/>
      <c r="BC486" s="123"/>
      <c r="BD486" s="123"/>
      <c r="BE486" s="121">
        <v>92</v>
      </c>
    </row>
    <row r="487" spans="13:57" ht="21" customHeight="1" thickBot="1">
      <c r="M487" s="10">
        <f>'اسماء العملاء'!A90</f>
        <v>0</v>
      </c>
      <c r="BA487" s="10">
        <f>'اسماء العملاء'!A94</f>
        <v>0</v>
      </c>
      <c r="BB487" s="122"/>
      <c r="BC487" s="123"/>
      <c r="BD487" s="123"/>
      <c r="BE487" s="121">
        <v>93</v>
      </c>
    </row>
    <row r="488" spans="13:57" ht="21" customHeight="1" thickBot="1">
      <c r="M488" s="10">
        <f>'اسماء العملاء'!A91</f>
        <v>0</v>
      </c>
      <c r="BA488" s="10">
        <f>'اسماء العملاء'!A95</f>
        <v>0</v>
      </c>
      <c r="BB488" s="122"/>
      <c r="BC488" s="123"/>
      <c r="BD488" s="123"/>
      <c r="BE488" s="121">
        <v>94</v>
      </c>
    </row>
    <row r="489" spans="13:57" ht="21" customHeight="1" thickBot="1">
      <c r="M489" s="10">
        <f>'اسماء العملاء'!A92</f>
        <v>0</v>
      </c>
      <c r="BA489" s="10">
        <f>'اسماء العملاء'!A96</f>
        <v>0</v>
      </c>
      <c r="BB489" s="122"/>
      <c r="BC489" s="123"/>
      <c r="BD489" s="123"/>
      <c r="BE489" s="121">
        <v>95</v>
      </c>
    </row>
    <row r="490" spans="13:57" ht="21" customHeight="1" thickBot="1">
      <c r="M490" s="10">
        <f>'اسماء العملاء'!A93</f>
        <v>0</v>
      </c>
      <c r="BA490" s="10">
        <f>'اسماء العملاء'!A97</f>
        <v>0</v>
      </c>
      <c r="BB490" s="122"/>
      <c r="BC490" s="123"/>
      <c r="BD490" s="123"/>
      <c r="BE490" s="121">
        <v>96</v>
      </c>
    </row>
    <row r="491" spans="13:57" ht="21" customHeight="1" thickBot="1">
      <c r="M491" s="10">
        <f>'اسماء العملاء'!A94</f>
        <v>0</v>
      </c>
      <c r="BA491" s="10">
        <f>'اسماء العملاء'!A98</f>
        <v>0</v>
      </c>
      <c r="BB491" s="122"/>
      <c r="BC491" s="123"/>
      <c r="BD491" s="123"/>
      <c r="BE491" s="121">
        <v>97</v>
      </c>
    </row>
    <row r="492" spans="13:57" ht="21" customHeight="1" thickBot="1">
      <c r="M492" s="10">
        <f>'اسماء العملاء'!A95</f>
        <v>0</v>
      </c>
      <c r="BA492" s="10">
        <f>'اسماء العملاء'!A99</f>
        <v>0</v>
      </c>
      <c r="BB492" s="122"/>
      <c r="BC492" s="123"/>
      <c r="BD492" s="123"/>
      <c r="BE492" s="121">
        <v>98</v>
      </c>
    </row>
    <row r="493" spans="13:57" ht="21" customHeight="1" thickBot="1">
      <c r="M493" s="10">
        <f>'اسماء العملاء'!A96</f>
        <v>0</v>
      </c>
      <c r="BA493" s="10">
        <f>'اسماء العملاء'!A100</f>
        <v>0</v>
      </c>
      <c r="BB493" s="122"/>
      <c r="BC493" s="123"/>
      <c r="BD493" s="123"/>
      <c r="BE493" s="121">
        <v>99</v>
      </c>
    </row>
    <row r="494" spans="13:57" ht="21" customHeight="1" thickBot="1">
      <c r="M494" s="10">
        <f>'اسماء العملاء'!A97</f>
        <v>0</v>
      </c>
      <c r="BA494" s="10">
        <f>'اسماء العملاء'!A101</f>
        <v>0</v>
      </c>
      <c r="BB494" s="122"/>
      <c r="BC494" s="123"/>
      <c r="BD494" s="123"/>
      <c r="BE494" s="121">
        <v>100</v>
      </c>
    </row>
    <row r="495" spans="13:57" ht="21" customHeight="1" thickBot="1">
      <c r="M495" s="10">
        <f>'اسماء العملاء'!A98</f>
        <v>0</v>
      </c>
      <c r="BA495" s="10">
        <f>'اسماء العملاء'!A102</f>
        <v>0</v>
      </c>
      <c r="BB495" s="122"/>
      <c r="BC495" s="123"/>
      <c r="BD495" s="123"/>
      <c r="BE495" s="121">
        <v>101</v>
      </c>
    </row>
    <row r="496" spans="13:57" ht="21" customHeight="1" thickBot="1">
      <c r="M496" s="10">
        <f>'اسماء العملاء'!A99</f>
        <v>0</v>
      </c>
      <c r="BA496" s="10">
        <f>'اسماء العملاء'!A103</f>
        <v>0</v>
      </c>
      <c r="BB496" s="122"/>
      <c r="BC496" s="123"/>
      <c r="BD496" s="123"/>
      <c r="BE496" s="121">
        <v>102</v>
      </c>
    </row>
    <row r="497" spans="13:57" ht="21" customHeight="1" thickBot="1">
      <c r="M497" s="10">
        <f>'اسماء العملاء'!A100</f>
        <v>0</v>
      </c>
      <c r="BA497" s="10">
        <f>'اسماء العملاء'!A104</f>
        <v>0</v>
      </c>
      <c r="BB497" s="122"/>
      <c r="BC497" s="123"/>
      <c r="BD497" s="123"/>
      <c r="BE497" s="121">
        <v>103</v>
      </c>
    </row>
    <row r="498" spans="13:57" ht="21" customHeight="1" thickBot="1">
      <c r="M498" s="10">
        <f>'اسماء العملاء'!A101</f>
        <v>0</v>
      </c>
      <c r="BA498" s="10">
        <f>'اسماء العملاء'!A105</f>
        <v>0</v>
      </c>
      <c r="BB498" s="122"/>
      <c r="BC498" s="123"/>
      <c r="BD498" s="123"/>
      <c r="BE498" s="121">
        <v>104</v>
      </c>
    </row>
    <row r="499" spans="13:57" ht="21" customHeight="1" thickBot="1">
      <c r="M499" s="10">
        <f>'اسماء العملاء'!A102</f>
        <v>0</v>
      </c>
      <c r="BA499" s="10">
        <f>'اسماء العملاء'!A106</f>
        <v>0</v>
      </c>
      <c r="BB499" s="122"/>
      <c r="BC499" s="123"/>
      <c r="BD499" s="123"/>
      <c r="BE499" s="121">
        <v>105</v>
      </c>
    </row>
    <row r="500" spans="13:57" ht="21" customHeight="1" thickBot="1">
      <c r="M500" s="10">
        <f>'اسماء العملاء'!A103</f>
        <v>0</v>
      </c>
      <c r="BA500" s="10">
        <f>'اسماء العملاء'!A107</f>
        <v>0</v>
      </c>
      <c r="BB500" s="122"/>
      <c r="BC500" s="123"/>
      <c r="BD500" s="123"/>
      <c r="BE500" s="121">
        <v>106</v>
      </c>
    </row>
    <row r="501" spans="13:57" ht="21" customHeight="1" thickBot="1">
      <c r="M501" s="10">
        <f>'اسماء العملاء'!A104</f>
        <v>0</v>
      </c>
      <c r="BA501" s="10">
        <f>'اسماء العملاء'!A108</f>
        <v>0</v>
      </c>
      <c r="BB501" s="122"/>
      <c r="BC501" s="123"/>
      <c r="BD501" s="123"/>
      <c r="BE501" s="121">
        <v>107</v>
      </c>
    </row>
    <row r="502" spans="13:57" ht="21" customHeight="1" thickBot="1">
      <c r="M502" s="10">
        <f>'اسماء العملاء'!A105</f>
        <v>0</v>
      </c>
      <c r="BA502" s="10">
        <f>'اسماء العملاء'!A109</f>
        <v>0</v>
      </c>
      <c r="BB502" s="122"/>
      <c r="BC502" s="123"/>
      <c r="BD502" s="123"/>
      <c r="BE502" s="121">
        <v>108</v>
      </c>
    </row>
    <row r="503" spans="13:57" ht="21" customHeight="1" thickBot="1">
      <c r="M503" s="10">
        <f>'اسماء العملاء'!A106</f>
        <v>0</v>
      </c>
      <c r="BA503" s="10">
        <f>'اسماء العملاء'!A110</f>
        <v>0</v>
      </c>
      <c r="BB503" s="122"/>
      <c r="BC503" s="123"/>
      <c r="BD503" s="123"/>
      <c r="BE503" s="121">
        <v>109</v>
      </c>
    </row>
    <row r="504" spans="13:57" ht="21" customHeight="1" thickBot="1">
      <c r="M504" s="10">
        <f>'اسماء العملاء'!A107</f>
        <v>0</v>
      </c>
      <c r="BA504" s="10">
        <f>'اسماء العملاء'!A111</f>
        <v>0</v>
      </c>
      <c r="BB504" s="122"/>
      <c r="BC504" s="123"/>
      <c r="BD504" s="123"/>
      <c r="BE504" s="121">
        <v>110</v>
      </c>
    </row>
    <row r="505" spans="13:57" ht="21" customHeight="1" thickBot="1">
      <c r="M505" s="10">
        <f>'اسماء العملاء'!A108</f>
        <v>0</v>
      </c>
      <c r="BA505" s="10">
        <f>'اسماء العملاء'!A112</f>
        <v>0</v>
      </c>
      <c r="BB505" s="122"/>
      <c r="BC505" s="123"/>
      <c r="BD505" s="123"/>
      <c r="BE505" s="121">
        <v>111</v>
      </c>
    </row>
    <row r="506" spans="13:57" ht="21" customHeight="1" thickBot="1">
      <c r="M506" s="10">
        <f>'اسماء العملاء'!A109</f>
        <v>0</v>
      </c>
      <c r="BA506" s="10">
        <f>'اسماء العملاء'!A113</f>
        <v>0</v>
      </c>
      <c r="BB506" s="122"/>
      <c r="BC506" s="123"/>
      <c r="BD506" s="123"/>
      <c r="BE506" s="121">
        <v>112</v>
      </c>
    </row>
    <row r="507" spans="13:57" ht="21" customHeight="1" thickBot="1">
      <c r="M507" s="10">
        <f>'اسماء العملاء'!A110</f>
        <v>0</v>
      </c>
      <c r="BA507" s="10">
        <f>'اسماء العملاء'!A114</f>
        <v>0</v>
      </c>
      <c r="BB507" s="122"/>
      <c r="BC507" s="123"/>
      <c r="BD507" s="123"/>
      <c r="BE507" s="121">
        <v>113</v>
      </c>
    </row>
    <row r="508" spans="13:57" ht="21" customHeight="1" thickBot="1">
      <c r="M508" s="10">
        <f>'اسماء العملاء'!A111</f>
        <v>0</v>
      </c>
      <c r="BA508" s="10">
        <f>'اسماء العملاء'!A115</f>
        <v>0</v>
      </c>
      <c r="BB508" s="122"/>
      <c r="BC508" s="123"/>
      <c r="BD508" s="123"/>
      <c r="BE508" s="121">
        <v>114</v>
      </c>
    </row>
    <row r="509" spans="13:57" ht="21" customHeight="1" thickBot="1">
      <c r="M509" s="10">
        <f>'اسماء العملاء'!A112</f>
        <v>0</v>
      </c>
      <c r="BA509" s="10">
        <f>'اسماء العملاء'!A116</f>
        <v>0</v>
      </c>
      <c r="BB509" s="122"/>
      <c r="BC509" s="123"/>
      <c r="BD509" s="123"/>
      <c r="BE509" s="121">
        <v>115</v>
      </c>
    </row>
    <row r="510" spans="13:57" ht="21" customHeight="1" thickBot="1">
      <c r="M510" s="10">
        <f>'اسماء العملاء'!A113</f>
        <v>0</v>
      </c>
      <c r="BA510" s="10">
        <f>'اسماء العملاء'!A117</f>
        <v>0</v>
      </c>
      <c r="BB510" s="122"/>
      <c r="BC510" s="123"/>
      <c r="BD510" s="123"/>
      <c r="BE510" s="121">
        <v>116</v>
      </c>
    </row>
    <row r="511" spans="13:57" ht="21" customHeight="1" thickBot="1">
      <c r="M511" s="10">
        <f>'اسماء العملاء'!A114</f>
        <v>0</v>
      </c>
      <c r="BA511" s="10">
        <f>'اسماء العملاء'!A118</f>
        <v>0</v>
      </c>
      <c r="BB511" s="122"/>
      <c r="BC511" s="123"/>
      <c r="BD511" s="123"/>
      <c r="BE511" s="121">
        <v>117</v>
      </c>
    </row>
    <row r="512" spans="13:57" ht="21" customHeight="1" thickBot="1">
      <c r="M512" s="10">
        <f>'اسماء العملاء'!A115</f>
        <v>0</v>
      </c>
      <c r="BA512" s="10">
        <f>'اسماء العملاء'!A119</f>
        <v>0</v>
      </c>
      <c r="BB512" s="122"/>
      <c r="BC512" s="123"/>
      <c r="BD512" s="123"/>
      <c r="BE512" s="121">
        <v>118</v>
      </c>
    </row>
    <row r="513" spans="13:57" ht="21" customHeight="1" thickBot="1">
      <c r="M513" s="10">
        <f>'اسماء العملاء'!A116</f>
        <v>0</v>
      </c>
      <c r="BA513" s="10">
        <f>'اسماء العملاء'!A120</f>
        <v>0</v>
      </c>
      <c r="BB513" s="122"/>
      <c r="BC513" s="123"/>
      <c r="BD513" s="123"/>
      <c r="BE513" s="121">
        <v>119</v>
      </c>
    </row>
    <row r="514" spans="13:57" ht="21" customHeight="1" thickBot="1">
      <c r="M514" s="10">
        <f>'اسماء العملاء'!A117</f>
        <v>0</v>
      </c>
      <c r="BA514" s="10">
        <f>'اسماء العملاء'!A121</f>
        <v>0</v>
      </c>
      <c r="BB514" s="122"/>
      <c r="BC514" s="123"/>
      <c r="BD514" s="123"/>
      <c r="BE514" s="121">
        <v>120</v>
      </c>
    </row>
    <row r="515" spans="13:57" ht="21" customHeight="1" thickBot="1">
      <c r="M515" s="10">
        <f>'اسماء العملاء'!A118</f>
        <v>0</v>
      </c>
      <c r="BA515" s="10">
        <f>'اسماء العملاء'!A122</f>
        <v>0</v>
      </c>
      <c r="BB515" s="122"/>
      <c r="BC515" s="123"/>
      <c r="BD515" s="123"/>
      <c r="BE515" s="121">
        <v>121</v>
      </c>
    </row>
    <row r="516" spans="13:57" ht="21" customHeight="1" thickBot="1">
      <c r="M516" s="10">
        <f>'اسماء العملاء'!A119</f>
        <v>0</v>
      </c>
      <c r="BA516" s="10">
        <f>'اسماء العملاء'!A123</f>
        <v>0</v>
      </c>
      <c r="BB516" s="122"/>
      <c r="BC516" s="123"/>
      <c r="BD516" s="123"/>
      <c r="BE516" s="121">
        <v>122</v>
      </c>
    </row>
    <row r="517" spans="13:57" ht="21" customHeight="1" thickBot="1">
      <c r="M517" s="10">
        <f>'اسماء العملاء'!A120</f>
        <v>0</v>
      </c>
      <c r="BA517" s="10">
        <f>'اسماء العملاء'!A124</f>
        <v>0</v>
      </c>
      <c r="BB517" s="122"/>
      <c r="BC517" s="123"/>
      <c r="BD517" s="123"/>
      <c r="BE517" s="121">
        <v>123</v>
      </c>
    </row>
    <row r="518" spans="13:57" ht="21" customHeight="1" thickBot="1">
      <c r="M518" s="10">
        <f>'اسماء العملاء'!A121</f>
        <v>0</v>
      </c>
      <c r="BA518" s="10">
        <f>'اسماء العملاء'!A125</f>
        <v>0</v>
      </c>
      <c r="BB518" s="122"/>
      <c r="BC518" s="123"/>
      <c r="BD518" s="123"/>
      <c r="BE518" s="121">
        <v>124</v>
      </c>
    </row>
    <row r="519" spans="13:57" ht="21" customHeight="1" thickBot="1">
      <c r="M519" s="10">
        <f>'اسماء العملاء'!A122</f>
        <v>0</v>
      </c>
      <c r="BA519" s="10">
        <f>'اسماء العملاء'!A126</f>
        <v>0</v>
      </c>
      <c r="BB519" s="122"/>
      <c r="BC519" s="123"/>
      <c r="BD519" s="123"/>
      <c r="BE519" s="121">
        <v>125</v>
      </c>
    </row>
    <row r="520" spans="13:57" ht="21" customHeight="1" thickBot="1">
      <c r="M520" s="10">
        <f>'اسماء العملاء'!A123</f>
        <v>0</v>
      </c>
      <c r="BA520" s="10">
        <f>'اسماء العملاء'!A127</f>
        <v>0</v>
      </c>
      <c r="BB520" s="122"/>
      <c r="BC520" s="123"/>
      <c r="BD520" s="123"/>
      <c r="BE520" s="121">
        <v>126</v>
      </c>
    </row>
    <row r="521" spans="13:57" ht="21" customHeight="1" thickBot="1">
      <c r="M521" s="10">
        <f>'اسماء العملاء'!A124</f>
        <v>0</v>
      </c>
      <c r="BA521" s="10">
        <f>'اسماء العملاء'!A128</f>
        <v>0</v>
      </c>
      <c r="BB521" s="122"/>
      <c r="BC521" s="123"/>
      <c r="BD521" s="123"/>
      <c r="BE521" s="121">
        <v>127</v>
      </c>
    </row>
    <row r="522" spans="13:57" ht="21" customHeight="1" thickBot="1">
      <c r="M522" s="10">
        <f>'اسماء العملاء'!A125</f>
        <v>0</v>
      </c>
      <c r="BA522" s="10">
        <f>'اسماء العملاء'!A129</f>
        <v>0</v>
      </c>
      <c r="BB522" s="122"/>
      <c r="BC522" s="123"/>
      <c r="BD522" s="123"/>
      <c r="BE522" s="121">
        <v>128</v>
      </c>
    </row>
    <row r="523" spans="13:57" ht="21" customHeight="1" thickBot="1">
      <c r="M523" s="10">
        <f>'اسماء العملاء'!A126</f>
        <v>0</v>
      </c>
      <c r="BA523" s="10">
        <f>'اسماء العملاء'!A130</f>
        <v>0</v>
      </c>
      <c r="BB523" s="122"/>
      <c r="BC523" s="123"/>
      <c r="BD523" s="123"/>
      <c r="BE523" s="121">
        <v>129</v>
      </c>
    </row>
    <row r="524" spans="13:57" ht="21" customHeight="1" thickBot="1">
      <c r="M524" s="10">
        <f>'اسماء العملاء'!A127</f>
        <v>0</v>
      </c>
      <c r="BA524" s="10">
        <f>'اسماء العملاء'!A131</f>
        <v>0</v>
      </c>
      <c r="BB524" s="122"/>
      <c r="BC524" s="123"/>
      <c r="BD524" s="123"/>
      <c r="BE524" s="121">
        <v>130</v>
      </c>
    </row>
    <row r="525" spans="13:57" ht="21" customHeight="1" thickBot="1">
      <c r="M525" s="10">
        <f>'اسماء العملاء'!A128</f>
        <v>0</v>
      </c>
      <c r="BA525" s="10">
        <f>'اسماء العملاء'!A132</f>
        <v>0</v>
      </c>
      <c r="BB525" s="122"/>
      <c r="BC525" s="123"/>
      <c r="BD525" s="123"/>
      <c r="BE525" s="121">
        <v>131</v>
      </c>
    </row>
    <row r="526" spans="13:57" ht="21" customHeight="1" thickBot="1">
      <c r="M526" s="10">
        <f>'اسماء العملاء'!A129</f>
        <v>0</v>
      </c>
      <c r="BA526" s="10">
        <f>'اسماء العملاء'!A133</f>
        <v>0</v>
      </c>
      <c r="BB526" s="122"/>
      <c r="BC526" s="123"/>
      <c r="BD526" s="123"/>
      <c r="BE526" s="121">
        <v>132</v>
      </c>
    </row>
    <row r="527" spans="13:57" ht="21" customHeight="1" thickBot="1">
      <c r="M527" s="10">
        <f>'اسماء العملاء'!A130</f>
        <v>0</v>
      </c>
      <c r="BA527" s="10">
        <f>'اسماء العملاء'!A134</f>
        <v>0</v>
      </c>
      <c r="BB527" s="122"/>
      <c r="BC527" s="123"/>
      <c r="BD527" s="123"/>
      <c r="BE527" s="121">
        <v>133</v>
      </c>
    </row>
    <row r="528" spans="13:57" ht="21" customHeight="1" thickBot="1">
      <c r="M528" s="10">
        <f>'اسماء العملاء'!A131</f>
        <v>0</v>
      </c>
      <c r="BA528" s="10">
        <f>'اسماء العملاء'!A135</f>
        <v>0</v>
      </c>
      <c r="BB528" s="122"/>
      <c r="BC528" s="123"/>
      <c r="BD528" s="123"/>
      <c r="BE528" s="121">
        <v>134</v>
      </c>
    </row>
    <row r="529" spans="13:57" ht="21" customHeight="1" thickBot="1">
      <c r="M529" s="10">
        <f>'اسماء العملاء'!A132</f>
        <v>0</v>
      </c>
      <c r="BA529" s="10">
        <f>'اسماء العملاء'!A136</f>
        <v>0</v>
      </c>
      <c r="BB529" s="122"/>
      <c r="BC529" s="123"/>
      <c r="BD529" s="123"/>
      <c r="BE529" s="121">
        <v>135</v>
      </c>
    </row>
    <row r="530" spans="13:57" ht="21" customHeight="1" thickBot="1">
      <c r="M530" s="10">
        <f>'اسماء العملاء'!A133</f>
        <v>0</v>
      </c>
      <c r="BA530" s="10">
        <f>'اسماء العملاء'!A137</f>
        <v>0</v>
      </c>
      <c r="BB530" s="122"/>
      <c r="BC530" s="123"/>
      <c r="BD530" s="123"/>
      <c r="BE530" s="121">
        <v>136</v>
      </c>
    </row>
    <row r="531" spans="13:57" ht="21" customHeight="1" thickBot="1">
      <c r="M531" s="10">
        <f>'اسماء العملاء'!A134</f>
        <v>0</v>
      </c>
      <c r="BA531" s="10">
        <f>'اسماء العملاء'!A138</f>
        <v>0</v>
      </c>
      <c r="BB531" s="122"/>
      <c r="BC531" s="123"/>
      <c r="BD531" s="123"/>
      <c r="BE531" s="121">
        <v>137</v>
      </c>
    </row>
    <row r="532" spans="13:57" ht="21" customHeight="1" thickBot="1">
      <c r="M532" s="10">
        <f>'اسماء العملاء'!A135</f>
        <v>0</v>
      </c>
      <c r="BA532" s="10">
        <f>'اسماء العملاء'!A139</f>
        <v>0</v>
      </c>
      <c r="BB532" s="122"/>
      <c r="BC532" s="123"/>
      <c r="BD532" s="123"/>
      <c r="BE532" s="121">
        <v>138</v>
      </c>
    </row>
    <row r="533" spans="13:57" ht="21" customHeight="1" thickBot="1">
      <c r="M533" s="10">
        <f>'اسماء العملاء'!A136</f>
        <v>0</v>
      </c>
      <c r="BA533" s="10">
        <f>'اسماء العملاء'!A140</f>
        <v>0</v>
      </c>
      <c r="BB533" s="122"/>
      <c r="BC533" s="123"/>
      <c r="BD533" s="123"/>
      <c r="BE533" s="121">
        <v>139</v>
      </c>
    </row>
    <row r="534" spans="13:57" ht="21" customHeight="1" thickBot="1">
      <c r="M534" s="10">
        <f>'اسماء العملاء'!A137</f>
        <v>0</v>
      </c>
      <c r="BA534" s="10">
        <f>'اسماء العملاء'!A141</f>
        <v>0</v>
      </c>
      <c r="BB534" s="125"/>
      <c r="BC534" s="123"/>
      <c r="BD534" s="123"/>
      <c r="BE534" s="121">
        <v>140</v>
      </c>
    </row>
    <row r="535" spans="13:57" ht="21" customHeight="1" thickBot="1">
      <c r="M535" s="10">
        <f>'اسماء العملاء'!A138</f>
        <v>0</v>
      </c>
      <c r="BA535" s="10">
        <f>'اسماء العملاء'!A142</f>
        <v>0</v>
      </c>
      <c r="BB535" s="166"/>
      <c r="BC535" s="123"/>
      <c r="BD535" s="163"/>
      <c r="BE535" s="121">
        <v>141</v>
      </c>
    </row>
    <row r="536" spans="13:57" ht="21" customHeight="1" thickBot="1">
      <c r="M536" s="10">
        <f>'اسماء العملاء'!A139</f>
        <v>0</v>
      </c>
      <c r="BA536" s="10">
        <f>'اسماء العملاء'!A143</f>
        <v>0</v>
      </c>
      <c r="BB536" s="122"/>
      <c r="BC536" s="123"/>
      <c r="BD536" s="123"/>
      <c r="BE536" s="121">
        <v>142</v>
      </c>
    </row>
    <row r="537" spans="13:57" ht="21" customHeight="1" thickBot="1">
      <c r="M537" s="10">
        <f>'اسماء العملاء'!A140</f>
        <v>0</v>
      </c>
      <c r="BA537" s="10">
        <f>'اسماء العملاء'!A144</f>
        <v>0</v>
      </c>
      <c r="BB537" s="122"/>
      <c r="BC537" s="123"/>
      <c r="BD537" s="123"/>
      <c r="BE537" s="121">
        <v>143</v>
      </c>
    </row>
    <row r="538" spans="13:57" ht="21" customHeight="1" thickBot="1">
      <c r="M538" s="10">
        <f>'اسماء العملاء'!A141</f>
        <v>0</v>
      </c>
      <c r="BA538" s="10">
        <f>'اسماء العملاء'!A145</f>
        <v>0</v>
      </c>
      <c r="BB538" s="122"/>
      <c r="BC538" s="123"/>
      <c r="BD538" s="123"/>
      <c r="BE538" s="121">
        <v>144</v>
      </c>
    </row>
    <row r="539" spans="13:57" ht="21" customHeight="1" thickBot="1">
      <c r="M539" s="10">
        <f>'اسماء العملاء'!A142</f>
        <v>0</v>
      </c>
      <c r="BA539" s="10">
        <f>'اسماء العملاء'!A146</f>
        <v>0</v>
      </c>
      <c r="BB539" s="122"/>
      <c r="BC539" s="123"/>
      <c r="BD539" s="123"/>
      <c r="BE539" s="121">
        <v>145</v>
      </c>
    </row>
    <row r="540" spans="13:57" ht="21" customHeight="1" thickBot="1">
      <c r="M540" s="10">
        <f>'اسماء العملاء'!A143</f>
        <v>0</v>
      </c>
      <c r="BA540" s="10">
        <f>'اسماء العملاء'!A147</f>
        <v>0</v>
      </c>
      <c r="BB540" s="122"/>
      <c r="BC540" s="123"/>
      <c r="BD540" s="123"/>
      <c r="BE540" s="121">
        <v>146</v>
      </c>
    </row>
    <row r="541" spans="13:57" ht="21" customHeight="1" thickBot="1">
      <c r="M541" s="10">
        <f>'اسماء العملاء'!A144</f>
        <v>0</v>
      </c>
      <c r="BA541" s="10">
        <f>'اسماء العملاء'!A148</f>
        <v>0</v>
      </c>
      <c r="BB541" s="122"/>
      <c r="BC541" s="123"/>
      <c r="BD541" s="123"/>
      <c r="BE541" s="121">
        <v>147</v>
      </c>
    </row>
    <row r="542" spans="13:57" ht="21" customHeight="1" thickBot="1">
      <c r="M542" s="10">
        <f>'اسماء العملاء'!A145</f>
        <v>0</v>
      </c>
      <c r="BA542" s="10">
        <f>'اسماء العملاء'!A149</f>
        <v>0</v>
      </c>
      <c r="BB542" s="122"/>
      <c r="BC542" s="123"/>
      <c r="BD542" s="123"/>
      <c r="BE542" s="121">
        <v>148</v>
      </c>
    </row>
    <row r="543" spans="13:57" ht="21" customHeight="1" thickBot="1">
      <c r="M543" s="10">
        <f>'اسماء العملاء'!A146</f>
        <v>0</v>
      </c>
      <c r="BA543" s="10">
        <f>'اسماء العملاء'!A150</f>
        <v>0</v>
      </c>
      <c r="BB543" s="122"/>
      <c r="BC543" s="123"/>
      <c r="BD543" s="123"/>
      <c r="BE543" s="121">
        <v>149</v>
      </c>
    </row>
    <row r="544" spans="13:57" ht="21" customHeight="1" thickBot="1">
      <c r="M544" s="10">
        <f>'اسماء العملاء'!A147</f>
        <v>0</v>
      </c>
      <c r="BA544" s="10">
        <f>'اسماء العملاء'!A151</f>
        <v>0</v>
      </c>
      <c r="BB544" s="122"/>
      <c r="BC544" s="123"/>
      <c r="BD544" s="123"/>
      <c r="BE544" s="121">
        <v>150</v>
      </c>
    </row>
    <row r="545" spans="13:57" ht="21" customHeight="1" thickBot="1">
      <c r="M545" s="10">
        <f>'اسماء العملاء'!A148</f>
        <v>0</v>
      </c>
      <c r="BA545" s="10">
        <f>'اسماء العملاء'!A152</f>
        <v>0</v>
      </c>
      <c r="BB545" s="122"/>
      <c r="BC545" s="123"/>
      <c r="BD545" s="123"/>
      <c r="BE545" s="121">
        <v>151</v>
      </c>
    </row>
    <row r="546" spans="13:57" ht="21" customHeight="1" thickBot="1">
      <c r="M546" s="10">
        <f>'اسماء العملاء'!A149</f>
        <v>0</v>
      </c>
      <c r="BA546" s="10">
        <f>'اسماء العملاء'!A153</f>
        <v>0</v>
      </c>
      <c r="BB546" s="122"/>
      <c r="BC546" s="123"/>
      <c r="BD546" s="123"/>
      <c r="BE546" s="121">
        <v>152</v>
      </c>
    </row>
    <row r="547" spans="13:57" ht="21" customHeight="1" thickBot="1">
      <c r="M547" s="10">
        <f>'اسماء العملاء'!A150</f>
        <v>0</v>
      </c>
      <c r="BA547" s="10">
        <f>'اسماء العملاء'!A154</f>
        <v>0</v>
      </c>
      <c r="BB547" s="122"/>
      <c r="BC547" s="123"/>
      <c r="BD547" s="123"/>
      <c r="BE547" s="121">
        <v>153</v>
      </c>
    </row>
    <row r="548" spans="13:57" ht="21" customHeight="1" thickBot="1">
      <c r="M548" s="10">
        <f>'اسماء العملاء'!A151</f>
        <v>0</v>
      </c>
      <c r="BA548" s="10">
        <f>'اسماء العملاء'!A155</f>
        <v>0</v>
      </c>
      <c r="BB548" s="122"/>
      <c r="BC548" s="123"/>
      <c r="BD548" s="123"/>
      <c r="BE548" s="121">
        <v>154</v>
      </c>
    </row>
    <row r="549" spans="13:57" ht="21" customHeight="1" thickBot="1">
      <c r="M549" s="10">
        <f>'اسماء العملاء'!A152</f>
        <v>0</v>
      </c>
      <c r="BA549" s="10">
        <f>'اسماء العملاء'!A156</f>
        <v>0</v>
      </c>
      <c r="BB549" s="122"/>
      <c r="BC549" s="123"/>
      <c r="BD549" s="123"/>
      <c r="BE549" s="121">
        <v>155</v>
      </c>
    </row>
    <row r="550" spans="13:57" ht="21" customHeight="1" thickBot="1">
      <c r="M550" s="10">
        <f>'اسماء العملاء'!A153</f>
        <v>0</v>
      </c>
      <c r="BA550" s="10">
        <f>'اسماء العملاء'!A157</f>
        <v>0</v>
      </c>
      <c r="BB550" s="122"/>
      <c r="BC550" s="123"/>
      <c r="BD550" s="123"/>
      <c r="BE550" s="121">
        <v>156</v>
      </c>
    </row>
    <row r="551" spans="13:57" ht="21" customHeight="1" thickBot="1">
      <c r="M551" s="10">
        <f>'اسماء العملاء'!A154</f>
        <v>0</v>
      </c>
      <c r="BA551" s="10">
        <f>'اسماء العملاء'!A158</f>
        <v>0</v>
      </c>
      <c r="BB551" s="122"/>
      <c r="BC551" s="123"/>
      <c r="BD551" s="123"/>
      <c r="BE551" s="121">
        <v>157</v>
      </c>
    </row>
    <row r="552" spans="13:57" ht="21" customHeight="1" thickBot="1">
      <c r="M552" s="10">
        <f>'اسماء العملاء'!A155</f>
        <v>0</v>
      </c>
      <c r="BA552" s="10">
        <f>'اسماء العملاء'!A159</f>
        <v>0</v>
      </c>
      <c r="BB552" s="122"/>
      <c r="BC552" s="123"/>
      <c r="BD552" s="123"/>
      <c r="BE552" s="121">
        <v>158</v>
      </c>
    </row>
    <row r="553" spans="13:57" ht="21" customHeight="1" thickBot="1">
      <c r="M553" s="10">
        <f>'اسماء العملاء'!A156</f>
        <v>0</v>
      </c>
      <c r="BA553" s="10">
        <f>'اسماء العملاء'!A160</f>
        <v>0</v>
      </c>
      <c r="BB553" s="122"/>
      <c r="BC553" s="123"/>
      <c r="BD553" s="123"/>
      <c r="BE553" s="121">
        <v>159</v>
      </c>
    </row>
    <row r="554" spans="13:57" ht="21" customHeight="1" thickBot="1">
      <c r="M554" s="10">
        <f>'اسماء العملاء'!A157</f>
        <v>0</v>
      </c>
      <c r="BA554" s="10">
        <f>'اسماء العملاء'!A161</f>
        <v>0</v>
      </c>
      <c r="BB554" s="122"/>
      <c r="BC554" s="123"/>
      <c r="BD554" s="123"/>
      <c r="BE554" s="121">
        <v>160</v>
      </c>
    </row>
    <row r="555" spans="13:57" ht="21" customHeight="1" thickBot="1">
      <c r="M555" s="10">
        <f>'اسماء العملاء'!A158</f>
        <v>0</v>
      </c>
      <c r="BA555" s="10">
        <f>'اسماء العملاء'!A162</f>
        <v>0</v>
      </c>
      <c r="BB555" s="122"/>
      <c r="BC555" s="123"/>
      <c r="BD555" s="123"/>
      <c r="BE555" s="121">
        <v>161</v>
      </c>
    </row>
    <row r="556" spans="13:57" ht="21" customHeight="1" thickBot="1">
      <c r="M556" s="10">
        <f>'اسماء العملاء'!A159</f>
        <v>0</v>
      </c>
      <c r="BA556" s="10">
        <f>'اسماء العملاء'!A163</f>
        <v>0</v>
      </c>
      <c r="BB556" s="122"/>
      <c r="BC556" s="123"/>
      <c r="BD556" s="123"/>
      <c r="BE556" s="121">
        <v>162</v>
      </c>
    </row>
    <row r="557" spans="13:57" ht="21" customHeight="1" thickBot="1">
      <c r="M557" s="10">
        <f>'اسماء العملاء'!A160</f>
        <v>0</v>
      </c>
      <c r="BA557" s="10">
        <f>'اسماء العملاء'!A164</f>
        <v>0</v>
      </c>
      <c r="BB557" s="122"/>
      <c r="BC557" s="123"/>
      <c r="BD557" s="123"/>
      <c r="BE557" s="121">
        <v>163</v>
      </c>
    </row>
    <row r="558" spans="13:57" ht="21" customHeight="1" thickBot="1">
      <c r="M558" s="10">
        <f>'اسماء العملاء'!A161</f>
        <v>0</v>
      </c>
      <c r="BA558" s="10">
        <f>'اسماء العملاء'!A165</f>
        <v>0</v>
      </c>
      <c r="BB558" s="122"/>
      <c r="BC558" s="123"/>
      <c r="BD558" s="123"/>
      <c r="BE558" s="121">
        <v>164</v>
      </c>
    </row>
    <row r="559" spans="13:57" ht="21" customHeight="1" thickBot="1">
      <c r="M559" s="10">
        <f>'اسماء العملاء'!A162</f>
        <v>0</v>
      </c>
      <c r="BA559" s="10">
        <f>'اسماء العملاء'!A166</f>
        <v>0</v>
      </c>
      <c r="BB559" s="122"/>
      <c r="BC559" s="123"/>
      <c r="BD559" s="123"/>
      <c r="BE559" s="121">
        <v>165</v>
      </c>
    </row>
    <row r="560" spans="13:57" ht="21" customHeight="1" thickBot="1">
      <c r="M560" s="10">
        <f>'اسماء العملاء'!A163</f>
        <v>0</v>
      </c>
      <c r="BA560" s="10">
        <f>'اسماء العملاء'!A167</f>
        <v>0</v>
      </c>
      <c r="BB560" s="122"/>
      <c r="BC560" s="123"/>
      <c r="BD560" s="123"/>
      <c r="BE560" s="121">
        <v>166</v>
      </c>
    </row>
    <row r="561" spans="13:57" ht="21" customHeight="1" thickBot="1">
      <c r="M561" s="10">
        <f>'اسماء العملاء'!A164</f>
        <v>0</v>
      </c>
      <c r="BA561" s="10">
        <f>'اسماء العملاء'!A168</f>
        <v>0</v>
      </c>
      <c r="BB561" s="122"/>
      <c r="BC561" s="123"/>
      <c r="BD561" s="123"/>
      <c r="BE561" s="121">
        <v>167</v>
      </c>
    </row>
    <row r="562" spans="13:57" ht="21" customHeight="1" thickBot="1">
      <c r="M562" s="10">
        <f>'اسماء العملاء'!A165</f>
        <v>0</v>
      </c>
      <c r="BA562" s="10">
        <f>'اسماء العملاء'!A169</f>
        <v>0</v>
      </c>
      <c r="BB562" s="122"/>
      <c r="BC562" s="123"/>
      <c r="BD562" s="123"/>
      <c r="BE562" s="121">
        <v>168</v>
      </c>
    </row>
    <row r="563" spans="13:57" ht="21" customHeight="1" thickBot="1">
      <c r="M563" s="10">
        <f>'اسماء العملاء'!A166</f>
        <v>0</v>
      </c>
      <c r="BA563" s="10">
        <f>'اسماء العملاء'!A170</f>
        <v>0</v>
      </c>
      <c r="BB563" s="122"/>
      <c r="BC563" s="123"/>
      <c r="BD563" s="123"/>
      <c r="BE563" s="121">
        <v>169</v>
      </c>
    </row>
    <row r="564" spans="13:57" ht="21" customHeight="1" thickBot="1">
      <c r="M564" s="10">
        <f>'اسماء العملاء'!A167</f>
        <v>0</v>
      </c>
      <c r="BA564" s="10">
        <f>'اسماء العملاء'!A171</f>
        <v>0</v>
      </c>
      <c r="BB564" s="122"/>
      <c r="BC564" s="123"/>
      <c r="BD564" s="123"/>
      <c r="BE564" s="121">
        <v>170</v>
      </c>
    </row>
    <row r="565" spans="13:57" ht="21" customHeight="1" thickBot="1">
      <c r="M565" s="10">
        <f>'اسماء العملاء'!A168</f>
        <v>0</v>
      </c>
      <c r="BA565" s="10">
        <f>'اسماء العملاء'!A172</f>
        <v>0</v>
      </c>
      <c r="BB565" s="122"/>
      <c r="BC565" s="123"/>
      <c r="BD565" s="123"/>
      <c r="BE565" s="121">
        <v>171</v>
      </c>
    </row>
    <row r="566" spans="13:57" ht="21" customHeight="1" thickBot="1">
      <c r="M566" s="10">
        <f>'اسماء العملاء'!A169</f>
        <v>0</v>
      </c>
      <c r="BA566" s="10">
        <f>'اسماء العملاء'!A173</f>
        <v>0</v>
      </c>
      <c r="BB566" s="122"/>
      <c r="BC566" s="123"/>
      <c r="BD566" s="123"/>
      <c r="BE566" s="121">
        <v>172</v>
      </c>
    </row>
    <row r="567" spans="13:57" ht="21" customHeight="1" thickBot="1">
      <c r="M567" s="10">
        <f>'اسماء العملاء'!A170</f>
        <v>0</v>
      </c>
      <c r="BA567" s="10">
        <f>'اسماء العملاء'!A174</f>
        <v>0</v>
      </c>
      <c r="BB567" s="122"/>
      <c r="BC567" s="123"/>
      <c r="BD567" s="123"/>
      <c r="BE567" s="121">
        <v>173</v>
      </c>
    </row>
    <row r="568" spans="13:57" ht="21" customHeight="1" thickBot="1">
      <c r="M568" s="10">
        <f>'اسماء العملاء'!A171</f>
        <v>0</v>
      </c>
      <c r="BA568" s="10">
        <f>'اسماء العملاء'!A175</f>
        <v>0</v>
      </c>
      <c r="BB568" s="122"/>
      <c r="BC568" s="123"/>
      <c r="BD568" s="123"/>
      <c r="BE568" s="121">
        <v>174</v>
      </c>
    </row>
    <row r="569" spans="13:57" ht="21" customHeight="1" thickBot="1">
      <c r="M569" s="10">
        <f>'اسماء العملاء'!A172</f>
        <v>0</v>
      </c>
      <c r="BA569" s="10">
        <f>'اسماء العملاء'!A176</f>
        <v>0</v>
      </c>
      <c r="BB569" s="122"/>
      <c r="BC569" s="123"/>
      <c r="BD569" s="123"/>
      <c r="BE569" s="121">
        <v>175</v>
      </c>
    </row>
    <row r="570" spans="13:57" ht="21" customHeight="1" thickBot="1">
      <c r="M570" s="10">
        <f>'اسماء العملاء'!A173</f>
        <v>0</v>
      </c>
      <c r="BA570" s="10">
        <f>'اسماء العملاء'!A177</f>
        <v>0</v>
      </c>
      <c r="BB570" s="122"/>
      <c r="BC570" s="123"/>
      <c r="BD570" s="123"/>
      <c r="BE570" s="121">
        <v>176</v>
      </c>
    </row>
    <row r="571" spans="13:57" ht="21" customHeight="1" thickBot="1">
      <c r="M571" s="10">
        <f>'اسماء العملاء'!A174</f>
        <v>0</v>
      </c>
      <c r="BA571" s="10">
        <f>'اسماء العملاء'!A178</f>
        <v>0</v>
      </c>
      <c r="BB571" s="122"/>
      <c r="BC571" s="123"/>
      <c r="BD571" s="123"/>
      <c r="BE571" s="121">
        <v>177</v>
      </c>
    </row>
    <row r="572" spans="13:57" ht="21" customHeight="1" thickBot="1">
      <c r="M572" s="10">
        <f>'اسماء العملاء'!A175</f>
        <v>0</v>
      </c>
      <c r="BA572" s="10">
        <f>'اسماء العملاء'!A179</f>
        <v>0</v>
      </c>
      <c r="BB572" s="122"/>
      <c r="BC572" s="123"/>
      <c r="BD572" s="123"/>
      <c r="BE572" s="121">
        <v>178</v>
      </c>
    </row>
    <row r="573" spans="13:57" ht="21" customHeight="1" thickBot="1">
      <c r="M573" s="10">
        <f>'اسماء العملاء'!A176</f>
        <v>0</v>
      </c>
      <c r="BA573" s="10">
        <f>'اسماء العملاء'!A180</f>
        <v>0</v>
      </c>
      <c r="BB573" s="122"/>
      <c r="BC573" s="123"/>
      <c r="BD573" s="123"/>
      <c r="BE573" s="121">
        <v>179</v>
      </c>
    </row>
    <row r="574" spans="13:57" ht="21" customHeight="1" thickBot="1">
      <c r="M574" s="10">
        <f>'اسماء العملاء'!A177</f>
        <v>0</v>
      </c>
      <c r="BA574" s="10">
        <f>'اسماء العملاء'!A181</f>
        <v>0</v>
      </c>
      <c r="BB574" s="122"/>
      <c r="BC574" s="123"/>
      <c r="BD574" s="123"/>
      <c r="BE574" s="121">
        <v>180</v>
      </c>
    </row>
    <row r="575" spans="13:57" ht="21" customHeight="1" thickBot="1">
      <c r="M575" s="10">
        <f>'اسماء العملاء'!A178</f>
        <v>0</v>
      </c>
      <c r="BA575" s="10">
        <f>'اسماء العملاء'!A182</f>
        <v>0</v>
      </c>
      <c r="BB575" s="122"/>
      <c r="BC575" s="123"/>
      <c r="BD575" s="123"/>
      <c r="BE575" s="121">
        <v>181</v>
      </c>
    </row>
    <row r="576" spans="13:57" ht="21" customHeight="1" thickBot="1">
      <c r="M576" s="10">
        <f>'اسماء العملاء'!A179</f>
        <v>0</v>
      </c>
      <c r="BA576" s="10">
        <f>'اسماء العملاء'!A183</f>
        <v>0</v>
      </c>
      <c r="BB576" s="122"/>
      <c r="BC576" s="123"/>
      <c r="BD576" s="123"/>
      <c r="BE576" s="121">
        <v>182</v>
      </c>
    </row>
    <row r="577" spans="13:57" ht="21" customHeight="1" thickBot="1">
      <c r="M577" s="10">
        <f>'اسماء العملاء'!A180</f>
        <v>0</v>
      </c>
      <c r="BA577" s="10">
        <f>'اسماء العملاء'!A184</f>
        <v>0</v>
      </c>
      <c r="BB577" s="122"/>
      <c r="BC577" s="123"/>
      <c r="BD577" s="123"/>
      <c r="BE577" s="121">
        <v>183</v>
      </c>
    </row>
    <row r="578" spans="13:57" ht="21" customHeight="1" thickBot="1">
      <c r="M578" s="10">
        <f>'اسماء العملاء'!A181</f>
        <v>0</v>
      </c>
      <c r="BA578" s="10">
        <f>'اسماء العملاء'!A185</f>
        <v>0</v>
      </c>
      <c r="BB578" s="122"/>
      <c r="BC578" s="123"/>
      <c r="BD578" s="123"/>
      <c r="BE578" s="121">
        <v>184</v>
      </c>
    </row>
    <row r="579" spans="13:57" ht="21" customHeight="1" thickBot="1">
      <c r="M579" s="10">
        <f>'اسماء العملاء'!A182</f>
        <v>0</v>
      </c>
      <c r="BA579" s="10">
        <f>'اسماء العملاء'!A186</f>
        <v>0</v>
      </c>
      <c r="BB579" s="122"/>
      <c r="BC579" s="123"/>
      <c r="BD579" s="123"/>
      <c r="BE579" s="121">
        <v>185</v>
      </c>
    </row>
    <row r="580" spans="13:57" ht="21" customHeight="1" thickBot="1">
      <c r="M580" s="10">
        <f>'اسماء العملاء'!A183</f>
        <v>0</v>
      </c>
      <c r="BA580" s="10">
        <f>'اسماء العملاء'!A187</f>
        <v>0</v>
      </c>
      <c r="BB580" s="122"/>
      <c r="BC580" s="123"/>
      <c r="BD580" s="123"/>
      <c r="BE580" s="121">
        <v>186</v>
      </c>
    </row>
    <row r="581" spans="13:57" ht="21" customHeight="1" thickBot="1">
      <c r="M581" s="10">
        <f>'اسماء العملاء'!A184</f>
        <v>0</v>
      </c>
      <c r="BA581" s="10">
        <f>'اسماء العملاء'!A188</f>
        <v>0</v>
      </c>
      <c r="BB581" s="122"/>
      <c r="BC581" s="123"/>
      <c r="BD581" s="123"/>
      <c r="BE581" s="121">
        <v>187</v>
      </c>
    </row>
    <row r="582" spans="13:57" ht="21" customHeight="1" thickBot="1">
      <c r="M582" s="10">
        <f>'اسماء العملاء'!A185</f>
        <v>0</v>
      </c>
      <c r="BA582" s="10">
        <f>'اسماء العملاء'!A189</f>
        <v>0</v>
      </c>
      <c r="BB582" s="122"/>
      <c r="BC582" s="123"/>
      <c r="BD582" s="123"/>
      <c r="BE582" s="121">
        <v>188</v>
      </c>
    </row>
    <row r="583" spans="13:57" ht="21" customHeight="1" thickBot="1">
      <c r="M583" s="10">
        <f>'اسماء العملاء'!A186</f>
        <v>0</v>
      </c>
      <c r="BA583" s="10">
        <f>'اسماء العملاء'!A190</f>
        <v>0</v>
      </c>
      <c r="BB583" s="122"/>
      <c r="BC583" s="123"/>
      <c r="BD583" s="123"/>
      <c r="BE583" s="121">
        <v>189</v>
      </c>
    </row>
    <row r="584" spans="13:57" ht="21" customHeight="1" thickBot="1">
      <c r="M584" s="10">
        <f>'اسماء العملاء'!A187</f>
        <v>0</v>
      </c>
      <c r="BA584" s="10">
        <f>'اسماء العملاء'!A191</f>
        <v>0</v>
      </c>
      <c r="BB584" s="122"/>
      <c r="BC584" s="123"/>
      <c r="BD584" s="123"/>
      <c r="BE584" s="121">
        <v>190</v>
      </c>
    </row>
    <row r="585" spans="13:57" ht="21" customHeight="1" thickBot="1">
      <c r="M585" s="10">
        <f>'اسماء العملاء'!A188</f>
        <v>0</v>
      </c>
      <c r="BA585" s="10">
        <f>'اسماء العملاء'!A192</f>
        <v>0</v>
      </c>
      <c r="BB585" s="122"/>
      <c r="BC585" s="123"/>
      <c r="BD585" s="123"/>
      <c r="BE585" s="121">
        <v>191</v>
      </c>
    </row>
    <row r="586" spans="13:57" ht="21" customHeight="1" thickBot="1">
      <c r="M586" s="10">
        <f>'اسماء العملاء'!A189</f>
        <v>0</v>
      </c>
      <c r="BA586" s="10">
        <f>'اسماء العملاء'!A193</f>
        <v>0</v>
      </c>
      <c r="BB586" s="122"/>
      <c r="BC586" s="123"/>
      <c r="BD586" s="123"/>
      <c r="BE586" s="121">
        <v>192</v>
      </c>
    </row>
    <row r="587" spans="13:57" ht="21" customHeight="1" thickBot="1">
      <c r="M587" s="10">
        <f>'اسماء العملاء'!A190</f>
        <v>0</v>
      </c>
      <c r="BA587" s="10">
        <f>'اسماء العملاء'!A194</f>
        <v>0</v>
      </c>
      <c r="BB587" s="122"/>
      <c r="BC587" s="123"/>
      <c r="BD587" s="123"/>
      <c r="BE587" s="121">
        <v>193</v>
      </c>
    </row>
    <row r="588" spans="13:57" ht="21" customHeight="1" thickBot="1">
      <c r="M588" s="10">
        <f>'اسماء العملاء'!A191</f>
        <v>0</v>
      </c>
      <c r="BA588" s="10">
        <f>'اسماء العملاء'!A195</f>
        <v>0</v>
      </c>
      <c r="BB588" s="122"/>
      <c r="BC588" s="123"/>
      <c r="BD588" s="123"/>
      <c r="BE588" s="121">
        <v>194</v>
      </c>
    </row>
    <row r="589" spans="13:57" ht="21" customHeight="1" thickBot="1">
      <c r="M589" s="10">
        <f>'اسماء العملاء'!A192</f>
        <v>0</v>
      </c>
      <c r="BA589" s="10">
        <f>'اسماء العملاء'!A196</f>
        <v>0</v>
      </c>
      <c r="BB589" s="122"/>
      <c r="BC589" s="123"/>
      <c r="BD589" s="123"/>
      <c r="BE589" s="121">
        <v>195</v>
      </c>
    </row>
    <row r="590" spans="13:57" ht="21" customHeight="1" thickBot="1">
      <c r="M590" s="10">
        <f>'اسماء العملاء'!A193</f>
        <v>0</v>
      </c>
      <c r="BA590" s="10">
        <f>'اسماء العملاء'!A197</f>
        <v>0</v>
      </c>
      <c r="BB590" s="122"/>
      <c r="BC590" s="123"/>
      <c r="BD590" s="123"/>
      <c r="BE590" s="121">
        <v>196</v>
      </c>
    </row>
    <row r="591" spans="13:57" ht="21" customHeight="1" thickBot="1">
      <c r="M591" s="10">
        <f>'اسماء العملاء'!A194</f>
        <v>0</v>
      </c>
      <c r="BA591" s="10">
        <f>'اسماء العملاء'!A198</f>
        <v>0</v>
      </c>
      <c r="BB591" s="122"/>
      <c r="BC591" s="123"/>
      <c r="BD591" s="123"/>
      <c r="BE591" s="121">
        <v>197</v>
      </c>
    </row>
    <row r="592" spans="13:57" ht="21" customHeight="1" thickBot="1">
      <c r="M592" s="10">
        <f>'اسماء العملاء'!A195</f>
        <v>0</v>
      </c>
      <c r="BA592" s="10">
        <f>'اسماء العملاء'!A199</f>
        <v>0</v>
      </c>
      <c r="BB592" s="122"/>
      <c r="BC592" s="123"/>
      <c r="BD592" s="123"/>
      <c r="BE592" s="121">
        <v>198</v>
      </c>
    </row>
    <row r="593" spans="13:57" ht="21" customHeight="1" thickBot="1">
      <c r="M593" s="10">
        <f>'اسماء العملاء'!A196</f>
        <v>0</v>
      </c>
      <c r="BA593" s="10">
        <f>'اسماء العملاء'!A200</f>
        <v>0</v>
      </c>
      <c r="BB593" s="122"/>
      <c r="BC593" s="123"/>
      <c r="BD593" s="123"/>
      <c r="BE593" s="121">
        <v>199</v>
      </c>
    </row>
    <row r="594" spans="13:57" ht="21" customHeight="1" thickBot="1">
      <c r="M594" s="10">
        <f>'اسماء العملاء'!A197</f>
        <v>0</v>
      </c>
      <c r="BA594" s="10">
        <f>'اسماء العملاء'!A201</f>
        <v>0</v>
      </c>
      <c r="BB594" s="122"/>
      <c r="BC594" s="123"/>
      <c r="BD594" s="123"/>
      <c r="BE594" s="121">
        <v>200</v>
      </c>
    </row>
    <row r="595" spans="13:57" ht="21" customHeight="1" thickBot="1">
      <c r="M595" s="10">
        <f>'اسماء العملاء'!A198</f>
        <v>0</v>
      </c>
      <c r="BA595" s="10">
        <f>'اسماء العملاء'!A202</f>
        <v>0</v>
      </c>
      <c r="BB595" s="122"/>
      <c r="BC595" s="123"/>
      <c r="BD595" s="123"/>
      <c r="BE595" s="121">
        <v>201</v>
      </c>
    </row>
    <row r="596" spans="13:57" ht="21" customHeight="1" thickBot="1">
      <c r="M596" s="10">
        <f>'اسماء العملاء'!A199</f>
        <v>0</v>
      </c>
      <c r="BA596" s="10">
        <f>'اسماء العملاء'!A203</f>
        <v>0</v>
      </c>
      <c r="BB596" s="122"/>
      <c r="BC596" s="123"/>
      <c r="BD596" s="123"/>
      <c r="BE596" s="121">
        <v>202</v>
      </c>
    </row>
    <row r="597" spans="13:57" ht="21" customHeight="1" thickBot="1">
      <c r="M597" s="10">
        <f>'اسماء العملاء'!A200</f>
        <v>0</v>
      </c>
      <c r="BA597" s="10">
        <f>'اسماء العملاء'!A204</f>
        <v>0</v>
      </c>
      <c r="BB597" s="122"/>
      <c r="BC597" s="123"/>
      <c r="BD597" s="123"/>
      <c r="BE597" s="121">
        <v>203</v>
      </c>
    </row>
    <row r="598" spans="13:57" ht="21" customHeight="1" thickBot="1">
      <c r="M598" s="10">
        <f>'اسماء العملاء'!A201</f>
        <v>0</v>
      </c>
      <c r="BA598" s="10">
        <f>'اسماء العملاء'!A205</f>
        <v>0</v>
      </c>
      <c r="BB598" s="122"/>
      <c r="BC598" s="123"/>
      <c r="BD598" s="123"/>
      <c r="BE598" s="121">
        <v>204</v>
      </c>
    </row>
    <row r="599" spans="13:57" ht="21" customHeight="1" thickBot="1">
      <c r="M599" s="10">
        <f>'اسماء العملاء'!A202</f>
        <v>0</v>
      </c>
      <c r="BA599" s="10">
        <f>'اسماء العملاء'!A206</f>
        <v>0</v>
      </c>
      <c r="BB599" s="122"/>
      <c r="BC599" s="123"/>
      <c r="BD599" s="123"/>
      <c r="BE599" s="121">
        <v>205</v>
      </c>
    </row>
    <row r="600" spans="13:57" ht="21" customHeight="1" thickBot="1">
      <c r="M600" s="10">
        <f>'اسماء العملاء'!A203</f>
        <v>0</v>
      </c>
      <c r="BA600" s="10">
        <f>'اسماء العملاء'!A207</f>
        <v>0</v>
      </c>
      <c r="BB600" s="122"/>
      <c r="BC600" s="123"/>
      <c r="BD600" s="123"/>
      <c r="BE600" s="121">
        <v>206</v>
      </c>
    </row>
    <row r="601" spans="13:57" ht="21" customHeight="1" thickBot="1">
      <c r="M601" s="10">
        <f>'اسماء العملاء'!A204</f>
        <v>0</v>
      </c>
      <c r="BA601" s="10">
        <f>'اسماء العملاء'!A208</f>
        <v>0</v>
      </c>
      <c r="BB601" s="122"/>
      <c r="BC601" s="123"/>
      <c r="BD601" s="123"/>
      <c r="BE601" s="121">
        <v>207</v>
      </c>
    </row>
    <row r="602" spans="13:57" ht="21" customHeight="1" thickBot="1">
      <c r="M602" s="10">
        <f>'اسماء العملاء'!A205</f>
        <v>0</v>
      </c>
      <c r="BA602" s="10">
        <f>'اسماء العملاء'!A209</f>
        <v>0</v>
      </c>
      <c r="BB602" s="122"/>
      <c r="BC602" s="123"/>
      <c r="BD602" s="123"/>
      <c r="BE602" s="121">
        <v>208</v>
      </c>
    </row>
    <row r="603" spans="13:57" ht="21" customHeight="1" thickBot="1">
      <c r="M603" s="10">
        <f>'اسماء العملاء'!A206</f>
        <v>0</v>
      </c>
      <c r="BA603" s="10">
        <f>'اسماء العملاء'!A210</f>
        <v>0</v>
      </c>
      <c r="BB603" s="122"/>
      <c r="BC603" s="123"/>
      <c r="BD603" s="123"/>
      <c r="BE603" s="121">
        <v>209</v>
      </c>
    </row>
    <row r="604" spans="13:57" ht="21" customHeight="1" thickBot="1">
      <c r="M604" s="10">
        <f>'اسماء العملاء'!A207</f>
        <v>0</v>
      </c>
      <c r="BA604" s="10">
        <f>'اسماء العملاء'!A211</f>
        <v>0</v>
      </c>
      <c r="BB604" s="122"/>
      <c r="BC604" s="123"/>
      <c r="BD604" s="123"/>
      <c r="BE604" s="121">
        <v>210</v>
      </c>
    </row>
    <row r="605" spans="13:57" ht="21" customHeight="1" thickBot="1">
      <c r="M605" s="10">
        <f>'اسماء العملاء'!A208</f>
        <v>0</v>
      </c>
      <c r="BA605" s="10">
        <f>'اسماء العملاء'!A212</f>
        <v>0</v>
      </c>
      <c r="BB605" s="122"/>
      <c r="BC605" s="123"/>
      <c r="BD605" s="123"/>
      <c r="BE605" s="121">
        <v>211</v>
      </c>
    </row>
    <row r="606" spans="13:57" ht="21" customHeight="1" thickBot="1">
      <c r="M606" s="10">
        <f>'اسماء العملاء'!A209</f>
        <v>0</v>
      </c>
      <c r="BA606" s="10">
        <f>'اسماء العملاء'!A213</f>
        <v>0</v>
      </c>
      <c r="BB606" s="122"/>
      <c r="BC606" s="123"/>
      <c r="BD606" s="123"/>
      <c r="BE606" s="121">
        <v>212</v>
      </c>
    </row>
    <row r="607" spans="13:57" ht="21" customHeight="1" thickBot="1">
      <c r="M607" s="10">
        <f>'اسماء العملاء'!A210</f>
        <v>0</v>
      </c>
      <c r="BA607" s="10">
        <f>'اسماء العملاء'!A214</f>
        <v>0</v>
      </c>
      <c r="BB607" s="122"/>
      <c r="BC607" s="123"/>
      <c r="BD607" s="123"/>
      <c r="BE607" s="121">
        <v>213</v>
      </c>
    </row>
    <row r="608" spans="13:57" ht="21" customHeight="1" thickBot="1">
      <c r="M608" s="10">
        <f>'اسماء العملاء'!A211</f>
        <v>0</v>
      </c>
      <c r="BA608" s="10">
        <f>'اسماء العملاء'!A215</f>
        <v>0</v>
      </c>
      <c r="BB608" s="122"/>
      <c r="BC608" s="123"/>
      <c r="BD608" s="123"/>
      <c r="BE608" s="121">
        <v>214</v>
      </c>
    </row>
    <row r="609" spans="13:57" ht="21" customHeight="1" thickBot="1">
      <c r="M609" s="10">
        <f>'اسماء العملاء'!A212</f>
        <v>0</v>
      </c>
      <c r="BA609" s="10">
        <f>'اسماء العملاء'!A216</f>
        <v>0</v>
      </c>
      <c r="BB609" s="122"/>
      <c r="BC609" s="123"/>
      <c r="BD609" s="123"/>
      <c r="BE609" s="121">
        <v>215</v>
      </c>
    </row>
    <row r="610" spans="13:57" ht="21" customHeight="1" thickBot="1">
      <c r="M610" s="10">
        <f>'اسماء العملاء'!A213</f>
        <v>0</v>
      </c>
      <c r="BA610" s="10">
        <f>'اسماء العملاء'!A217</f>
        <v>0</v>
      </c>
      <c r="BB610" s="122"/>
      <c r="BC610" s="123"/>
      <c r="BD610" s="123"/>
      <c r="BE610" s="121">
        <v>216</v>
      </c>
    </row>
    <row r="611" spans="13:57" ht="21" customHeight="1" thickBot="1">
      <c r="M611" s="10">
        <f>'اسماء العملاء'!A214</f>
        <v>0</v>
      </c>
      <c r="BA611" s="10">
        <f>'اسماء العملاء'!A218</f>
        <v>0</v>
      </c>
      <c r="BB611" s="122"/>
      <c r="BC611" s="123"/>
      <c r="BD611" s="123"/>
      <c r="BE611" s="121">
        <v>217</v>
      </c>
    </row>
    <row r="612" spans="13:57" ht="21" customHeight="1" thickBot="1">
      <c r="M612" s="10">
        <f>'اسماء العملاء'!A215</f>
        <v>0</v>
      </c>
      <c r="BA612" s="10">
        <f>'اسماء العملاء'!A219</f>
        <v>0</v>
      </c>
      <c r="BB612" s="122"/>
      <c r="BC612" s="123"/>
      <c r="BD612" s="123"/>
      <c r="BE612" s="121">
        <v>218</v>
      </c>
    </row>
    <row r="613" spans="13:57" ht="21" customHeight="1" thickBot="1">
      <c r="M613" s="10">
        <f>'اسماء العملاء'!A216</f>
        <v>0</v>
      </c>
      <c r="BA613" s="10">
        <f>'اسماء العملاء'!A220</f>
        <v>0</v>
      </c>
      <c r="BB613" s="122"/>
      <c r="BC613" s="123"/>
      <c r="BD613" s="123"/>
      <c r="BE613" s="121">
        <v>219</v>
      </c>
    </row>
    <row r="614" spans="13:57" ht="21" customHeight="1" thickBot="1">
      <c r="M614" s="10">
        <f>'اسماء العملاء'!A217</f>
        <v>0</v>
      </c>
      <c r="BA614" s="10">
        <f>'اسماء العملاء'!A221</f>
        <v>0</v>
      </c>
      <c r="BB614" s="122"/>
      <c r="BC614" s="123"/>
      <c r="BD614" s="123"/>
      <c r="BE614" s="121">
        <v>220</v>
      </c>
    </row>
    <row r="615" spans="13:57" ht="21" customHeight="1" thickBot="1">
      <c r="M615" s="10">
        <f>'اسماء العملاء'!A218</f>
        <v>0</v>
      </c>
      <c r="BA615" s="10">
        <f>'اسماء العملاء'!A222</f>
        <v>0</v>
      </c>
      <c r="BB615" s="122"/>
      <c r="BC615" s="123"/>
      <c r="BD615" s="123"/>
      <c r="BE615" s="121">
        <v>221</v>
      </c>
    </row>
    <row r="616" spans="13:57" ht="21" customHeight="1" thickBot="1">
      <c r="M616" s="10">
        <f>'اسماء العملاء'!A219</f>
        <v>0</v>
      </c>
      <c r="BA616" s="10">
        <f>'اسماء العملاء'!A223</f>
        <v>0</v>
      </c>
      <c r="BB616" s="122"/>
      <c r="BC616" s="123"/>
      <c r="BD616" s="123"/>
      <c r="BE616" s="121">
        <v>222</v>
      </c>
    </row>
    <row r="617" spans="13:57" ht="21" customHeight="1" thickBot="1">
      <c r="M617" s="10">
        <f>'اسماء العملاء'!A220</f>
        <v>0</v>
      </c>
      <c r="BA617" s="10">
        <f>'اسماء العملاء'!A224</f>
        <v>0</v>
      </c>
      <c r="BB617" s="125"/>
      <c r="BC617" s="123"/>
      <c r="BD617" s="123"/>
      <c r="BE617" s="121">
        <v>223</v>
      </c>
    </row>
    <row r="618" spans="13:57" ht="21" customHeight="1" thickBot="1">
      <c r="M618" s="10">
        <f>'اسماء العملاء'!A221</f>
        <v>0</v>
      </c>
      <c r="BA618" s="10">
        <f>'اسماء العملاء'!A225</f>
        <v>0</v>
      </c>
      <c r="BB618" s="122"/>
      <c r="BC618" s="123"/>
      <c r="BD618" s="123"/>
      <c r="BE618" s="121">
        <v>224</v>
      </c>
    </row>
    <row r="619" spans="13:57" ht="21" customHeight="1" thickBot="1">
      <c r="M619" s="10">
        <f>'اسماء العملاء'!A222</f>
        <v>0</v>
      </c>
      <c r="BA619" s="10">
        <f>'اسماء العملاء'!A226</f>
        <v>0</v>
      </c>
      <c r="BB619" s="122"/>
      <c r="BC619" s="123"/>
      <c r="BD619" s="123"/>
      <c r="BE619" s="121">
        <v>225</v>
      </c>
    </row>
    <row r="620" spans="13:57" ht="21" customHeight="1" thickBot="1">
      <c r="M620" s="10">
        <f>'اسماء العملاء'!A223</f>
        <v>0</v>
      </c>
      <c r="BA620" s="10">
        <f>'اسماء العملاء'!A227</f>
        <v>0</v>
      </c>
      <c r="BB620" s="122"/>
      <c r="BC620" s="123"/>
      <c r="BD620" s="123"/>
      <c r="BE620" s="121">
        <v>226</v>
      </c>
    </row>
    <row r="621" spans="13:57" ht="21" customHeight="1" thickBot="1">
      <c r="M621" s="10">
        <f>'اسماء العملاء'!A224</f>
        <v>0</v>
      </c>
      <c r="BA621" s="10">
        <f>'اسماء العملاء'!A228</f>
        <v>0</v>
      </c>
      <c r="BB621" s="122"/>
      <c r="BC621" s="123"/>
      <c r="BD621" s="123"/>
      <c r="BE621" s="121">
        <v>227</v>
      </c>
    </row>
    <row r="622" spans="13:57" ht="21" customHeight="1" thickBot="1">
      <c r="M622" s="10">
        <f>'اسماء العملاء'!A225</f>
        <v>0</v>
      </c>
      <c r="BA622" s="10">
        <f>'اسماء العملاء'!A229</f>
        <v>0</v>
      </c>
      <c r="BB622" s="122"/>
      <c r="BC622" s="123"/>
      <c r="BD622" s="123"/>
      <c r="BE622" s="121">
        <v>228</v>
      </c>
    </row>
    <row r="623" spans="13:57" ht="21" customHeight="1" thickBot="1">
      <c r="M623" s="10">
        <f>'اسماء العملاء'!A226</f>
        <v>0</v>
      </c>
      <c r="BA623" s="10">
        <f>'اسماء العملاء'!A230</f>
        <v>0</v>
      </c>
      <c r="BB623" s="122"/>
      <c r="BC623" s="123"/>
      <c r="BD623" s="123"/>
      <c r="BE623" s="121">
        <v>229</v>
      </c>
    </row>
    <row r="624" spans="13:57" ht="21" customHeight="1" thickBot="1">
      <c r="M624" s="10">
        <f>'اسماء العملاء'!A227</f>
        <v>0</v>
      </c>
      <c r="BA624" s="10">
        <f>'اسماء العملاء'!A231</f>
        <v>0</v>
      </c>
      <c r="BB624" s="122"/>
      <c r="BC624" s="123"/>
      <c r="BD624" s="123"/>
      <c r="BE624" s="121">
        <v>230</v>
      </c>
    </row>
    <row r="625" spans="13:57" ht="21" customHeight="1" thickBot="1">
      <c r="M625" s="10">
        <f>'اسماء العملاء'!A228</f>
        <v>0</v>
      </c>
      <c r="BA625" s="10">
        <f>'اسماء العملاء'!A232</f>
        <v>0</v>
      </c>
      <c r="BB625" s="122"/>
      <c r="BC625" s="123"/>
      <c r="BD625" s="123"/>
      <c r="BE625" s="121">
        <v>231</v>
      </c>
    </row>
    <row r="626" spans="13:57" ht="21" customHeight="1" thickBot="1">
      <c r="M626" s="10">
        <f>'اسماء العملاء'!A229</f>
        <v>0</v>
      </c>
      <c r="BA626" s="10">
        <f>'اسماء العملاء'!A233</f>
        <v>0</v>
      </c>
      <c r="BB626" s="122"/>
      <c r="BC626" s="123"/>
      <c r="BD626" s="123"/>
      <c r="BE626" s="121">
        <v>232</v>
      </c>
    </row>
    <row r="627" spans="13:57" ht="21" customHeight="1" thickBot="1">
      <c r="M627" s="10">
        <f>'اسماء العملاء'!A230</f>
        <v>0</v>
      </c>
      <c r="BA627" s="10">
        <f>'اسماء العملاء'!A234</f>
        <v>0</v>
      </c>
      <c r="BB627" s="122"/>
      <c r="BC627" s="123"/>
      <c r="BD627" s="123"/>
      <c r="BE627" s="121">
        <v>233</v>
      </c>
    </row>
    <row r="628" spans="13:57" ht="21" customHeight="1" thickBot="1">
      <c r="M628" s="10">
        <f>'اسماء العملاء'!A231</f>
        <v>0</v>
      </c>
      <c r="BA628" s="10">
        <f>'اسماء العملاء'!A235</f>
        <v>0</v>
      </c>
      <c r="BB628" s="122"/>
      <c r="BC628" s="123"/>
      <c r="BD628" s="123"/>
      <c r="BE628" s="121">
        <v>234</v>
      </c>
    </row>
    <row r="629" spans="13:57" ht="21" customHeight="1" thickBot="1">
      <c r="M629" s="10">
        <f>'اسماء العملاء'!A232</f>
        <v>0</v>
      </c>
      <c r="BA629" s="10">
        <f>'اسماء العملاء'!A236</f>
        <v>0</v>
      </c>
      <c r="BB629" s="122"/>
      <c r="BC629" s="123"/>
      <c r="BD629" s="123"/>
      <c r="BE629" s="121">
        <v>235</v>
      </c>
    </row>
    <row r="630" spans="13:57" ht="21" customHeight="1" thickBot="1">
      <c r="M630" s="10">
        <f>'اسماء العملاء'!A233</f>
        <v>0</v>
      </c>
      <c r="BA630" s="10">
        <f>'اسماء العملاء'!A237</f>
        <v>0</v>
      </c>
      <c r="BB630" s="122"/>
      <c r="BC630" s="123"/>
      <c r="BD630" s="123"/>
      <c r="BE630" s="121">
        <v>236</v>
      </c>
    </row>
    <row r="631" spans="13:57" ht="21" customHeight="1" thickBot="1">
      <c r="M631" s="10">
        <f>'اسماء العملاء'!A234</f>
        <v>0</v>
      </c>
      <c r="BA631" s="10">
        <f>'اسماء العملاء'!A238</f>
        <v>0</v>
      </c>
      <c r="BB631" s="122"/>
      <c r="BC631" s="123"/>
      <c r="BD631" s="123"/>
      <c r="BE631" s="121">
        <v>237</v>
      </c>
    </row>
    <row r="632" spans="13:57" ht="21" customHeight="1" thickBot="1">
      <c r="M632" s="10">
        <f>'اسماء العملاء'!A235</f>
        <v>0</v>
      </c>
      <c r="BA632" s="10">
        <f>'اسماء العملاء'!A239</f>
        <v>0</v>
      </c>
      <c r="BB632" s="122"/>
      <c r="BC632" s="123"/>
      <c r="BD632" s="123"/>
      <c r="BE632" s="121">
        <v>238</v>
      </c>
    </row>
    <row r="633" spans="13:57" ht="21" customHeight="1" thickBot="1">
      <c r="M633" s="10">
        <f>'اسماء العملاء'!A236</f>
        <v>0</v>
      </c>
      <c r="BA633" s="10">
        <f>'اسماء العملاء'!A240</f>
        <v>0</v>
      </c>
      <c r="BB633" s="122"/>
      <c r="BC633" s="123"/>
      <c r="BD633" s="123"/>
      <c r="BE633" s="121">
        <v>239</v>
      </c>
    </row>
    <row r="634" spans="13:57" ht="21" customHeight="1" thickBot="1">
      <c r="M634" s="10">
        <f>'اسماء العملاء'!A237</f>
        <v>0</v>
      </c>
      <c r="BA634" s="10">
        <f>'اسماء العملاء'!A241</f>
        <v>0</v>
      </c>
      <c r="BB634" s="122"/>
      <c r="BC634" s="123"/>
      <c r="BD634" s="123"/>
      <c r="BE634" s="121">
        <v>240</v>
      </c>
    </row>
    <row r="635" spans="13:57" ht="21" customHeight="1" thickBot="1">
      <c r="M635" s="10">
        <f>'اسماء العملاء'!A238</f>
        <v>0</v>
      </c>
      <c r="BA635" s="10">
        <f>'اسماء العملاء'!A242</f>
        <v>0</v>
      </c>
      <c r="BB635" s="122"/>
      <c r="BC635" s="123"/>
      <c r="BD635" s="123"/>
      <c r="BE635" s="121">
        <v>241</v>
      </c>
    </row>
    <row r="636" spans="13:57" ht="21" customHeight="1" thickBot="1">
      <c r="M636" s="10">
        <f>'اسماء العملاء'!A239</f>
        <v>0</v>
      </c>
      <c r="BA636" s="10">
        <f>'اسماء العملاء'!A243</f>
        <v>0</v>
      </c>
      <c r="BB636" s="122"/>
      <c r="BC636" s="123"/>
      <c r="BD636" s="123"/>
      <c r="BE636" s="121">
        <v>242</v>
      </c>
    </row>
    <row r="637" spans="13:57" ht="21" customHeight="1" thickBot="1">
      <c r="M637" s="10">
        <f>'اسماء العملاء'!A240</f>
        <v>0</v>
      </c>
      <c r="BA637" s="10">
        <f>'اسماء العملاء'!A244</f>
        <v>0</v>
      </c>
      <c r="BB637" s="122"/>
      <c r="BC637" s="123"/>
      <c r="BD637" s="123"/>
      <c r="BE637" s="121">
        <v>243</v>
      </c>
    </row>
    <row r="638" spans="13:57" ht="21" customHeight="1" thickBot="1">
      <c r="M638" s="10">
        <f>'اسماء العملاء'!A241</f>
        <v>0</v>
      </c>
      <c r="BA638" s="10">
        <f>'اسماء العملاء'!A245</f>
        <v>0</v>
      </c>
      <c r="BB638" s="122"/>
      <c r="BC638" s="123"/>
      <c r="BD638" s="123"/>
      <c r="BE638" s="121">
        <v>244</v>
      </c>
    </row>
    <row r="639" spans="13:57" ht="21" customHeight="1" thickBot="1">
      <c r="M639" s="10">
        <f>'اسماء العملاء'!A242</f>
        <v>0</v>
      </c>
      <c r="BA639" s="10">
        <f>'اسماء العملاء'!A246</f>
        <v>0</v>
      </c>
      <c r="BB639" s="122"/>
      <c r="BC639" s="123"/>
      <c r="BD639" s="123"/>
      <c r="BE639" s="121">
        <v>245</v>
      </c>
    </row>
    <row r="640" spans="13:57" ht="21" customHeight="1" thickBot="1">
      <c r="M640" s="10">
        <f>'اسماء العملاء'!A243</f>
        <v>0</v>
      </c>
      <c r="BA640" s="10">
        <f>'اسماء العملاء'!A247</f>
        <v>0</v>
      </c>
      <c r="BB640" s="122"/>
      <c r="BC640" s="123"/>
      <c r="BD640" s="123"/>
      <c r="BE640" s="121">
        <v>246</v>
      </c>
    </row>
    <row r="641" spans="13:57" ht="21" customHeight="1" thickBot="1">
      <c r="M641" s="10">
        <f>'اسماء العملاء'!A244</f>
        <v>0</v>
      </c>
      <c r="BA641" s="10">
        <f>'اسماء العملاء'!A248</f>
        <v>0</v>
      </c>
      <c r="BB641" s="122"/>
      <c r="BC641" s="123"/>
      <c r="BD641" s="123"/>
      <c r="BE641" s="121">
        <v>247</v>
      </c>
    </row>
    <row r="642" spans="13:57" ht="21" customHeight="1" thickBot="1">
      <c r="M642" s="10">
        <f>'اسماء العملاء'!A245</f>
        <v>0</v>
      </c>
      <c r="BA642" s="10">
        <f>'اسماء العملاء'!A249</f>
        <v>0</v>
      </c>
      <c r="BB642" s="122"/>
      <c r="BC642" s="123"/>
      <c r="BD642" s="123"/>
      <c r="BE642" s="121">
        <v>248</v>
      </c>
    </row>
    <row r="643" spans="13:57" ht="21" customHeight="1" thickBot="1">
      <c r="M643" s="10">
        <f>'اسماء العملاء'!A246</f>
        <v>0</v>
      </c>
      <c r="BA643" s="10">
        <f>'اسماء العملاء'!A250</f>
        <v>0</v>
      </c>
      <c r="BB643" s="122"/>
      <c r="BC643" s="123"/>
      <c r="BD643" s="123"/>
      <c r="BE643" s="121">
        <v>249</v>
      </c>
    </row>
    <row r="644" spans="13:57" ht="21" customHeight="1" thickBot="1">
      <c r="M644" s="10">
        <f>'اسماء العملاء'!A247</f>
        <v>0</v>
      </c>
      <c r="BA644" s="10">
        <f>'اسماء العملاء'!A251</f>
        <v>0</v>
      </c>
      <c r="BB644" s="122"/>
      <c r="BC644" s="123"/>
      <c r="BD644" s="123"/>
      <c r="BE644" s="121">
        <v>250</v>
      </c>
    </row>
    <row r="645" spans="13:57" ht="21" customHeight="1" thickBot="1">
      <c r="M645" s="10">
        <f>'اسماء العملاء'!A248</f>
        <v>0</v>
      </c>
      <c r="BA645" s="10">
        <f>'اسماء العملاء'!A252</f>
        <v>0</v>
      </c>
      <c r="BB645" s="122"/>
      <c r="BC645" s="123"/>
      <c r="BD645" s="123"/>
      <c r="BE645" s="121">
        <v>251</v>
      </c>
    </row>
    <row r="646" spans="13:57" ht="21" customHeight="1" thickBot="1">
      <c r="M646" s="10">
        <f>'اسماء العملاء'!A249</f>
        <v>0</v>
      </c>
      <c r="BA646" s="10">
        <f>'اسماء العملاء'!A253</f>
        <v>0</v>
      </c>
      <c r="BB646" s="122"/>
      <c r="BC646" s="123"/>
      <c r="BD646" s="123"/>
      <c r="BE646" s="121">
        <v>252</v>
      </c>
    </row>
    <row r="647" spans="13:57" ht="21" customHeight="1" thickBot="1">
      <c r="M647" s="10">
        <f>'اسماء العملاء'!A250</f>
        <v>0</v>
      </c>
      <c r="BA647" s="10">
        <f>'اسماء العملاء'!A254</f>
        <v>0</v>
      </c>
      <c r="BB647" s="122"/>
      <c r="BC647" s="123"/>
      <c r="BD647" s="123"/>
      <c r="BE647" s="121">
        <v>253</v>
      </c>
    </row>
    <row r="648" spans="13:57" ht="21" customHeight="1" thickBot="1">
      <c r="M648" s="10">
        <f>'اسماء العملاء'!A251</f>
        <v>0</v>
      </c>
      <c r="BA648" s="10">
        <f>'اسماء العملاء'!A255</f>
        <v>0</v>
      </c>
      <c r="BB648" s="122"/>
      <c r="BC648" s="123"/>
      <c r="BD648" s="123"/>
      <c r="BE648" s="121">
        <v>254</v>
      </c>
    </row>
    <row r="649" spans="13:57" ht="21" customHeight="1" thickBot="1">
      <c r="M649" s="10">
        <f>'اسماء العملاء'!A252</f>
        <v>0</v>
      </c>
      <c r="BA649" s="10">
        <f>'اسماء العملاء'!A256</f>
        <v>0</v>
      </c>
      <c r="BB649" s="122"/>
      <c r="BC649" s="123"/>
      <c r="BD649" s="123"/>
      <c r="BE649" s="121">
        <v>255</v>
      </c>
    </row>
    <row r="650" spans="13:57" ht="21" customHeight="1" thickBot="1">
      <c r="M650" s="10">
        <f>'اسماء العملاء'!A253</f>
        <v>0</v>
      </c>
      <c r="BA650" s="10">
        <f>'اسماء العملاء'!A257</f>
        <v>0</v>
      </c>
      <c r="BB650" s="122"/>
      <c r="BC650" s="123"/>
      <c r="BD650" s="123"/>
      <c r="BE650" s="121">
        <v>256</v>
      </c>
    </row>
    <row r="651" spans="13:57" ht="21" customHeight="1" thickBot="1">
      <c r="M651" s="10">
        <f>'اسماء العملاء'!A254</f>
        <v>0</v>
      </c>
      <c r="BA651" s="10">
        <f>'اسماء العملاء'!A258</f>
        <v>0</v>
      </c>
      <c r="BB651" s="122"/>
      <c r="BC651" s="123"/>
      <c r="BD651" s="123"/>
      <c r="BE651" s="121">
        <v>257</v>
      </c>
    </row>
    <row r="652" spans="13:57" ht="21" customHeight="1" thickBot="1">
      <c r="M652" s="10">
        <f>'اسماء العملاء'!A255</f>
        <v>0</v>
      </c>
      <c r="BA652" s="10">
        <f>'اسماء العملاء'!A259</f>
        <v>0</v>
      </c>
      <c r="BB652" s="122"/>
      <c r="BC652" s="123"/>
      <c r="BD652" s="123"/>
      <c r="BE652" s="121">
        <v>258</v>
      </c>
    </row>
    <row r="653" spans="13:57" ht="21" customHeight="1" thickBot="1">
      <c r="M653" s="10">
        <f>'اسماء العملاء'!A256</f>
        <v>0</v>
      </c>
      <c r="BA653" s="10">
        <f>'اسماء العملاء'!A260</f>
        <v>0</v>
      </c>
      <c r="BB653" s="122"/>
      <c r="BC653" s="123"/>
      <c r="BD653" s="123"/>
      <c r="BE653" s="121">
        <v>259</v>
      </c>
    </row>
    <row r="654" spans="13:57" ht="21" customHeight="1" thickBot="1">
      <c r="M654" s="10">
        <f>'اسماء العملاء'!A257</f>
        <v>0</v>
      </c>
      <c r="BA654" s="10">
        <f>'اسماء العملاء'!A261</f>
        <v>0</v>
      </c>
      <c r="BB654" s="122"/>
      <c r="BC654" s="123"/>
      <c r="BD654" s="123"/>
      <c r="BE654" s="121">
        <v>260</v>
      </c>
    </row>
    <row r="655" spans="13:57" ht="21" customHeight="1" thickBot="1">
      <c r="M655" s="10">
        <f>'اسماء العملاء'!A258</f>
        <v>0</v>
      </c>
      <c r="BA655" s="10">
        <f>'اسماء العملاء'!A262</f>
        <v>0</v>
      </c>
      <c r="BB655" s="122"/>
      <c r="BC655" s="123"/>
      <c r="BD655" s="123"/>
      <c r="BE655" s="121">
        <v>261</v>
      </c>
    </row>
    <row r="656" spans="13:57" ht="21" customHeight="1" thickBot="1">
      <c r="M656" s="10">
        <f>'اسماء العملاء'!A259</f>
        <v>0</v>
      </c>
      <c r="BA656" s="10">
        <f>'اسماء العملاء'!A263</f>
        <v>0</v>
      </c>
      <c r="BB656" s="122"/>
      <c r="BC656" s="123"/>
      <c r="BD656" s="123"/>
      <c r="BE656" s="121">
        <v>262</v>
      </c>
    </row>
    <row r="657" spans="13:57" ht="21" customHeight="1" thickBot="1">
      <c r="M657" s="10">
        <f>'اسماء العملاء'!A260</f>
        <v>0</v>
      </c>
      <c r="BA657" s="10">
        <f>'اسماء العملاء'!A264</f>
        <v>0</v>
      </c>
      <c r="BB657" s="122"/>
      <c r="BC657" s="123"/>
      <c r="BD657" s="123"/>
      <c r="BE657" s="121">
        <v>263</v>
      </c>
    </row>
    <row r="658" spans="13:57" ht="21" customHeight="1" thickBot="1">
      <c r="M658" s="10">
        <f>'اسماء العملاء'!A261</f>
        <v>0</v>
      </c>
      <c r="BA658" s="10">
        <f>'اسماء العملاء'!A265</f>
        <v>0</v>
      </c>
      <c r="BB658" s="122"/>
      <c r="BC658" s="123"/>
      <c r="BD658" s="123"/>
      <c r="BE658" s="121">
        <v>264</v>
      </c>
    </row>
    <row r="659" spans="13:57" ht="21" customHeight="1" thickBot="1">
      <c r="M659" s="10">
        <f>'اسماء العملاء'!A262</f>
        <v>0</v>
      </c>
      <c r="BA659" s="10">
        <f>'اسماء العملاء'!A266</f>
        <v>0</v>
      </c>
      <c r="BB659" s="122"/>
      <c r="BC659" s="123"/>
      <c r="BD659" s="123"/>
      <c r="BE659" s="121">
        <v>265</v>
      </c>
    </row>
    <row r="660" spans="13:57" ht="21" customHeight="1" thickBot="1">
      <c r="M660" s="10">
        <f>'اسماء العملاء'!A263</f>
        <v>0</v>
      </c>
      <c r="BA660" s="10">
        <f>'اسماء العملاء'!A267</f>
        <v>0</v>
      </c>
      <c r="BB660" s="122"/>
      <c r="BC660" s="123"/>
      <c r="BD660" s="123"/>
      <c r="BE660" s="121">
        <v>266</v>
      </c>
    </row>
    <row r="661" spans="13:57" ht="21" customHeight="1" thickBot="1">
      <c r="M661" s="10">
        <f>'اسماء العملاء'!A264</f>
        <v>0</v>
      </c>
      <c r="BA661" s="10">
        <f>'اسماء العملاء'!A268</f>
        <v>0</v>
      </c>
      <c r="BB661" s="122"/>
      <c r="BC661" s="123"/>
      <c r="BD661" s="123"/>
      <c r="BE661" s="121">
        <v>267</v>
      </c>
    </row>
    <row r="662" spans="13:57" ht="21" customHeight="1" thickBot="1">
      <c r="M662" s="10">
        <f>'اسماء العملاء'!A265</f>
        <v>0</v>
      </c>
      <c r="BA662" s="10">
        <f>'اسماء العملاء'!A269</f>
        <v>0</v>
      </c>
      <c r="BB662" s="122"/>
      <c r="BC662" s="123"/>
      <c r="BD662" s="123"/>
      <c r="BE662" s="121">
        <v>268</v>
      </c>
    </row>
    <row r="663" spans="13:57" ht="21" customHeight="1" thickBot="1">
      <c r="M663" s="10">
        <f>'اسماء العملاء'!A266</f>
        <v>0</v>
      </c>
      <c r="BA663" s="10">
        <f>'اسماء العملاء'!A270</f>
        <v>0</v>
      </c>
      <c r="BB663" s="122"/>
      <c r="BC663" s="123"/>
      <c r="BD663" s="123"/>
      <c r="BE663" s="121">
        <v>269</v>
      </c>
    </row>
    <row r="664" spans="13:57" ht="21" customHeight="1" thickBot="1">
      <c r="M664" s="10">
        <f>'اسماء العملاء'!A267</f>
        <v>0</v>
      </c>
      <c r="BA664" s="10">
        <f>'اسماء العملاء'!A271</f>
        <v>0</v>
      </c>
      <c r="BB664" s="122"/>
      <c r="BC664" s="123"/>
      <c r="BD664" s="123"/>
      <c r="BE664" s="121">
        <v>270</v>
      </c>
    </row>
    <row r="665" spans="13:57" ht="21" customHeight="1" thickBot="1">
      <c r="M665" s="10">
        <f>'اسماء العملاء'!A268</f>
        <v>0</v>
      </c>
      <c r="BA665" s="10">
        <f>'اسماء العملاء'!A272</f>
        <v>0</v>
      </c>
      <c r="BB665" s="122"/>
      <c r="BC665" s="123"/>
      <c r="BD665" s="123"/>
      <c r="BE665" s="121">
        <v>271</v>
      </c>
    </row>
    <row r="666" spans="13:57" ht="21" customHeight="1" thickBot="1">
      <c r="M666" s="10">
        <f>'اسماء العملاء'!A269</f>
        <v>0</v>
      </c>
      <c r="BA666" s="10">
        <f>'اسماء العملاء'!A273</f>
        <v>0</v>
      </c>
      <c r="BB666" s="122"/>
      <c r="BC666" s="123"/>
      <c r="BD666" s="123"/>
      <c r="BE666" s="121">
        <v>272</v>
      </c>
    </row>
    <row r="667" spans="13:57" ht="21" customHeight="1" thickBot="1">
      <c r="M667" s="10">
        <f>'اسماء العملاء'!A270</f>
        <v>0</v>
      </c>
      <c r="BA667" s="10">
        <f>'اسماء العملاء'!A274</f>
        <v>0</v>
      </c>
      <c r="BB667" s="122"/>
      <c r="BC667" s="123"/>
      <c r="BD667" s="123"/>
      <c r="BE667" s="121">
        <v>273</v>
      </c>
    </row>
    <row r="668" spans="13:57" ht="21" customHeight="1" thickBot="1">
      <c r="M668" s="10">
        <f>'اسماء العملاء'!A271</f>
        <v>0</v>
      </c>
      <c r="BA668" s="10">
        <f>'اسماء العملاء'!A275</f>
        <v>0</v>
      </c>
      <c r="BB668" s="122"/>
      <c r="BC668" s="123"/>
      <c r="BD668" s="123"/>
      <c r="BE668" s="121">
        <v>274</v>
      </c>
    </row>
    <row r="669" spans="13:57" ht="21" customHeight="1" thickBot="1">
      <c r="M669" s="10">
        <f>'اسماء العملاء'!A272</f>
        <v>0</v>
      </c>
      <c r="BA669" s="10">
        <f>'اسماء العملاء'!A276</f>
        <v>0</v>
      </c>
      <c r="BB669" s="122"/>
      <c r="BC669" s="123"/>
      <c r="BD669" s="123"/>
      <c r="BE669" s="121">
        <v>275</v>
      </c>
    </row>
    <row r="670" spans="13:57" ht="21" customHeight="1" thickBot="1">
      <c r="M670" s="10">
        <f>'اسماء العملاء'!A273</f>
        <v>0</v>
      </c>
      <c r="BA670" s="10">
        <f>'اسماء العملاء'!A277</f>
        <v>0</v>
      </c>
      <c r="BB670" s="122"/>
      <c r="BC670" s="123"/>
      <c r="BD670" s="123"/>
      <c r="BE670" s="121">
        <v>276</v>
      </c>
    </row>
    <row r="671" spans="13:57" ht="21" customHeight="1" thickBot="1">
      <c r="M671" s="10">
        <f>'اسماء العملاء'!A274</f>
        <v>0</v>
      </c>
      <c r="BA671" s="10">
        <f>'اسماء العملاء'!A278</f>
        <v>0</v>
      </c>
      <c r="BB671" s="122"/>
      <c r="BC671" s="123"/>
      <c r="BD671" s="123"/>
      <c r="BE671" s="121">
        <v>277</v>
      </c>
    </row>
    <row r="672" spans="13:57" ht="21" customHeight="1" thickBot="1">
      <c r="M672" s="10">
        <f>'اسماء العملاء'!A275</f>
        <v>0</v>
      </c>
      <c r="BA672" s="10">
        <f>'اسماء العملاء'!A279</f>
        <v>0</v>
      </c>
      <c r="BB672" s="122"/>
      <c r="BC672" s="123"/>
      <c r="BD672" s="123"/>
      <c r="BE672" s="121">
        <v>278</v>
      </c>
    </row>
    <row r="673" spans="13:57" ht="21" customHeight="1" thickBot="1">
      <c r="M673" s="10">
        <f>'اسماء العملاء'!A276</f>
        <v>0</v>
      </c>
      <c r="BA673" s="10">
        <f>'اسماء العملاء'!A280</f>
        <v>0</v>
      </c>
      <c r="BB673" s="122"/>
      <c r="BC673" s="123"/>
      <c r="BD673" s="123"/>
      <c r="BE673" s="121">
        <v>279</v>
      </c>
    </row>
    <row r="674" spans="13:57" ht="21" customHeight="1" thickBot="1">
      <c r="M674" s="10">
        <f>'اسماء العملاء'!A277</f>
        <v>0</v>
      </c>
      <c r="BA674" s="10">
        <f>'اسماء العملاء'!A281</f>
        <v>0</v>
      </c>
      <c r="BB674" s="122"/>
      <c r="BC674" s="123"/>
      <c r="BD674" s="123"/>
      <c r="BE674" s="121">
        <v>280</v>
      </c>
    </row>
    <row r="675" spans="13:57" ht="21" customHeight="1" thickBot="1">
      <c r="M675" s="10">
        <f>'اسماء العملاء'!A278</f>
        <v>0</v>
      </c>
      <c r="BA675" s="10">
        <f>'اسماء العملاء'!A282</f>
        <v>0</v>
      </c>
      <c r="BB675" s="122"/>
      <c r="BC675" s="123"/>
      <c r="BD675" s="123"/>
      <c r="BE675" s="121">
        <v>281</v>
      </c>
    </row>
    <row r="676" spans="13:57" ht="21" customHeight="1" thickBot="1">
      <c r="M676" s="10">
        <f>'اسماء العملاء'!A279</f>
        <v>0</v>
      </c>
      <c r="BA676" s="10">
        <f>'اسماء العملاء'!A283</f>
        <v>0</v>
      </c>
      <c r="BB676" s="122"/>
      <c r="BC676" s="123"/>
      <c r="BD676" s="123"/>
      <c r="BE676" s="121">
        <v>282</v>
      </c>
    </row>
    <row r="677" spans="13:57" ht="21" customHeight="1" thickBot="1">
      <c r="M677" s="10">
        <f>'اسماء العملاء'!A280</f>
        <v>0</v>
      </c>
      <c r="BA677" s="10">
        <f>'اسماء العملاء'!A284</f>
        <v>0</v>
      </c>
      <c r="BB677" s="122"/>
      <c r="BC677" s="123"/>
      <c r="BD677" s="123"/>
      <c r="BE677" s="121">
        <v>283</v>
      </c>
    </row>
    <row r="678" spans="13:57" ht="21" customHeight="1" thickBot="1">
      <c r="M678" s="10">
        <f>'اسماء العملاء'!A281</f>
        <v>0</v>
      </c>
      <c r="BA678" s="10">
        <f>'اسماء العملاء'!A285</f>
        <v>0</v>
      </c>
      <c r="BB678" s="122"/>
      <c r="BC678" s="123"/>
      <c r="BD678" s="123"/>
      <c r="BE678" s="121">
        <v>284</v>
      </c>
    </row>
    <row r="679" spans="13:57" ht="21" customHeight="1" thickBot="1">
      <c r="M679" s="10">
        <f>'اسماء العملاء'!A282</f>
        <v>0</v>
      </c>
      <c r="BA679" s="10">
        <f>'اسماء العملاء'!A286</f>
        <v>0</v>
      </c>
      <c r="BB679" s="122"/>
      <c r="BC679" s="123"/>
      <c r="BD679" s="123"/>
      <c r="BE679" s="121">
        <v>285</v>
      </c>
    </row>
    <row r="680" spans="13:57" ht="21" customHeight="1" thickBot="1">
      <c r="M680" s="10">
        <f>'اسماء العملاء'!A283</f>
        <v>0</v>
      </c>
      <c r="BA680" s="10">
        <f>'اسماء العملاء'!A287</f>
        <v>0</v>
      </c>
      <c r="BB680" s="122"/>
      <c r="BC680" s="123"/>
      <c r="BD680" s="123"/>
      <c r="BE680" s="121">
        <v>286</v>
      </c>
    </row>
    <row r="681" spans="13:57" ht="21" customHeight="1" thickBot="1">
      <c r="M681" s="10">
        <f>'اسماء العملاء'!A284</f>
        <v>0</v>
      </c>
      <c r="BA681" s="10">
        <f>'اسماء العملاء'!A288</f>
        <v>0</v>
      </c>
      <c r="BB681" s="122"/>
      <c r="BC681" s="123"/>
      <c r="BD681" s="123"/>
      <c r="BE681" s="121">
        <v>287</v>
      </c>
    </row>
    <row r="682" spans="13:57" ht="21" customHeight="1" thickBot="1">
      <c r="M682" s="10">
        <f>'اسماء العملاء'!A285</f>
        <v>0</v>
      </c>
      <c r="BA682" s="10">
        <f>'اسماء العملاء'!A289</f>
        <v>0</v>
      </c>
      <c r="BB682" s="122"/>
      <c r="BC682" s="123"/>
      <c r="BD682" s="123"/>
      <c r="BE682" s="121">
        <v>288</v>
      </c>
    </row>
    <row r="683" spans="13:57" ht="21" customHeight="1" thickBot="1">
      <c r="M683" s="10">
        <f>'اسماء العملاء'!A286</f>
        <v>0</v>
      </c>
      <c r="BA683" s="10">
        <f>'اسماء العملاء'!A290</f>
        <v>0</v>
      </c>
      <c r="BB683" s="122"/>
      <c r="BC683" s="123"/>
      <c r="BD683" s="123"/>
      <c r="BE683" s="121">
        <v>289</v>
      </c>
    </row>
    <row r="684" spans="13:57" ht="21" customHeight="1" thickBot="1">
      <c r="M684" s="10">
        <f>'اسماء العملاء'!A287</f>
        <v>0</v>
      </c>
      <c r="BA684" s="10">
        <f>'اسماء العملاء'!A291</f>
        <v>0</v>
      </c>
      <c r="BB684" s="122"/>
      <c r="BC684" s="123"/>
      <c r="BD684" s="123"/>
      <c r="BE684" s="121">
        <v>290</v>
      </c>
    </row>
    <row r="685" spans="13:57" ht="21" customHeight="1" thickBot="1">
      <c r="M685" s="10">
        <f>'اسماء العملاء'!A288</f>
        <v>0</v>
      </c>
      <c r="BA685" s="10">
        <f>'اسماء العملاء'!A292</f>
        <v>0</v>
      </c>
      <c r="BB685" s="122"/>
      <c r="BC685" s="123"/>
      <c r="BD685" s="123"/>
      <c r="BE685" s="121">
        <v>291</v>
      </c>
    </row>
    <row r="686" spans="13:57" ht="21" customHeight="1" thickBot="1">
      <c r="M686" s="10">
        <f>'اسماء العملاء'!A289</f>
        <v>0</v>
      </c>
      <c r="BA686" s="10">
        <f>'اسماء العملاء'!A293</f>
        <v>0</v>
      </c>
      <c r="BB686" s="122"/>
      <c r="BC686" s="123"/>
      <c r="BD686" s="123"/>
      <c r="BE686" s="121">
        <v>292</v>
      </c>
    </row>
    <row r="687" spans="13:57" ht="21" customHeight="1" thickBot="1">
      <c r="M687" s="10">
        <f>'اسماء العملاء'!A290</f>
        <v>0</v>
      </c>
      <c r="BA687" s="10">
        <f>'اسماء العملاء'!A294</f>
        <v>0</v>
      </c>
      <c r="BB687" s="122"/>
      <c r="BC687" s="123"/>
      <c r="BD687" s="123"/>
      <c r="BE687" s="121">
        <v>293</v>
      </c>
    </row>
    <row r="688" spans="13:57" ht="21" customHeight="1" thickBot="1">
      <c r="M688" s="10">
        <f>'اسماء العملاء'!A291</f>
        <v>0</v>
      </c>
      <c r="BA688" s="10">
        <f>'اسماء العملاء'!A295</f>
        <v>0</v>
      </c>
      <c r="BB688" s="122"/>
      <c r="BC688" s="123"/>
      <c r="BD688" s="123"/>
      <c r="BE688" s="121">
        <v>294</v>
      </c>
    </row>
    <row r="689" spans="13:57" ht="21" customHeight="1" thickBot="1">
      <c r="M689" s="10">
        <f>'اسماء العملاء'!A292</f>
        <v>0</v>
      </c>
      <c r="BA689" s="10">
        <f>'اسماء العملاء'!A296</f>
        <v>0</v>
      </c>
      <c r="BB689" s="122"/>
      <c r="BC689" s="123"/>
      <c r="BD689" s="123"/>
      <c r="BE689" s="121">
        <v>295</v>
      </c>
    </row>
    <row r="690" spans="13:57" ht="21" customHeight="1" thickBot="1">
      <c r="M690" s="10">
        <f>'اسماء العملاء'!A293</f>
        <v>0</v>
      </c>
      <c r="BA690" s="10">
        <f>'اسماء العملاء'!A297</f>
        <v>0</v>
      </c>
      <c r="BB690" s="122"/>
      <c r="BC690" s="123"/>
      <c r="BD690" s="123"/>
      <c r="BE690" s="121">
        <v>296</v>
      </c>
    </row>
    <row r="691" spans="13:57" ht="21" customHeight="1" thickBot="1">
      <c r="M691" s="10">
        <f>'اسماء العملاء'!A294</f>
        <v>0</v>
      </c>
      <c r="BA691" s="10">
        <f>'اسماء العملاء'!A298</f>
        <v>0</v>
      </c>
      <c r="BB691" s="122"/>
      <c r="BC691" s="123"/>
      <c r="BD691" s="123"/>
      <c r="BE691" s="121">
        <v>297</v>
      </c>
    </row>
    <row r="692" spans="13:57" ht="21" customHeight="1" thickBot="1">
      <c r="M692" s="10">
        <f>'اسماء العملاء'!A295</f>
        <v>0</v>
      </c>
      <c r="BA692" s="10">
        <f>'اسماء العملاء'!A299</f>
        <v>0</v>
      </c>
      <c r="BB692" s="122"/>
      <c r="BC692" s="123"/>
      <c r="BD692" s="123"/>
      <c r="BE692" s="121">
        <v>298</v>
      </c>
    </row>
    <row r="693" spans="13:57" ht="21" customHeight="1" thickBot="1">
      <c r="M693" s="10">
        <f>'اسماء العملاء'!A296</f>
        <v>0</v>
      </c>
      <c r="BA693" s="10">
        <f>'اسماء العملاء'!A300</f>
        <v>0</v>
      </c>
      <c r="BB693" s="122"/>
      <c r="BC693" s="123"/>
      <c r="BD693" s="123"/>
      <c r="BE693" s="121">
        <v>299</v>
      </c>
    </row>
    <row r="694" spans="13:57" ht="21" customHeight="1" thickBot="1">
      <c r="M694" s="10">
        <f>'اسماء العملاء'!A297</f>
        <v>0</v>
      </c>
      <c r="BA694" s="10">
        <f>'اسماء العملاء'!A301</f>
        <v>0</v>
      </c>
      <c r="BB694" s="122"/>
      <c r="BC694" s="123"/>
      <c r="BD694" s="123"/>
      <c r="BE694" s="121">
        <v>300</v>
      </c>
    </row>
    <row r="695" spans="13:57" ht="21" customHeight="1" thickBot="1">
      <c r="M695" s="10">
        <f>'اسماء العملاء'!A298</f>
        <v>0</v>
      </c>
      <c r="BA695" s="10">
        <f>'اسماء العملاء'!A302</f>
        <v>0</v>
      </c>
      <c r="BB695" s="122"/>
      <c r="BC695" s="123"/>
      <c r="BD695" s="123"/>
      <c r="BE695" s="121">
        <v>301</v>
      </c>
    </row>
    <row r="696" spans="13:57" ht="21" customHeight="1" thickBot="1">
      <c r="M696" s="10">
        <f>'اسماء العملاء'!A299</f>
        <v>0</v>
      </c>
      <c r="BA696" s="10">
        <f>'اسماء العملاء'!A303</f>
        <v>0</v>
      </c>
      <c r="BB696" s="122"/>
      <c r="BC696" s="123"/>
      <c r="BD696" s="123"/>
      <c r="BE696" s="121">
        <v>302</v>
      </c>
    </row>
    <row r="697" spans="13:57" ht="21" customHeight="1" thickBot="1">
      <c r="M697" s="10">
        <f>'اسماء العملاء'!A300</f>
        <v>0</v>
      </c>
      <c r="BA697" s="10">
        <f>'اسماء العملاء'!A304</f>
        <v>0</v>
      </c>
      <c r="BB697" s="122"/>
      <c r="BC697" s="123"/>
      <c r="BD697" s="123"/>
      <c r="BE697" s="121">
        <v>303</v>
      </c>
    </row>
    <row r="698" spans="13:57" ht="21" customHeight="1" thickBot="1">
      <c r="M698" s="10">
        <f>'اسماء العملاء'!A301</f>
        <v>0</v>
      </c>
      <c r="BA698" s="10">
        <f>'اسماء العملاء'!A305</f>
        <v>0</v>
      </c>
      <c r="BB698" s="122"/>
      <c r="BC698" s="123"/>
      <c r="BD698" s="123"/>
      <c r="BE698" s="121">
        <v>304</v>
      </c>
    </row>
    <row r="699" spans="13:57" ht="21" customHeight="1" thickBot="1">
      <c r="M699" s="10">
        <f>'اسماء العملاء'!A302</f>
        <v>0</v>
      </c>
      <c r="BA699" s="10">
        <f>'اسماء العملاء'!A306</f>
        <v>0</v>
      </c>
      <c r="BB699" s="125"/>
      <c r="BC699" s="123"/>
      <c r="BD699" s="123"/>
      <c r="BE699" s="121">
        <v>305</v>
      </c>
    </row>
    <row r="700" spans="13:57" ht="21" customHeight="1" thickBot="1">
      <c r="M700" s="10">
        <f>'اسماء العملاء'!A303</f>
        <v>0</v>
      </c>
      <c r="BA700" s="10">
        <f>'اسماء العملاء'!A307</f>
        <v>0</v>
      </c>
      <c r="BB700" s="166"/>
      <c r="BC700" s="123"/>
      <c r="BD700" s="163"/>
      <c r="BE700" s="121">
        <v>306</v>
      </c>
    </row>
    <row r="701" spans="13:57" ht="21" customHeight="1" thickBot="1">
      <c r="M701" s="10">
        <f>'اسماء العملاء'!A304</f>
        <v>0</v>
      </c>
      <c r="BA701" s="10">
        <f>'اسماء العملاء'!A308</f>
        <v>0</v>
      </c>
      <c r="BB701" s="122"/>
      <c r="BC701" s="123"/>
      <c r="BD701" s="123"/>
      <c r="BE701" s="121">
        <v>307</v>
      </c>
    </row>
    <row r="702" spans="13:57" ht="21" customHeight="1" thickBot="1">
      <c r="M702" s="10">
        <f>'اسماء العملاء'!A305</f>
        <v>0</v>
      </c>
      <c r="BA702" s="10">
        <f>'اسماء العملاء'!A309</f>
        <v>0</v>
      </c>
      <c r="BB702" s="122"/>
      <c r="BC702" s="123"/>
      <c r="BD702" s="123"/>
      <c r="BE702" s="121">
        <v>308</v>
      </c>
    </row>
    <row r="703" spans="13:57" ht="21" customHeight="1" thickBot="1">
      <c r="M703" s="10">
        <f>'اسماء العملاء'!A306</f>
        <v>0</v>
      </c>
      <c r="BA703" s="10">
        <f>'اسماء العملاء'!A310</f>
        <v>0</v>
      </c>
      <c r="BB703" s="122"/>
      <c r="BC703" s="123"/>
      <c r="BD703" s="123"/>
      <c r="BE703" s="121">
        <v>309</v>
      </c>
    </row>
    <row r="704" spans="13:57" ht="21" customHeight="1" thickBot="1">
      <c r="M704" s="10">
        <f>'اسماء العملاء'!A307</f>
        <v>0</v>
      </c>
      <c r="BA704" s="10">
        <f>'اسماء العملاء'!A311</f>
        <v>0</v>
      </c>
      <c r="BB704" s="122"/>
      <c r="BC704" s="123"/>
      <c r="BD704" s="123"/>
      <c r="BE704" s="121">
        <v>310</v>
      </c>
    </row>
    <row r="705" spans="13:57" ht="21" customHeight="1" thickBot="1">
      <c r="M705" s="10">
        <f>'اسماء العملاء'!A308</f>
        <v>0</v>
      </c>
      <c r="BA705" s="10">
        <f>'اسماء العملاء'!A312</f>
        <v>0</v>
      </c>
      <c r="BB705" s="122"/>
      <c r="BC705" s="123"/>
      <c r="BD705" s="123"/>
      <c r="BE705" s="121">
        <v>311</v>
      </c>
    </row>
    <row r="706" spans="13:57" ht="21" customHeight="1" thickBot="1">
      <c r="M706" s="10">
        <f>'اسماء العملاء'!A309</f>
        <v>0</v>
      </c>
      <c r="BA706" s="10">
        <f>'اسماء العملاء'!A313</f>
        <v>0</v>
      </c>
      <c r="BB706" s="122"/>
      <c r="BC706" s="123"/>
      <c r="BD706" s="123"/>
      <c r="BE706" s="121">
        <v>312</v>
      </c>
    </row>
    <row r="707" spans="13:57" ht="21" customHeight="1" thickBot="1">
      <c r="M707" s="10">
        <f>'اسماء العملاء'!A310</f>
        <v>0</v>
      </c>
      <c r="BA707" s="10">
        <f>'اسماء العملاء'!A314</f>
        <v>0</v>
      </c>
      <c r="BB707" s="122"/>
      <c r="BC707" s="123"/>
      <c r="BD707" s="123"/>
      <c r="BE707" s="121">
        <v>313</v>
      </c>
    </row>
    <row r="708" spans="13:57" ht="21" customHeight="1" thickBot="1">
      <c r="M708" s="10">
        <f>'اسماء العملاء'!A311</f>
        <v>0</v>
      </c>
      <c r="BA708" s="10">
        <f>'اسماء العملاء'!A315</f>
        <v>0</v>
      </c>
      <c r="BB708" s="122"/>
      <c r="BC708" s="123"/>
      <c r="BD708" s="123"/>
      <c r="BE708" s="121">
        <v>314</v>
      </c>
    </row>
    <row r="709" spans="13:57" ht="21" customHeight="1" thickBot="1">
      <c r="M709" s="10">
        <f>'اسماء العملاء'!A312</f>
        <v>0</v>
      </c>
      <c r="BA709" s="10">
        <f>'اسماء العملاء'!A316</f>
        <v>0</v>
      </c>
      <c r="BB709" s="122"/>
      <c r="BC709" s="123"/>
      <c r="BD709" s="123"/>
      <c r="BE709" s="121">
        <v>315</v>
      </c>
    </row>
    <row r="710" spans="13:57" ht="21" customHeight="1" thickBot="1">
      <c r="M710" s="10">
        <f>'اسماء العملاء'!A313</f>
        <v>0</v>
      </c>
      <c r="BA710" s="10">
        <f>'اسماء العملاء'!A317</f>
        <v>0</v>
      </c>
      <c r="BB710" s="122"/>
      <c r="BC710" s="123"/>
      <c r="BD710" s="123"/>
      <c r="BE710" s="121">
        <v>316</v>
      </c>
    </row>
    <row r="711" spans="13:57" ht="21" customHeight="1" thickBot="1">
      <c r="M711" s="10">
        <f>'اسماء العملاء'!A314</f>
        <v>0</v>
      </c>
      <c r="BA711" s="10">
        <f>'اسماء العملاء'!A318</f>
        <v>0</v>
      </c>
      <c r="BB711" s="122"/>
      <c r="BC711" s="123"/>
      <c r="BD711" s="123"/>
      <c r="BE711" s="121">
        <v>317</v>
      </c>
    </row>
    <row r="712" spans="13:57" ht="21" customHeight="1" thickBot="1">
      <c r="M712" s="10">
        <f>'اسماء العملاء'!A315</f>
        <v>0</v>
      </c>
      <c r="BA712" s="10">
        <f>'اسماء العملاء'!A319</f>
        <v>0</v>
      </c>
      <c r="BB712" s="122"/>
      <c r="BC712" s="123"/>
      <c r="BD712" s="123"/>
      <c r="BE712" s="121">
        <v>318</v>
      </c>
    </row>
    <row r="713" spans="13:57" ht="21" customHeight="1" thickBot="1">
      <c r="M713" s="10">
        <f>'اسماء العملاء'!A316</f>
        <v>0</v>
      </c>
      <c r="BA713" s="10">
        <f>'اسماء العملاء'!A320</f>
        <v>0</v>
      </c>
      <c r="BB713" s="122"/>
      <c r="BC713" s="123"/>
      <c r="BD713" s="123"/>
      <c r="BE713" s="121">
        <v>319</v>
      </c>
    </row>
    <row r="714" spans="13:57" ht="21" customHeight="1" thickBot="1">
      <c r="M714" s="10">
        <f>'اسماء العملاء'!A317</f>
        <v>0</v>
      </c>
      <c r="BA714" s="10">
        <f>'اسماء العملاء'!A321</f>
        <v>0</v>
      </c>
      <c r="BB714" s="122"/>
      <c r="BC714" s="123"/>
      <c r="BD714" s="123"/>
      <c r="BE714" s="121">
        <v>320</v>
      </c>
    </row>
    <row r="715" spans="13:57" ht="21" customHeight="1" thickBot="1">
      <c r="M715" s="10">
        <f>'اسماء العملاء'!A318</f>
        <v>0</v>
      </c>
      <c r="BA715" s="10">
        <f>'اسماء العملاء'!A322</f>
        <v>0</v>
      </c>
      <c r="BB715" s="122"/>
      <c r="BC715" s="123"/>
      <c r="BD715" s="123"/>
      <c r="BE715" s="121">
        <v>321</v>
      </c>
    </row>
    <row r="716" spans="13:57" ht="21" customHeight="1" thickBot="1">
      <c r="M716" s="10">
        <f>'اسماء العملاء'!A319</f>
        <v>0</v>
      </c>
      <c r="BA716" s="10">
        <f>'اسماء العملاء'!A323</f>
        <v>0</v>
      </c>
      <c r="BB716" s="122"/>
      <c r="BC716" s="123"/>
      <c r="BD716" s="123"/>
      <c r="BE716" s="121">
        <v>322</v>
      </c>
    </row>
    <row r="717" spans="13:57" ht="21" customHeight="1" thickBot="1">
      <c r="M717" s="10">
        <f>'اسماء العملاء'!A320</f>
        <v>0</v>
      </c>
      <c r="BA717" s="10">
        <f>'اسماء العملاء'!A324</f>
        <v>0</v>
      </c>
      <c r="BB717" s="122"/>
      <c r="BC717" s="123"/>
      <c r="BD717" s="123"/>
      <c r="BE717" s="121">
        <v>323</v>
      </c>
    </row>
    <row r="718" spans="13:57" ht="21" customHeight="1" thickBot="1">
      <c r="M718" s="10">
        <f>'اسماء العملاء'!A321</f>
        <v>0</v>
      </c>
      <c r="BA718" s="10">
        <f>'اسماء العملاء'!A325</f>
        <v>0</v>
      </c>
      <c r="BB718" s="122"/>
      <c r="BC718" s="123"/>
      <c r="BD718" s="123"/>
      <c r="BE718" s="121">
        <v>324</v>
      </c>
    </row>
    <row r="719" spans="13:57" ht="21" customHeight="1" thickBot="1">
      <c r="M719" s="10">
        <f>'اسماء العملاء'!A322</f>
        <v>0</v>
      </c>
      <c r="BA719" s="10">
        <f>'اسماء العملاء'!A326</f>
        <v>0</v>
      </c>
      <c r="BB719" s="122"/>
      <c r="BC719" s="123"/>
      <c r="BD719" s="123"/>
      <c r="BE719" s="121">
        <v>325</v>
      </c>
    </row>
    <row r="720" spans="13:57" ht="21" customHeight="1" thickBot="1">
      <c r="M720" s="10">
        <f>'اسماء العملاء'!A323</f>
        <v>0</v>
      </c>
      <c r="BA720" s="10">
        <f>'اسماء العملاء'!A327</f>
        <v>0</v>
      </c>
      <c r="BB720" s="122"/>
      <c r="BC720" s="123"/>
      <c r="BD720" s="123"/>
      <c r="BE720" s="121">
        <v>326</v>
      </c>
    </row>
    <row r="721" spans="13:57" ht="21" customHeight="1" thickBot="1">
      <c r="M721" s="10">
        <f>'اسماء العملاء'!A324</f>
        <v>0</v>
      </c>
      <c r="BA721" s="10">
        <f>'اسماء العملاء'!A328</f>
        <v>0</v>
      </c>
      <c r="BB721" s="122"/>
      <c r="BC721" s="123"/>
      <c r="BD721" s="123"/>
      <c r="BE721" s="121">
        <v>327</v>
      </c>
    </row>
    <row r="722" spans="13:57" ht="21" customHeight="1" thickBot="1">
      <c r="M722" s="10">
        <f>'اسماء العملاء'!A325</f>
        <v>0</v>
      </c>
      <c r="BA722" s="10">
        <f>'اسماء العملاء'!A329</f>
        <v>0</v>
      </c>
      <c r="BB722" s="122"/>
      <c r="BC722" s="123"/>
      <c r="BD722" s="123"/>
      <c r="BE722" s="121">
        <v>328</v>
      </c>
    </row>
    <row r="723" spans="13:57" ht="21" customHeight="1" thickBot="1">
      <c r="M723" s="10">
        <f>'اسماء العملاء'!A326</f>
        <v>0</v>
      </c>
      <c r="BA723" s="10">
        <f>'اسماء العملاء'!A330</f>
        <v>0</v>
      </c>
      <c r="BB723" s="122"/>
      <c r="BC723" s="123"/>
      <c r="BD723" s="123"/>
      <c r="BE723" s="121">
        <v>329</v>
      </c>
    </row>
    <row r="724" spans="13:57" ht="21" customHeight="1" thickBot="1">
      <c r="M724" s="10">
        <f>'اسماء العملاء'!A327</f>
        <v>0</v>
      </c>
      <c r="BA724" s="10">
        <f>'اسماء العملاء'!A331</f>
        <v>0</v>
      </c>
      <c r="BB724" s="122"/>
      <c r="BC724" s="123"/>
      <c r="BD724" s="123"/>
      <c r="BE724" s="121">
        <v>330</v>
      </c>
    </row>
    <row r="725" spans="13:57" ht="21" customHeight="1" thickBot="1">
      <c r="M725" s="10">
        <f>'اسماء العملاء'!A328</f>
        <v>0</v>
      </c>
      <c r="BA725" s="10">
        <f>'اسماء العملاء'!A332</f>
        <v>0</v>
      </c>
      <c r="BB725" s="122"/>
      <c r="BC725" s="123"/>
      <c r="BD725" s="123"/>
      <c r="BE725" s="121">
        <v>331</v>
      </c>
    </row>
    <row r="726" spans="13:57" ht="21" customHeight="1" thickBot="1">
      <c r="M726" s="10">
        <f>'اسماء العملاء'!A329</f>
        <v>0</v>
      </c>
      <c r="BA726" s="10">
        <f>'اسماء العملاء'!A333</f>
        <v>0</v>
      </c>
      <c r="BB726" s="122"/>
      <c r="BC726" s="123"/>
      <c r="BD726" s="123"/>
      <c r="BE726" s="121">
        <v>332</v>
      </c>
    </row>
    <row r="727" spans="13:57" ht="21" customHeight="1" thickBot="1">
      <c r="M727" s="10">
        <f>'اسماء العملاء'!A330</f>
        <v>0</v>
      </c>
      <c r="BA727" s="10">
        <f>'اسماء العملاء'!A334</f>
        <v>0</v>
      </c>
      <c r="BB727" s="122"/>
      <c r="BC727" s="123"/>
      <c r="BD727" s="123"/>
      <c r="BE727" s="121">
        <v>333</v>
      </c>
    </row>
    <row r="728" spans="13:57" ht="21" customHeight="1" thickBot="1">
      <c r="M728" s="10">
        <f>'اسماء العملاء'!A331</f>
        <v>0</v>
      </c>
      <c r="BA728" s="10">
        <f>'اسماء العملاء'!A335</f>
        <v>0</v>
      </c>
      <c r="BB728" s="122"/>
      <c r="BC728" s="123"/>
      <c r="BD728" s="123"/>
      <c r="BE728" s="121">
        <v>334</v>
      </c>
    </row>
    <row r="729" spans="13:57" ht="21" customHeight="1" thickBot="1">
      <c r="M729" s="10">
        <f>'اسماء العملاء'!A332</f>
        <v>0</v>
      </c>
      <c r="BA729" s="10">
        <f>'اسماء العملاء'!A336</f>
        <v>0</v>
      </c>
      <c r="BB729" s="122"/>
      <c r="BC729" s="123"/>
      <c r="BD729" s="123"/>
      <c r="BE729" s="121">
        <v>335</v>
      </c>
    </row>
    <row r="730" spans="13:57" ht="21" customHeight="1" thickBot="1">
      <c r="M730" s="10">
        <f>'اسماء العملاء'!A333</f>
        <v>0</v>
      </c>
      <c r="BA730" s="10">
        <f>'اسماء العملاء'!A337</f>
        <v>0</v>
      </c>
      <c r="BB730" s="122"/>
      <c r="BC730" s="123"/>
      <c r="BD730" s="123"/>
      <c r="BE730" s="121">
        <v>336</v>
      </c>
    </row>
    <row r="731" spans="13:57" ht="21" customHeight="1" thickBot="1">
      <c r="M731" s="10">
        <f>'اسماء العملاء'!A334</f>
        <v>0</v>
      </c>
      <c r="BA731" s="10">
        <f>'اسماء العملاء'!A338</f>
        <v>0</v>
      </c>
      <c r="BB731" s="122"/>
      <c r="BC731" s="123"/>
      <c r="BD731" s="123"/>
      <c r="BE731" s="121">
        <v>337</v>
      </c>
    </row>
    <row r="732" spans="13:57" ht="21" customHeight="1" thickBot="1">
      <c r="M732" s="10">
        <f>'اسماء العملاء'!A335</f>
        <v>0</v>
      </c>
      <c r="BA732" s="10">
        <f>'اسماء العملاء'!A339</f>
        <v>0</v>
      </c>
      <c r="BB732" s="122"/>
      <c r="BC732" s="123"/>
      <c r="BD732" s="123"/>
      <c r="BE732" s="121">
        <v>338</v>
      </c>
    </row>
    <row r="733" spans="13:57" ht="21" customHeight="1" thickBot="1">
      <c r="M733" s="10">
        <f>'اسماء العملاء'!A336</f>
        <v>0</v>
      </c>
      <c r="BA733" s="10">
        <f>'اسماء العملاء'!A340</f>
        <v>0</v>
      </c>
      <c r="BB733" s="122"/>
      <c r="BC733" s="123"/>
      <c r="BD733" s="123"/>
      <c r="BE733" s="121">
        <v>339</v>
      </c>
    </row>
    <row r="734" spans="13:57" ht="21" customHeight="1" thickBot="1">
      <c r="M734" s="10">
        <f>'اسماء العملاء'!A337</f>
        <v>0</v>
      </c>
      <c r="BA734" s="10">
        <f>'اسماء العملاء'!A341</f>
        <v>0</v>
      </c>
      <c r="BB734" s="122"/>
      <c r="BC734" s="123"/>
      <c r="BD734" s="123"/>
      <c r="BE734" s="121">
        <v>340</v>
      </c>
    </row>
    <row r="735" spans="13:57" ht="21" customHeight="1" thickBot="1">
      <c r="M735" s="10">
        <f>'اسماء العملاء'!A338</f>
        <v>0</v>
      </c>
      <c r="BA735" s="10">
        <f>'اسماء العملاء'!A342</f>
        <v>0</v>
      </c>
      <c r="BB735" s="122"/>
      <c r="BC735" s="123"/>
      <c r="BD735" s="123"/>
      <c r="BE735" s="121">
        <v>341</v>
      </c>
    </row>
    <row r="736" spans="13:57" ht="21" customHeight="1" thickBot="1">
      <c r="M736" s="10">
        <f>'اسماء العملاء'!A339</f>
        <v>0</v>
      </c>
      <c r="BA736" s="10">
        <f>'اسماء العملاء'!A343</f>
        <v>0</v>
      </c>
      <c r="BB736" s="122"/>
      <c r="BC736" s="123"/>
      <c r="BD736" s="123"/>
      <c r="BE736" s="121">
        <v>342</v>
      </c>
    </row>
    <row r="737" spans="13:57" ht="21" customHeight="1" thickBot="1">
      <c r="M737" s="10">
        <f>'اسماء العملاء'!A340</f>
        <v>0</v>
      </c>
      <c r="BA737" s="10">
        <f>'اسماء العملاء'!A344</f>
        <v>0</v>
      </c>
      <c r="BB737" s="122"/>
      <c r="BC737" s="123"/>
      <c r="BD737" s="123"/>
      <c r="BE737" s="121">
        <v>343</v>
      </c>
    </row>
    <row r="738" spans="13:57" ht="21" customHeight="1" thickBot="1">
      <c r="M738" s="10">
        <f>'اسماء العملاء'!A341</f>
        <v>0</v>
      </c>
      <c r="BA738" s="10">
        <f>'اسماء العملاء'!A345</f>
        <v>0</v>
      </c>
      <c r="BB738" s="122"/>
      <c r="BC738" s="123"/>
      <c r="BD738" s="123"/>
      <c r="BE738" s="121">
        <v>344</v>
      </c>
    </row>
    <row r="739" spans="13:57" ht="21" customHeight="1" thickBot="1">
      <c r="M739" s="10">
        <f>'اسماء العملاء'!A342</f>
        <v>0</v>
      </c>
      <c r="BA739" s="10">
        <f>'اسماء العملاء'!A346</f>
        <v>0</v>
      </c>
      <c r="BB739" s="122"/>
      <c r="BC739" s="123"/>
      <c r="BD739" s="123"/>
      <c r="BE739" s="121">
        <v>345</v>
      </c>
    </row>
    <row r="740" spans="13:57" ht="21" customHeight="1" thickBot="1">
      <c r="M740" s="10">
        <f>'اسماء العملاء'!A343</f>
        <v>0</v>
      </c>
      <c r="BA740" s="10">
        <f>'اسماء العملاء'!A347</f>
        <v>0</v>
      </c>
      <c r="BB740" s="122"/>
      <c r="BC740" s="123"/>
      <c r="BD740" s="123"/>
      <c r="BE740" s="121">
        <v>346</v>
      </c>
    </row>
    <row r="741" spans="13:57" ht="21" customHeight="1" thickBot="1">
      <c r="M741" s="10">
        <f>'اسماء العملاء'!A344</f>
        <v>0</v>
      </c>
      <c r="BA741" s="10">
        <f>'اسماء العملاء'!A348</f>
        <v>0</v>
      </c>
      <c r="BB741" s="122"/>
      <c r="BC741" s="123"/>
      <c r="BD741" s="123"/>
      <c r="BE741" s="121">
        <v>347</v>
      </c>
    </row>
    <row r="742" spans="13:57" ht="21" customHeight="1" thickBot="1">
      <c r="M742" s="10">
        <f>'اسماء العملاء'!A345</f>
        <v>0</v>
      </c>
      <c r="BA742" s="10">
        <f>'اسماء العملاء'!A349</f>
        <v>0</v>
      </c>
      <c r="BB742" s="122"/>
      <c r="BC742" s="123"/>
      <c r="BD742" s="123"/>
      <c r="BE742" s="121">
        <v>348</v>
      </c>
    </row>
    <row r="743" spans="13:57" ht="21" customHeight="1" thickBot="1">
      <c r="M743" s="10">
        <f>'اسماء العملاء'!A346</f>
        <v>0</v>
      </c>
      <c r="BA743" s="10">
        <f>'اسماء العملاء'!A350</f>
        <v>0</v>
      </c>
      <c r="BB743" s="122"/>
      <c r="BC743" s="123"/>
      <c r="BD743" s="123"/>
      <c r="BE743" s="121">
        <v>349</v>
      </c>
    </row>
    <row r="744" spans="13:57" ht="21" customHeight="1" thickBot="1">
      <c r="M744" s="10">
        <f>'اسماء العملاء'!A347</f>
        <v>0</v>
      </c>
      <c r="BA744" s="10">
        <f>'اسماء العملاء'!A351</f>
        <v>0</v>
      </c>
      <c r="BB744" s="122"/>
      <c r="BC744" s="123"/>
      <c r="BD744" s="123"/>
      <c r="BE744" s="121">
        <v>350</v>
      </c>
    </row>
    <row r="745" spans="13:57" ht="21" customHeight="1" thickBot="1">
      <c r="M745" s="10">
        <f>'اسماء العملاء'!A348</f>
        <v>0</v>
      </c>
      <c r="BA745" s="10">
        <f>'اسماء العملاء'!A352</f>
        <v>0</v>
      </c>
      <c r="BB745" s="122"/>
      <c r="BC745" s="123"/>
      <c r="BD745" s="123"/>
      <c r="BE745" s="121">
        <v>351</v>
      </c>
    </row>
    <row r="746" spans="13:57" ht="21" customHeight="1" thickBot="1">
      <c r="M746" s="10">
        <f>'اسماء العملاء'!A349</f>
        <v>0</v>
      </c>
      <c r="BA746" s="10">
        <f>'اسماء العملاء'!A353</f>
        <v>0</v>
      </c>
      <c r="BB746" s="122"/>
      <c r="BC746" s="123"/>
      <c r="BD746" s="123"/>
      <c r="BE746" s="121">
        <v>352</v>
      </c>
    </row>
    <row r="747" spans="13:57" ht="21" customHeight="1" thickBot="1">
      <c r="M747" s="10">
        <f>'اسماء العملاء'!A350</f>
        <v>0</v>
      </c>
      <c r="BA747" s="10">
        <f>'اسماء العملاء'!A354</f>
        <v>0</v>
      </c>
      <c r="BB747" s="122"/>
      <c r="BC747" s="123"/>
      <c r="BD747" s="123"/>
      <c r="BE747" s="121">
        <v>353</v>
      </c>
    </row>
    <row r="748" spans="13:57" ht="21" customHeight="1" thickBot="1">
      <c r="M748" s="10">
        <f>'اسماء العملاء'!A351</f>
        <v>0</v>
      </c>
      <c r="BA748" s="10">
        <f>'اسماء العملاء'!A355</f>
        <v>0</v>
      </c>
      <c r="BB748" s="122"/>
      <c r="BC748" s="123"/>
      <c r="BD748" s="123"/>
      <c r="BE748" s="121">
        <v>354</v>
      </c>
    </row>
    <row r="749" spans="13:57" ht="21" customHeight="1" thickBot="1">
      <c r="M749" s="10">
        <f>'اسماء العملاء'!A352</f>
        <v>0</v>
      </c>
      <c r="BA749" s="10">
        <f>'اسماء العملاء'!A356</f>
        <v>0</v>
      </c>
      <c r="BB749" s="122"/>
      <c r="BC749" s="123"/>
      <c r="BD749" s="123"/>
      <c r="BE749" s="121">
        <v>355</v>
      </c>
    </row>
    <row r="750" spans="13:57" ht="21" customHeight="1" thickBot="1">
      <c r="M750" s="10">
        <f>'اسماء العملاء'!A353</f>
        <v>0</v>
      </c>
      <c r="BA750" s="10">
        <f>'اسماء العملاء'!A357</f>
        <v>0</v>
      </c>
      <c r="BB750" s="122"/>
      <c r="BC750" s="123"/>
      <c r="BD750" s="123"/>
      <c r="BE750" s="121">
        <v>356</v>
      </c>
    </row>
    <row r="751" spans="13:57" ht="21" customHeight="1" thickBot="1">
      <c r="M751" s="10">
        <f>'اسماء العملاء'!A354</f>
        <v>0</v>
      </c>
      <c r="BA751" s="10">
        <f>'اسماء العملاء'!A358</f>
        <v>0</v>
      </c>
      <c r="BB751" s="122"/>
      <c r="BC751" s="123"/>
      <c r="BD751" s="123"/>
      <c r="BE751" s="121">
        <v>357</v>
      </c>
    </row>
    <row r="752" spans="13:57" ht="21" customHeight="1" thickBot="1">
      <c r="M752" s="10">
        <f>'اسماء العملاء'!A355</f>
        <v>0</v>
      </c>
      <c r="BA752" s="10">
        <f>'اسماء العملاء'!A359</f>
        <v>0</v>
      </c>
      <c r="BB752" s="122"/>
      <c r="BC752" s="123"/>
      <c r="BD752" s="123"/>
      <c r="BE752" s="121">
        <v>358</v>
      </c>
    </row>
    <row r="753" spans="13:57" ht="21" customHeight="1" thickBot="1">
      <c r="M753" s="10">
        <f>'اسماء العملاء'!A356</f>
        <v>0</v>
      </c>
      <c r="BA753" s="10">
        <f>'اسماء العملاء'!A360</f>
        <v>0</v>
      </c>
      <c r="BB753" s="122"/>
      <c r="BC753" s="123"/>
      <c r="BD753" s="123"/>
      <c r="BE753" s="121">
        <v>359</v>
      </c>
    </row>
    <row r="754" spans="13:57" ht="21" customHeight="1" thickBot="1">
      <c r="M754" s="10">
        <f>'اسماء العملاء'!A357</f>
        <v>0</v>
      </c>
      <c r="BA754" s="10">
        <f>'اسماء العملاء'!A361</f>
        <v>0</v>
      </c>
      <c r="BB754" s="122"/>
      <c r="BC754" s="123"/>
      <c r="BD754" s="123"/>
      <c r="BE754" s="121">
        <v>360</v>
      </c>
    </row>
    <row r="755" spans="13:57" ht="21" customHeight="1" thickBot="1">
      <c r="M755" s="10">
        <f>'اسماء العملاء'!A358</f>
        <v>0</v>
      </c>
      <c r="BA755" s="10">
        <f>'اسماء العملاء'!A362</f>
        <v>0</v>
      </c>
      <c r="BB755" s="122"/>
      <c r="BC755" s="123"/>
      <c r="BD755" s="123"/>
      <c r="BE755" s="121">
        <v>361</v>
      </c>
    </row>
    <row r="756" spans="13:57" ht="21" customHeight="1" thickBot="1">
      <c r="M756" s="10">
        <f>'اسماء العملاء'!A359</f>
        <v>0</v>
      </c>
      <c r="BA756" s="10">
        <f>'اسماء العملاء'!A363</f>
        <v>0</v>
      </c>
      <c r="BB756" s="122"/>
      <c r="BC756" s="123"/>
      <c r="BD756" s="123"/>
      <c r="BE756" s="121">
        <v>362</v>
      </c>
    </row>
    <row r="757" spans="13:57" ht="21" customHeight="1" thickBot="1">
      <c r="M757" s="10">
        <f>'اسماء العملاء'!A360</f>
        <v>0</v>
      </c>
      <c r="BA757" s="10">
        <f>'اسماء العملاء'!A364</f>
        <v>0</v>
      </c>
      <c r="BB757" s="122"/>
      <c r="BC757" s="123"/>
      <c r="BD757" s="123"/>
      <c r="BE757" s="121">
        <v>363</v>
      </c>
    </row>
    <row r="758" spans="13:57" ht="21" customHeight="1" thickBot="1">
      <c r="M758" s="10">
        <f>'اسماء العملاء'!A361</f>
        <v>0</v>
      </c>
      <c r="BA758" s="10">
        <f>'اسماء العملاء'!A365</f>
        <v>0</v>
      </c>
      <c r="BB758" s="122"/>
      <c r="BC758" s="123"/>
      <c r="BD758" s="123"/>
      <c r="BE758" s="121">
        <v>364</v>
      </c>
    </row>
    <row r="759" spans="13:57" ht="21" customHeight="1" thickBot="1">
      <c r="M759" s="10">
        <f>'اسماء العملاء'!A362</f>
        <v>0</v>
      </c>
      <c r="BA759" s="10">
        <f>'اسماء العملاء'!A366</f>
        <v>0</v>
      </c>
      <c r="BB759" s="122"/>
      <c r="BC759" s="123"/>
      <c r="BD759" s="123"/>
      <c r="BE759" s="121">
        <v>365</v>
      </c>
    </row>
    <row r="760" spans="13:57" ht="21" customHeight="1" thickBot="1">
      <c r="M760" s="10">
        <f>'اسماء العملاء'!A363</f>
        <v>0</v>
      </c>
      <c r="BA760" s="10">
        <f>'اسماء العملاء'!A367</f>
        <v>0</v>
      </c>
      <c r="BB760" s="122"/>
      <c r="BC760" s="123"/>
      <c r="BD760" s="123"/>
      <c r="BE760" s="121">
        <v>366</v>
      </c>
    </row>
    <row r="761" spans="13:57" ht="21" customHeight="1" thickBot="1">
      <c r="M761" s="10">
        <f>'اسماء العملاء'!A364</f>
        <v>0</v>
      </c>
      <c r="BA761" s="10">
        <f>'اسماء العملاء'!A368</f>
        <v>0</v>
      </c>
      <c r="BB761" s="122"/>
      <c r="BC761" s="123"/>
      <c r="BD761" s="123"/>
      <c r="BE761" s="121">
        <v>367</v>
      </c>
    </row>
    <row r="762" spans="13:57" ht="21" customHeight="1" thickBot="1">
      <c r="M762" s="10">
        <f>'اسماء العملاء'!A365</f>
        <v>0</v>
      </c>
      <c r="BA762" s="10">
        <f>'اسماء العملاء'!A369</f>
        <v>0</v>
      </c>
      <c r="BB762" s="122"/>
      <c r="BC762" s="123"/>
      <c r="BD762" s="123"/>
      <c r="BE762" s="121">
        <v>368</v>
      </c>
    </row>
    <row r="763" spans="13:57" ht="21" customHeight="1" thickBot="1">
      <c r="M763" s="10">
        <f>'اسماء العملاء'!A366</f>
        <v>0</v>
      </c>
      <c r="BA763" s="10">
        <f>'اسماء العملاء'!A370</f>
        <v>0</v>
      </c>
      <c r="BB763" s="122"/>
      <c r="BC763" s="123"/>
      <c r="BD763" s="123"/>
      <c r="BE763" s="121">
        <v>369</v>
      </c>
    </row>
    <row r="764" spans="13:57" ht="21" customHeight="1" thickBot="1">
      <c r="M764" s="10">
        <f>'اسماء العملاء'!A367</f>
        <v>0</v>
      </c>
      <c r="BA764" s="10">
        <f>'اسماء العملاء'!A371</f>
        <v>0</v>
      </c>
      <c r="BB764" s="122"/>
      <c r="BC764" s="123"/>
      <c r="BD764" s="123"/>
      <c r="BE764" s="121">
        <v>370</v>
      </c>
    </row>
    <row r="765" spans="13:57" ht="21" customHeight="1" thickBot="1">
      <c r="M765" s="10">
        <f>'اسماء العملاء'!A368</f>
        <v>0</v>
      </c>
      <c r="BA765" s="10">
        <f>'اسماء العملاء'!A372</f>
        <v>0</v>
      </c>
      <c r="BB765" s="122"/>
      <c r="BC765" s="123"/>
      <c r="BD765" s="123"/>
      <c r="BE765" s="121">
        <v>371</v>
      </c>
    </row>
    <row r="766" spans="13:57" ht="21" customHeight="1" thickBot="1">
      <c r="M766" s="10">
        <f>'اسماء العملاء'!A369</f>
        <v>0</v>
      </c>
      <c r="BA766" s="10">
        <f>'اسماء العملاء'!A373</f>
        <v>0</v>
      </c>
      <c r="BB766" s="122"/>
      <c r="BC766" s="123"/>
      <c r="BD766" s="123"/>
      <c r="BE766" s="121">
        <v>372</v>
      </c>
    </row>
    <row r="767" spans="13:57" ht="21" customHeight="1" thickBot="1">
      <c r="M767" s="10">
        <f>'اسماء العملاء'!A370</f>
        <v>0</v>
      </c>
      <c r="BA767" s="10">
        <f>'اسماء العملاء'!A374</f>
        <v>0</v>
      </c>
      <c r="BB767" s="122"/>
      <c r="BC767" s="123"/>
      <c r="BD767" s="123"/>
      <c r="BE767" s="121">
        <v>373</v>
      </c>
    </row>
    <row r="768" spans="13:57" ht="21" customHeight="1" thickBot="1">
      <c r="M768" s="10">
        <f>'اسماء العملاء'!A371</f>
        <v>0</v>
      </c>
      <c r="BA768" s="10">
        <f>'اسماء العملاء'!A375</f>
        <v>0</v>
      </c>
      <c r="BB768" s="122"/>
      <c r="BC768" s="123"/>
      <c r="BD768" s="123"/>
      <c r="BE768" s="121">
        <v>374</v>
      </c>
    </row>
    <row r="769" spans="13:57" ht="21" customHeight="1" thickBot="1">
      <c r="M769" s="10">
        <f>'اسماء العملاء'!A372</f>
        <v>0</v>
      </c>
      <c r="BA769" s="10">
        <f>'اسماء العملاء'!A376</f>
        <v>0</v>
      </c>
      <c r="BB769" s="122"/>
      <c r="BC769" s="123"/>
      <c r="BD769" s="123"/>
      <c r="BE769" s="121">
        <v>375</v>
      </c>
    </row>
    <row r="770" spans="13:57" ht="21" customHeight="1" thickBot="1">
      <c r="M770" s="10">
        <f>'اسماء العملاء'!A373</f>
        <v>0</v>
      </c>
      <c r="BA770" s="10">
        <f>'اسماء العملاء'!A377</f>
        <v>0</v>
      </c>
      <c r="BB770" s="122"/>
      <c r="BC770" s="123"/>
      <c r="BD770" s="123"/>
      <c r="BE770" s="121">
        <v>376</v>
      </c>
    </row>
    <row r="771" spans="13:57" ht="21" customHeight="1" thickBot="1">
      <c r="M771" s="10">
        <f>'اسماء العملاء'!A374</f>
        <v>0</v>
      </c>
      <c r="BA771" s="10">
        <f>'اسماء العملاء'!A378</f>
        <v>0</v>
      </c>
      <c r="BB771" s="122"/>
      <c r="BC771" s="123"/>
      <c r="BD771" s="123"/>
      <c r="BE771" s="121">
        <v>377</v>
      </c>
    </row>
    <row r="772" spans="13:57" ht="21" customHeight="1" thickBot="1">
      <c r="M772" s="10">
        <f>'اسماء العملاء'!A375</f>
        <v>0</v>
      </c>
      <c r="BA772" s="10">
        <f>'اسماء العملاء'!A379</f>
        <v>0</v>
      </c>
      <c r="BB772" s="122"/>
      <c r="BC772" s="123"/>
      <c r="BD772" s="123"/>
      <c r="BE772" s="121">
        <v>378</v>
      </c>
    </row>
    <row r="773" spans="13:57" ht="21" customHeight="1" thickBot="1">
      <c r="M773" s="10">
        <f>'اسماء العملاء'!A376</f>
        <v>0</v>
      </c>
      <c r="BA773" s="10">
        <f>'اسماء العملاء'!A380</f>
        <v>0</v>
      </c>
      <c r="BB773" s="122"/>
      <c r="BC773" s="123"/>
      <c r="BD773" s="123"/>
      <c r="BE773" s="121">
        <v>379</v>
      </c>
    </row>
    <row r="774" spans="13:57" ht="21" customHeight="1" thickBot="1">
      <c r="M774" s="10">
        <f>'اسماء العملاء'!A377</f>
        <v>0</v>
      </c>
      <c r="BA774" s="10">
        <f>'اسماء العملاء'!A381</f>
        <v>0</v>
      </c>
      <c r="BB774" s="122"/>
      <c r="BC774" s="123"/>
      <c r="BD774" s="123"/>
      <c r="BE774" s="121">
        <v>380</v>
      </c>
    </row>
    <row r="775" spans="13:57" ht="21" customHeight="1" thickBot="1">
      <c r="M775" s="10">
        <f>'اسماء العملاء'!A378</f>
        <v>0</v>
      </c>
      <c r="BA775" s="10">
        <f>'اسماء العملاء'!A382</f>
        <v>0</v>
      </c>
      <c r="BB775" s="122"/>
      <c r="BC775" s="123"/>
      <c r="BD775" s="123"/>
      <c r="BE775" s="121">
        <v>381</v>
      </c>
    </row>
    <row r="776" spans="13:57" ht="21" customHeight="1" thickBot="1">
      <c r="M776" s="10">
        <f>'اسماء العملاء'!A379</f>
        <v>0</v>
      </c>
      <c r="BA776" s="10">
        <f>'اسماء العملاء'!A383</f>
        <v>0</v>
      </c>
      <c r="BB776" s="122"/>
      <c r="BC776" s="123"/>
      <c r="BD776" s="123"/>
      <c r="BE776" s="121">
        <v>382</v>
      </c>
    </row>
    <row r="777" spans="13:57" ht="21" customHeight="1" thickBot="1">
      <c r="M777" s="10">
        <f>'اسماء العملاء'!A380</f>
        <v>0</v>
      </c>
      <c r="BA777" s="10">
        <f>'اسماء العملاء'!A384</f>
        <v>0</v>
      </c>
      <c r="BB777" s="122"/>
      <c r="BC777" s="123"/>
      <c r="BD777" s="123"/>
      <c r="BE777" s="121">
        <v>383</v>
      </c>
    </row>
    <row r="778" spans="13:57" ht="21" customHeight="1" thickBot="1">
      <c r="M778" s="10">
        <f>'اسماء العملاء'!A381</f>
        <v>0</v>
      </c>
      <c r="BA778" s="10">
        <f>'اسماء العملاء'!A385</f>
        <v>0</v>
      </c>
      <c r="BB778" s="122"/>
      <c r="BC778" s="123"/>
      <c r="BD778" s="123"/>
      <c r="BE778" s="121">
        <v>384</v>
      </c>
    </row>
    <row r="779" spans="13:57" ht="21" customHeight="1" thickBot="1">
      <c r="M779" s="10">
        <f>'اسماء العملاء'!A382</f>
        <v>0</v>
      </c>
      <c r="BA779" s="10">
        <f>'اسماء العملاء'!A386</f>
        <v>0</v>
      </c>
      <c r="BB779" s="122"/>
      <c r="BC779" s="123"/>
      <c r="BD779" s="123"/>
      <c r="BE779" s="121">
        <v>385</v>
      </c>
    </row>
    <row r="780" spans="13:57" ht="21" customHeight="1" thickBot="1">
      <c r="M780" s="10">
        <f>'اسماء العملاء'!A383</f>
        <v>0</v>
      </c>
      <c r="BA780" s="10">
        <f>'اسماء العملاء'!A387</f>
        <v>0</v>
      </c>
      <c r="BB780" s="122"/>
      <c r="BC780" s="123"/>
      <c r="BD780" s="123"/>
      <c r="BE780" s="121">
        <v>386</v>
      </c>
    </row>
    <row r="781" spans="13:57" ht="21" customHeight="1" thickBot="1">
      <c r="M781" s="10">
        <f>'اسماء العملاء'!A384</f>
        <v>0</v>
      </c>
      <c r="BA781" s="10">
        <f>'اسماء العملاء'!A388</f>
        <v>0</v>
      </c>
      <c r="BB781" s="122"/>
      <c r="BC781" s="123"/>
      <c r="BD781" s="123"/>
      <c r="BE781" s="121">
        <v>387</v>
      </c>
    </row>
    <row r="782" spans="13:57" ht="21" customHeight="1" thickBot="1">
      <c r="M782" s="10">
        <f>'اسماء العملاء'!A385</f>
        <v>0</v>
      </c>
      <c r="BA782" s="10">
        <f>'اسماء العملاء'!A389</f>
        <v>0</v>
      </c>
      <c r="BB782" s="125"/>
      <c r="BC782" s="123"/>
      <c r="BD782" s="123"/>
      <c r="BE782" s="121">
        <v>388</v>
      </c>
    </row>
    <row r="783" spans="13:57" ht="21" customHeight="1" thickBot="1">
      <c r="M783" s="10">
        <f>'اسماء العملاء'!A386</f>
        <v>0</v>
      </c>
      <c r="BA783" s="10">
        <f>'اسماء العملاء'!A390</f>
        <v>0</v>
      </c>
      <c r="BB783" s="166"/>
      <c r="BC783" s="123"/>
      <c r="BD783" s="163"/>
      <c r="BE783" s="121">
        <v>389</v>
      </c>
    </row>
    <row r="784" spans="13:57" ht="21" customHeight="1" thickBot="1">
      <c r="M784" s="10">
        <f>'اسماء العملاء'!A387</f>
        <v>0</v>
      </c>
      <c r="BA784" s="10">
        <f>'اسماء العملاء'!A391</f>
        <v>0</v>
      </c>
      <c r="BB784" s="122"/>
      <c r="BC784" s="123"/>
      <c r="BD784" s="123"/>
      <c r="BE784" s="121">
        <v>390</v>
      </c>
    </row>
    <row r="785" spans="13:57" ht="21" customHeight="1" thickBot="1">
      <c r="M785" s="10">
        <f>'اسماء العملاء'!A388</f>
        <v>0</v>
      </c>
      <c r="BA785" s="10">
        <f>'اسماء العملاء'!A392</f>
        <v>0</v>
      </c>
      <c r="BB785" s="122"/>
      <c r="BC785" s="123"/>
      <c r="BD785" s="123"/>
      <c r="BE785" s="121">
        <v>391</v>
      </c>
    </row>
    <row r="786" spans="13:57" ht="21" customHeight="1" thickBot="1">
      <c r="M786" s="10">
        <f>'اسماء العملاء'!A389</f>
        <v>0</v>
      </c>
      <c r="BA786" s="10">
        <f>'اسماء العملاء'!A393</f>
        <v>0</v>
      </c>
      <c r="BB786" s="122"/>
      <c r="BC786" s="123"/>
      <c r="BD786" s="123"/>
      <c r="BE786" s="121">
        <v>392</v>
      </c>
    </row>
    <row r="787" spans="13:57" ht="21" customHeight="1" thickBot="1">
      <c r="M787" s="10">
        <f>'اسماء العملاء'!A390</f>
        <v>0</v>
      </c>
      <c r="BA787" s="10">
        <f>'اسماء العملاء'!A394</f>
        <v>0</v>
      </c>
      <c r="BB787" s="122"/>
      <c r="BC787" s="123"/>
      <c r="BD787" s="123"/>
      <c r="BE787" s="121">
        <v>393</v>
      </c>
    </row>
    <row r="788" spans="13:57" ht="21" customHeight="1" thickBot="1">
      <c r="M788" s="10">
        <f>'اسماء العملاء'!A391</f>
        <v>0</v>
      </c>
      <c r="BA788" s="10">
        <f>'اسماء العملاء'!A395</f>
        <v>0</v>
      </c>
      <c r="BB788" s="122"/>
      <c r="BC788" s="123"/>
      <c r="BD788" s="123"/>
      <c r="BE788" s="121">
        <v>394</v>
      </c>
    </row>
    <row r="789" spans="13:57" ht="21" customHeight="1" thickBot="1">
      <c r="M789" s="10">
        <f>'اسماء العملاء'!A392</f>
        <v>0</v>
      </c>
      <c r="BA789" s="10">
        <f>'اسماء العملاء'!A396</f>
        <v>0</v>
      </c>
      <c r="BB789" s="122"/>
      <c r="BC789" s="123"/>
      <c r="BD789" s="123"/>
      <c r="BE789" s="121">
        <v>395</v>
      </c>
    </row>
    <row r="790" spans="13:57" ht="21" customHeight="1" thickBot="1">
      <c r="M790" s="10">
        <f>'اسماء العملاء'!A393</f>
        <v>0</v>
      </c>
      <c r="BA790" s="10">
        <f>'اسماء العملاء'!A397</f>
        <v>0</v>
      </c>
      <c r="BB790" s="122"/>
      <c r="BC790" s="123"/>
      <c r="BD790" s="123"/>
      <c r="BE790" s="121">
        <v>396</v>
      </c>
    </row>
    <row r="791" spans="13:57" ht="21" customHeight="1" thickBot="1">
      <c r="M791" s="10">
        <f>'اسماء العملاء'!A394</f>
        <v>0</v>
      </c>
      <c r="BA791" s="10">
        <f>'اسماء العملاء'!A398</f>
        <v>0</v>
      </c>
      <c r="BB791" s="122"/>
      <c r="BC791" s="123"/>
      <c r="BD791" s="123"/>
      <c r="BE791" s="121">
        <v>397</v>
      </c>
    </row>
    <row r="792" spans="13:57" ht="21" customHeight="1" thickBot="1">
      <c r="M792" s="10">
        <f>'اسماء العملاء'!A395</f>
        <v>0</v>
      </c>
      <c r="BA792" s="10">
        <f>'اسماء العملاء'!A399</f>
        <v>0</v>
      </c>
      <c r="BB792" s="122"/>
      <c r="BC792" s="123"/>
      <c r="BD792" s="123"/>
      <c r="BE792" s="121">
        <v>398</v>
      </c>
    </row>
    <row r="793" spans="13:57" ht="21" customHeight="1" thickBot="1">
      <c r="M793" s="10">
        <f>'اسماء العملاء'!A396</f>
        <v>0</v>
      </c>
      <c r="BA793" s="10">
        <f>'اسماء العملاء'!A400</f>
        <v>0</v>
      </c>
      <c r="BB793" s="122"/>
      <c r="BC793" s="123"/>
      <c r="BD793" s="123"/>
      <c r="BE793" s="121">
        <v>399</v>
      </c>
    </row>
    <row r="794" spans="13:57" ht="21" customHeight="1" thickBot="1">
      <c r="M794" s="10">
        <f>'اسماء العملاء'!A397</f>
        <v>0</v>
      </c>
      <c r="BA794" s="10">
        <f>'اسماء العملاء'!A401</f>
        <v>0</v>
      </c>
      <c r="BB794" s="122"/>
      <c r="BC794" s="123"/>
      <c r="BD794" s="123"/>
      <c r="BE794" s="121">
        <v>400</v>
      </c>
    </row>
    <row r="795" spans="13:57" ht="21" customHeight="1" thickBot="1">
      <c r="M795" s="10">
        <f>'اسماء العملاء'!A398</f>
        <v>0</v>
      </c>
      <c r="BA795" s="10">
        <f>'اسماء العملاء'!A402</f>
        <v>0</v>
      </c>
      <c r="BB795" s="122"/>
      <c r="BC795" s="123"/>
      <c r="BD795" s="123"/>
      <c r="BE795" s="121">
        <v>401</v>
      </c>
    </row>
    <row r="796" spans="13:57" ht="21" customHeight="1" thickBot="1">
      <c r="M796" s="10">
        <f>'اسماء العملاء'!A399</f>
        <v>0</v>
      </c>
      <c r="BA796" s="10">
        <f>'اسماء العملاء'!A403</f>
        <v>0</v>
      </c>
      <c r="BB796" s="122"/>
      <c r="BC796" s="123"/>
      <c r="BD796" s="123"/>
      <c r="BE796" s="121">
        <v>402</v>
      </c>
    </row>
    <row r="797" spans="13:57" ht="21" customHeight="1" thickBot="1">
      <c r="M797" s="10">
        <f>'اسماء العملاء'!A400</f>
        <v>0</v>
      </c>
      <c r="BA797" s="10">
        <f>'اسماء العملاء'!A404</f>
        <v>0</v>
      </c>
      <c r="BB797" s="122"/>
      <c r="BC797" s="123"/>
      <c r="BD797" s="123"/>
      <c r="BE797" s="121">
        <v>403</v>
      </c>
    </row>
    <row r="798" spans="13:57" ht="21" customHeight="1" thickBot="1">
      <c r="M798" s="10">
        <f>'اسماء العملاء'!A401</f>
        <v>0</v>
      </c>
      <c r="BA798" s="10">
        <f>'اسماء العملاء'!A405</f>
        <v>0</v>
      </c>
      <c r="BB798" s="122"/>
      <c r="BC798" s="123"/>
      <c r="BD798" s="123"/>
      <c r="BE798" s="121">
        <v>404</v>
      </c>
    </row>
    <row r="799" spans="13:57" ht="21" customHeight="1" thickBot="1">
      <c r="M799" s="10">
        <f>'اسماء العملاء'!A402</f>
        <v>0</v>
      </c>
      <c r="BA799" s="10">
        <f>'اسماء العملاء'!A406</f>
        <v>0</v>
      </c>
      <c r="BB799" s="122"/>
      <c r="BC799" s="123"/>
      <c r="BD799" s="123"/>
      <c r="BE799" s="121">
        <v>405</v>
      </c>
    </row>
    <row r="800" spans="13:57" ht="21" customHeight="1" thickBot="1">
      <c r="M800" s="10">
        <f>'اسماء العملاء'!A403</f>
        <v>0</v>
      </c>
      <c r="BA800" s="10">
        <f>'اسماء العملاء'!A407</f>
        <v>0</v>
      </c>
      <c r="BB800" s="122"/>
      <c r="BC800" s="123"/>
      <c r="BD800" s="123"/>
      <c r="BE800" s="121">
        <v>406</v>
      </c>
    </row>
    <row r="801" spans="13:57" ht="21" customHeight="1" thickBot="1">
      <c r="M801" s="10">
        <f>'اسماء العملاء'!A404</f>
        <v>0</v>
      </c>
      <c r="BA801" s="10">
        <f>'اسماء العملاء'!A408</f>
        <v>0</v>
      </c>
      <c r="BB801" s="122"/>
      <c r="BC801" s="123"/>
      <c r="BD801" s="123"/>
      <c r="BE801" s="121">
        <v>407</v>
      </c>
    </row>
    <row r="802" spans="13:57" ht="21" customHeight="1" thickBot="1">
      <c r="M802" s="10">
        <f>'اسماء العملاء'!A405</f>
        <v>0</v>
      </c>
      <c r="BA802" s="10">
        <f>'اسماء العملاء'!A409</f>
        <v>0</v>
      </c>
      <c r="BB802" s="122"/>
      <c r="BC802" s="123"/>
      <c r="BD802" s="123"/>
      <c r="BE802" s="121">
        <v>408</v>
      </c>
    </row>
    <row r="803" spans="13:57" ht="21" customHeight="1" thickBot="1">
      <c r="M803" s="10">
        <f>'اسماء العملاء'!A406</f>
        <v>0</v>
      </c>
      <c r="BA803" s="10">
        <f>'اسماء العملاء'!A410</f>
        <v>0</v>
      </c>
      <c r="BB803" s="122"/>
      <c r="BC803" s="123"/>
      <c r="BD803" s="123"/>
      <c r="BE803" s="121">
        <v>409</v>
      </c>
    </row>
    <row r="804" spans="13:57" ht="21" customHeight="1" thickBot="1">
      <c r="M804" s="10">
        <f>'اسماء العملاء'!A407</f>
        <v>0</v>
      </c>
      <c r="BA804" s="10">
        <f>'اسماء العملاء'!A411</f>
        <v>0</v>
      </c>
      <c r="BB804" s="122"/>
      <c r="BC804" s="123"/>
      <c r="BD804" s="123"/>
      <c r="BE804" s="121">
        <v>410</v>
      </c>
    </row>
    <row r="805" spans="13:57" ht="21" customHeight="1" thickBot="1">
      <c r="M805" s="10">
        <f>'اسماء العملاء'!A408</f>
        <v>0</v>
      </c>
      <c r="BA805" s="10">
        <f>'اسماء العملاء'!A412</f>
        <v>0</v>
      </c>
      <c r="BB805" s="122"/>
      <c r="BC805" s="123"/>
      <c r="BD805" s="123"/>
      <c r="BE805" s="121">
        <v>411</v>
      </c>
    </row>
    <row r="806" spans="13:57" ht="21" customHeight="1" thickBot="1">
      <c r="M806" s="10">
        <f>'اسماء العملاء'!A409</f>
        <v>0</v>
      </c>
      <c r="BA806" s="10">
        <f>'اسماء العملاء'!A413</f>
        <v>0</v>
      </c>
      <c r="BB806" s="122"/>
      <c r="BC806" s="123"/>
      <c r="BD806" s="123"/>
      <c r="BE806" s="121">
        <v>412</v>
      </c>
    </row>
    <row r="807" spans="13:57" ht="21" customHeight="1" thickBot="1">
      <c r="M807" s="10">
        <f>'اسماء العملاء'!A410</f>
        <v>0</v>
      </c>
      <c r="BA807" s="10">
        <f>'اسماء العملاء'!A414</f>
        <v>0</v>
      </c>
      <c r="BB807" s="122"/>
      <c r="BC807" s="123"/>
      <c r="BD807" s="123"/>
      <c r="BE807" s="121">
        <v>413</v>
      </c>
    </row>
    <row r="808" spans="13:57" ht="21" customHeight="1" thickBot="1">
      <c r="M808" s="10">
        <f>'اسماء العملاء'!A411</f>
        <v>0</v>
      </c>
      <c r="BA808" s="10">
        <f>'اسماء العملاء'!A415</f>
        <v>0</v>
      </c>
      <c r="BB808" s="122"/>
      <c r="BC808" s="123"/>
      <c r="BD808" s="123"/>
      <c r="BE808" s="121">
        <v>414</v>
      </c>
    </row>
    <row r="809" spans="13:57" ht="21" customHeight="1" thickBot="1">
      <c r="M809" s="10">
        <f>'اسماء العملاء'!A412</f>
        <v>0</v>
      </c>
      <c r="BA809" s="10">
        <f>'اسماء العملاء'!A416</f>
        <v>0</v>
      </c>
      <c r="BB809" s="122"/>
      <c r="BC809" s="123"/>
      <c r="BD809" s="123"/>
      <c r="BE809" s="121">
        <v>415</v>
      </c>
    </row>
    <row r="810" spans="13:57" ht="21" customHeight="1" thickBot="1">
      <c r="M810" s="10">
        <f>'اسماء العملاء'!A413</f>
        <v>0</v>
      </c>
      <c r="BA810" s="10">
        <f>'اسماء العملاء'!A417</f>
        <v>0</v>
      </c>
      <c r="BB810" s="122"/>
      <c r="BC810" s="123"/>
      <c r="BD810" s="123"/>
      <c r="BE810" s="121">
        <v>416</v>
      </c>
    </row>
    <row r="811" spans="13:57" ht="21" customHeight="1" thickBot="1">
      <c r="M811" s="10">
        <f>'اسماء العملاء'!A414</f>
        <v>0</v>
      </c>
      <c r="BA811" s="10">
        <f>'اسماء العملاء'!A418</f>
        <v>0</v>
      </c>
      <c r="BB811" s="122"/>
      <c r="BC811" s="123"/>
      <c r="BD811" s="123"/>
      <c r="BE811" s="121">
        <v>417</v>
      </c>
    </row>
    <row r="812" spans="13:57" ht="21" customHeight="1" thickBot="1">
      <c r="M812" s="10">
        <f>'اسماء العملاء'!A415</f>
        <v>0</v>
      </c>
      <c r="BA812" s="10">
        <f>'اسماء العملاء'!A419</f>
        <v>0</v>
      </c>
      <c r="BB812" s="122"/>
      <c r="BC812" s="123"/>
      <c r="BD812" s="123"/>
      <c r="BE812" s="121">
        <v>418</v>
      </c>
    </row>
    <row r="813" spans="13:57" ht="21" customHeight="1" thickBot="1">
      <c r="M813" s="10">
        <f>'اسماء العملاء'!A416</f>
        <v>0</v>
      </c>
      <c r="BA813" s="10">
        <f>'اسماء العملاء'!A420</f>
        <v>0</v>
      </c>
      <c r="BB813" s="122"/>
      <c r="BC813" s="123"/>
      <c r="BD813" s="123"/>
      <c r="BE813" s="121">
        <v>419</v>
      </c>
    </row>
    <row r="814" spans="13:57" ht="21" customHeight="1" thickBot="1">
      <c r="M814" s="10">
        <f>'اسماء العملاء'!A417</f>
        <v>0</v>
      </c>
      <c r="BA814" s="10">
        <f>'اسماء العملاء'!A421</f>
        <v>0</v>
      </c>
      <c r="BB814" s="122"/>
      <c r="BC814" s="123"/>
      <c r="BD814" s="123"/>
      <c r="BE814" s="121">
        <v>420</v>
      </c>
    </row>
    <row r="815" spans="13:57" ht="21" customHeight="1" thickBot="1">
      <c r="M815" s="10">
        <f>'اسماء العملاء'!A418</f>
        <v>0</v>
      </c>
      <c r="BA815" s="10">
        <f>'اسماء العملاء'!A422</f>
        <v>0</v>
      </c>
      <c r="BB815" s="122"/>
      <c r="BC815" s="123"/>
      <c r="BD815" s="123"/>
      <c r="BE815" s="121">
        <v>421</v>
      </c>
    </row>
    <row r="816" spans="13:57" ht="21" customHeight="1" thickBot="1">
      <c r="M816" s="10">
        <f>'اسماء العملاء'!A419</f>
        <v>0</v>
      </c>
      <c r="BA816" s="10">
        <f>'اسماء العملاء'!A423</f>
        <v>0</v>
      </c>
      <c r="BB816" s="122"/>
      <c r="BC816" s="123"/>
      <c r="BD816" s="123"/>
      <c r="BE816" s="121">
        <v>422</v>
      </c>
    </row>
    <row r="817" spans="13:57" ht="21" customHeight="1" thickBot="1">
      <c r="M817" s="10">
        <f>'اسماء العملاء'!A420</f>
        <v>0</v>
      </c>
      <c r="BA817" s="10">
        <f>'اسماء العملاء'!A424</f>
        <v>0</v>
      </c>
      <c r="BB817" s="122"/>
      <c r="BC817" s="123"/>
      <c r="BD817" s="123"/>
      <c r="BE817" s="121">
        <v>423</v>
      </c>
    </row>
    <row r="818" spans="13:57" ht="21" customHeight="1" thickBot="1">
      <c r="M818" s="10">
        <f>'اسماء العملاء'!A421</f>
        <v>0</v>
      </c>
      <c r="BA818" s="10">
        <f>'اسماء العملاء'!A425</f>
        <v>0</v>
      </c>
      <c r="BB818" s="122"/>
      <c r="BC818" s="123"/>
      <c r="BD818" s="123"/>
      <c r="BE818" s="121">
        <v>424</v>
      </c>
    </row>
    <row r="819" spans="13:57" ht="21" customHeight="1" thickBot="1">
      <c r="M819" s="10">
        <f>'اسماء العملاء'!A422</f>
        <v>0</v>
      </c>
      <c r="BA819" s="10">
        <f>'اسماء العملاء'!A426</f>
        <v>0</v>
      </c>
      <c r="BB819" s="122"/>
      <c r="BC819" s="123"/>
      <c r="BD819" s="123"/>
      <c r="BE819" s="121">
        <v>425</v>
      </c>
    </row>
    <row r="820" spans="13:57" ht="21" customHeight="1" thickBot="1">
      <c r="M820" s="10">
        <f>'اسماء العملاء'!A423</f>
        <v>0</v>
      </c>
      <c r="BA820" s="10">
        <f>'اسماء العملاء'!A427</f>
        <v>0</v>
      </c>
      <c r="BB820" s="122"/>
      <c r="BC820" s="123"/>
      <c r="BD820" s="123"/>
      <c r="BE820" s="121">
        <v>426</v>
      </c>
    </row>
    <row r="821" spans="13:57" ht="21" customHeight="1" thickBot="1">
      <c r="M821" s="10">
        <f>'اسماء العملاء'!A424</f>
        <v>0</v>
      </c>
      <c r="BA821" s="10">
        <f>'اسماء العملاء'!A428</f>
        <v>0</v>
      </c>
      <c r="BB821" s="122"/>
      <c r="BC821" s="123"/>
      <c r="BD821" s="123"/>
      <c r="BE821" s="121">
        <v>427</v>
      </c>
    </row>
    <row r="822" spans="13:57" ht="21" customHeight="1" thickBot="1">
      <c r="M822" s="10">
        <f>'اسماء العملاء'!A425</f>
        <v>0</v>
      </c>
      <c r="BA822" s="10">
        <f>'اسماء العملاء'!A429</f>
        <v>0</v>
      </c>
      <c r="BB822" s="122"/>
      <c r="BC822" s="123"/>
      <c r="BD822" s="123"/>
      <c r="BE822" s="121">
        <v>428</v>
      </c>
    </row>
    <row r="823" spans="13:57" ht="21" customHeight="1" thickBot="1">
      <c r="M823" s="10">
        <f>'اسماء العملاء'!A426</f>
        <v>0</v>
      </c>
      <c r="BA823" s="10">
        <f>'اسماء العملاء'!A430</f>
        <v>0</v>
      </c>
      <c r="BB823" s="122"/>
      <c r="BC823" s="123"/>
      <c r="BD823" s="123"/>
      <c r="BE823" s="121">
        <v>429</v>
      </c>
    </row>
    <row r="824" spans="13:57" ht="21" customHeight="1" thickBot="1">
      <c r="M824" s="10">
        <f>'اسماء العملاء'!A427</f>
        <v>0</v>
      </c>
      <c r="BA824" s="10">
        <f>'اسماء العملاء'!A431</f>
        <v>0</v>
      </c>
      <c r="BB824" s="122"/>
      <c r="BC824" s="123"/>
      <c r="BD824" s="123"/>
      <c r="BE824" s="121">
        <v>430</v>
      </c>
    </row>
    <row r="825" spans="13:57" ht="21" customHeight="1" thickBot="1">
      <c r="M825" s="10">
        <f>'اسماء العملاء'!A428</f>
        <v>0</v>
      </c>
      <c r="BA825" s="10">
        <f>'اسماء العملاء'!A432</f>
        <v>0</v>
      </c>
      <c r="BB825" s="122"/>
      <c r="BC825" s="123"/>
      <c r="BD825" s="123"/>
      <c r="BE825" s="121">
        <v>431</v>
      </c>
    </row>
    <row r="826" spans="13:57" ht="21" customHeight="1" thickBot="1">
      <c r="M826" s="10">
        <f>'اسماء العملاء'!A429</f>
        <v>0</v>
      </c>
      <c r="BA826" s="10">
        <f>'اسماء العملاء'!A433</f>
        <v>0</v>
      </c>
      <c r="BB826" s="122"/>
      <c r="BC826" s="123"/>
      <c r="BD826" s="123"/>
      <c r="BE826" s="121">
        <v>432</v>
      </c>
    </row>
    <row r="827" spans="13:57" ht="21" customHeight="1" thickBot="1">
      <c r="M827" s="10">
        <f>'اسماء العملاء'!A430</f>
        <v>0</v>
      </c>
      <c r="BA827" s="10">
        <f>'اسماء العملاء'!A434</f>
        <v>0</v>
      </c>
      <c r="BB827" s="122"/>
      <c r="BC827" s="123"/>
      <c r="BD827" s="123"/>
      <c r="BE827" s="121">
        <v>433</v>
      </c>
    </row>
    <row r="828" spans="13:57" ht="21" customHeight="1" thickBot="1">
      <c r="M828" s="10">
        <f>'اسماء العملاء'!A431</f>
        <v>0</v>
      </c>
      <c r="BA828" s="10">
        <f>'اسماء العملاء'!A435</f>
        <v>0</v>
      </c>
      <c r="BB828" s="122"/>
      <c r="BC828" s="123"/>
      <c r="BD828" s="123"/>
      <c r="BE828" s="121">
        <v>434</v>
      </c>
    </row>
    <row r="829" spans="13:57" ht="21" customHeight="1" thickBot="1">
      <c r="M829" s="10">
        <f>'اسماء العملاء'!A432</f>
        <v>0</v>
      </c>
      <c r="BA829" s="10">
        <f>'اسماء العملاء'!A436</f>
        <v>0</v>
      </c>
      <c r="BB829" s="122"/>
      <c r="BC829" s="123"/>
      <c r="BD829" s="123"/>
      <c r="BE829" s="121">
        <v>435</v>
      </c>
    </row>
    <row r="830" spans="13:57" ht="21" customHeight="1" thickBot="1">
      <c r="M830" s="10">
        <f>'اسماء العملاء'!A433</f>
        <v>0</v>
      </c>
      <c r="BA830" s="10">
        <f>'اسماء العملاء'!A437</f>
        <v>0</v>
      </c>
      <c r="BB830" s="122"/>
      <c r="BC830" s="123"/>
      <c r="BD830" s="123"/>
      <c r="BE830" s="121">
        <v>436</v>
      </c>
    </row>
    <row r="831" spans="13:57" ht="21" customHeight="1" thickBot="1">
      <c r="M831" s="10">
        <f>'اسماء العملاء'!A434</f>
        <v>0</v>
      </c>
      <c r="BA831" s="10">
        <f>'اسماء العملاء'!A438</f>
        <v>0</v>
      </c>
      <c r="BB831" s="122"/>
      <c r="BC831" s="123"/>
      <c r="BD831" s="123"/>
      <c r="BE831" s="121">
        <v>437</v>
      </c>
    </row>
    <row r="832" spans="13:57" ht="21" customHeight="1" thickBot="1">
      <c r="M832" s="10">
        <f>'اسماء العملاء'!A435</f>
        <v>0</v>
      </c>
      <c r="BA832" s="10">
        <f>'اسماء العملاء'!A439</f>
        <v>0</v>
      </c>
      <c r="BB832" s="122"/>
      <c r="BC832" s="123"/>
      <c r="BD832" s="123"/>
      <c r="BE832" s="121">
        <v>438</v>
      </c>
    </row>
    <row r="833" spans="13:57" ht="21" customHeight="1" thickBot="1">
      <c r="M833" s="10">
        <f>'اسماء العملاء'!A436</f>
        <v>0</v>
      </c>
      <c r="BA833" s="10">
        <f>'اسماء العملاء'!A440</f>
        <v>0</v>
      </c>
      <c r="BB833" s="122"/>
      <c r="BC833" s="123"/>
      <c r="BD833" s="123"/>
      <c r="BE833" s="121">
        <v>439</v>
      </c>
    </row>
    <row r="834" spans="13:57" ht="21" customHeight="1" thickBot="1">
      <c r="M834" s="10">
        <f>'اسماء العملاء'!A437</f>
        <v>0</v>
      </c>
      <c r="BA834" s="10">
        <f>'اسماء العملاء'!A441</f>
        <v>0</v>
      </c>
      <c r="BB834" s="122"/>
      <c r="BC834" s="123"/>
      <c r="BD834" s="123"/>
      <c r="BE834" s="121">
        <v>440</v>
      </c>
    </row>
    <row r="835" spans="13:57" ht="21" customHeight="1" thickBot="1">
      <c r="M835" s="10">
        <f>'اسماء العملاء'!A438</f>
        <v>0</v>
      </c>
      <c r="BA835" s="10">
        <f>'اسماء العملاء'!A442</f>
        <v>0</v>
      </c>
      <c r="BB835" s="122"/>
      <c r="BC835" s="123"/>
      <c r="BD835" s="123"/>
      <c r="BE835" s="121">
        <v>441</v>
      </c>
    </row>
    <row r="836" spans="13:57" ht="21" customHeight="1" thickBot="1">
      <c r="M836" s="10">
        <f>'اسماء العملاء'!A439</f>
        <v>0</v>
      </c>
      <c r="BA836" s="10">
        <f>'اسماء العملاء'!A443</f>
        <v>0</v>
      </c>
      <c r="BB836" s="122"/>
      <c r="BC836" s="123"/>
      <c r="BD836" s="123"/>
      <c r="BE836" s="121">
        <v>442</v>
      </c>
    </row>
    <row r="837" spans="13:57" ht="21" customHeight="1" thickBot="1">
      <c r="M837" s="10">
        <f>'اسماء العملاء'!A440</f>
        <v>0</v>
      </c>
      <c r="BA837" s="10">
        <f>'اسماء العملاء'!A444</f>
        <v>0</v>
      </c>
      <c r="BB837" s="122"/>
      <c r="BC837" s="123"/>
      <c r="BD837" s="123"/>
      <c r="BE837" s="121">
        <v>443</v>
      </c>
    </row>
    <row r="838" spans="13:57" ht="21" customHeight="1" thickBot="1">
      <c r="M838" s="10">
        <f>'اسماء العملاء'!A441</f>
        <v>0</v>
      </c>
      <c r="BA838" s="10">
        <f>'اسماء العملاء'!A445</f>
        <v>0</v>
      </c>
      <c r="BB838" s="122"/>
      <c r="BC838" s="123"/>
      <c r="BD838" s="123"/>
      <c r="BE838" s="121">
        <v>444</v>
      </c>
    </row>
    <row r="839" spans="13:57" ht="21" customHeight="1" thickBot="1">
      <c r="M839" s="10">
        <f>'اسماء العملاء'!A442</f>
        <v>0</v>
      </c>
      <c r="BA839" s="10">
        <f>'اسماء العملاء'!A446</f>
        <v>0</v>
      </c>
      <c r="BB839" s="122"/>
      <c r="BC839" s="123"/>
      <c r="BD839" s="123"/>
      <c r="BE839" s="121">
        <v>445</v>
      </c>
    </row>
    <row r="840" spans="13:57" ht="21" customHeight="1" thickBot="1">
      <c r="M840" s="10">
        <f>'اسماء العملاء'!A443</f>
        <v>0</v>
      </c>
      <c r="BA840" s="10">
        <f>'اسماء العملاء'!A447</f>
        <v>0</v>
      </c>
      <c r="BB840" s="122"/>
      <c r="BC840" s="123"/>
      <c r="BD840" s="123"/>
      <c r="BE840" s="121">
        <v>446</v>
      </c>
    </row>
    <row r="841" spans="13:57" ht="21" customHeight="1" thickBot="1">
      <c r="M841" s="10">
        <f>'اسماء العملاء'!A444</f>
        <v>0</v>
      </c>
      <c r="BA841" s="10">
        <f>'اسماء العملاء'!A448</f>
        <v>0</v>
      </c>
      <c r="BB841" s="122"/>
      <c r="BC841" s="123"/>
      <c r="BD841" s="123"/>
      <c r="BE841" s="121">
        <v>447</v>
      </c>
    </row>
    <row r="842" spans="13:57" ht="21" customHeight="1" thickBot="1">
      <c r="M842" s="10">
        <f>'اسماء العملاء'!A445</f>
        <v>0</v>
      </c>
      <c r="BA842" s="10">
        <f>'اسماء العملاء'!A449</f>
        <v>0</v>
      </c>
      <c r="BB842" s="122"/>
      <c r="BC842" s="123"/>
      <c r="BD842" s="123"/>
      <c r="BE842" s="121">
        <v>448</v>
      </c>
    </row>
    <row r="843" spans="13:57" ht="21" customHeight="1" thickBot="1">
      <c r="M843" s="10">
        <f>'اسماء العملاء'!A446</f>
        <v>0</v>
      </c>
      <c r="BA843" s="10">
        <f>'اسماء العملاء'!A450</f>
        <v>0</v>
      </c>
      <c r="BB843" s="122"/>
      <c r="BC843" s="123"/>
      <c r="BD843" s="123"/>
      <c r="BE843" s="121">
        <v>449</v>
      </c>
    </row>
    <row r="844" spans="13:57" ht="21" customHeight="1" thickBot="1">
      <c r="M844" s="10">
        <f>'اسماء العملاء'!A447</f>
        <v>0</v>
      </c>
      <c r="BA844" s="10">
        <f>'اسماء العملاء'!A451</f>
        <v>0</v>
      </c>
      <c r="BB844" s="122"/>
      <c r="BC844" s="123"/>
      <c r="BD844" s="123"/>
      <c r="BE844" s="121">
        <v>450</v>
      </c>
    </row>
    <row r="845" spans="13:57" ht="21" customHeight="1" thickBot="1">
      <c r="M845" s="10">
        <f>'اسماء العملاء'!A448</f>
        <v>0</v>
      </c>
      <c r="BA845" s="10">
        <f>'اسماء العملاء'!A452</f>
        <v>0</v>
      </c>
      <c r="BB845" s="122"/>
      <c r="BC845" s="123"/>
      <c r="BD845" s="123"/>
      <c r="BE845" s="121">
        <v>451</v>
      </c>
    </row>
    <row r="846" spans="13:57" ht="21" customHeight="1" thickBot="1">
      <c r="M846" s="10">
        <f>'اسماء العملاء'!A449</f>
        <v>0</v>
      </c>
      <c r="BA846" s="10">
        <f>'اسماء العملاء'!A453</f>
        <v>0</v>
      </c>
      <c r="BB846" s="122"/>
      <c r="BC846" s="123"/>
      <c r="BD846" s="123"/>
      <c r="BE846" s="121">
        <v>452</v>
      </c>
    </row>
    <row r="847" spans="13:57" ht="21" customHeight="1" thickBot="1">
      <c r="M847" s="10">
        <f>'اسماء العملاء'!A450</f>
        <v>0</v>
      </c>
      <c r="BA847" s="10">
        <f>'اسماء العملاء'!A454</f>
        <v>0</v>
      </c>
      <c r="BB847" s="122"/>
      <c r="BC847" s="123"/>
      <c r="BD847" s="123"/>
      <c r="BE847" s="121">
        <v>453</v>
      </c>
    </row>
    <row r="848" spans="13:57" ht="21" customHeight="1" thickBot="1">
      <c r="M848" s="10">
        <f>'اسماء العملاء'!A451</f>
        <v>0</v>
      </c>
      <c r="BA848" s="10">
        <f>'اسماء العملاء'!A455</f>
        <v>0</v>
      </c>
      <c r="BB848" s="122"/>
      <c r="BC848" s="123"/>
      <c r="BD848" s="123"/>
      <c r="BE848" s="121">
        <v>454</v>
      </c>
    </row>
    <row r="849" spans="13:57" ht="21" customHeight="1" thickBot="1">
      <c r="M849" s="10">
        <f>'اسماء العملاء'!A452</f>
        <v>0</v>
      </c>
      <c r="BA849" s="10">
        <f>'اسماء العملاء'!A456</f>
        <v>0</v>
      </c>
      <c r="BB849" s="122"/>
      <c r="BC849" s="123"/>
      <c r="BD849" s="123"/>
      <c r="BE849" s="121">
        <v>455</v>
      </c>
    </row>
    <row r="850" spans="13:57" ht="21" customHeight="1" thickBot="1">
      <c r="M850" s="10">
        <f>'اسماء العملاء'!A453</f>
        <v>0</v>
      </c>
      <c r="BA850" s="10">
        <f>'اسماء العملاء'!A457</f>
        <v>0</v>
      </c>
      <c r="BB850" s="122"/>
      <c r="BC850" s="123"/>
      <c r="BD850" s="123"/>
      <c r="BE850" s="121">
        <v>456</v>
      </c>
    </row>
    <row r="851" spans="13:57" ht="21" customHeight="1" thickBot="1">
      <c r="M851" s="10">
        <f>'اسماء العملاء'!A454</f>
        <v>0</v>
      </c>
      <c r="BA851" s="10">
        <f>'اسماء العملاء'!A458</f>
        <v>0</v>
      </c>
      <c r="BB851" s="122"/>
      <c r="BC851" s="123"/>
      <c r="BD851" s="123"/>
      <c r="BE851" s="121">
        <v>457</v>
      </c>
    </row>
    <row r="852" spans="13:57" ht="21" customHeight="1" thickBot="1">
      <c r="M852" s="10">
        <f>'اسماء العملاء'!A455</f>
        <v>0</v>
      </c>
      <c r="BA852" s="10">
        <f>'اسماء العملاء'!A459</f>
        <v>0</v>
      </c>
      <c r="BB852" s="122"/>
      <c r="BC852" s="123"/>
      <c r="BD852" s="123"/>
      <c r="BE852" s="121">
        <v>458</v>
      </c>
    </row>
    <row r="853" spans="13:57" ht="21" customHeight="1" thickBot="1">
      <c r="M853" s="10">
        <f>'اسماء العملاء'!A456</f>
        <v>0</v>
      </c>
      <c r="BA853" s="10">
        <f>'اسماء العملاء'!A460</f>
        <v>0</v>
      </c>
      <c r="BB853" s="122"/>
      <c r="BC853" s="123"/>
      <c r="BD853" s="123"/>
      <c r="BE853" s="121">
        <v>459</v>
      </c>
    </row>
    <row r="854" spans="13:57" ht="21" customHeight="1" thickBot="1">
      <c r="M854" s="10">
        <f>'اسماء العملاء'!A457</f>
        <v>0</v>
      </c>
      <c r="BA854" s="10">
        <f>'اسماء العملاء'!A461</f>
        <v>0</v>
      </c>
      <c r="BB854" s="122"/>
      <c r="BC854" s="123"/>
      <c r="BD854" s="123"/>
      <c r="BE854" s="121">
        <v>460</v>
      </c>
    </row>
    <row r="855" spans="13:57" ht="21" customHeight="1" thickBot="1">
      <c r="M855" s="10">
        <f>'اسماء العملاء'!A458</f>
        <v>0</v>
      </c>
      <c r="BA855" s="10">
        <f>'اسماء العملاء'!A462</f>
        <v>0</v>
      </c>
      <c r="BB855" s="122"/>
      <c r="BC855" s="123"/>
      <c r="BD855" s="123"/>
      <c r="BE855" s="121">
        <v>461</v>
      </c>
    </row>
    <row r="856" spans="13:57" ht="21" customHeight="1" thickBot="1">
      <c r="M856" s="10">
        <f>'اسماء العملاء'!A459</f>
        <v>0</v>
      </c>
      <c r="BA856" s="10">
        <f>'اسماء العملاء'!A463</f>
        <v>0</v>
      </c>
      <c r="BB856" s="122"/>
      <c r="BC856" s="123"/>
      <c r="BD856" s="123"/>
      <c r="BE856" s="121">
        <v>462</v>
      </c>
    </row>
    <row r="857" spans="13:57" ht="21" customHeight="1" thickBot="1">
      <c r="M857" s="10">
        <f>'اسماء العملاء'!A460</f>
        <v>0</v>
      </c>
      <c r="BA857" s="10">
        <f>'اسماء العملاء'!A464</f>
        <v>0</v>
      </c>
      <c r="BB857" s="122"/>
      <c r="BC857" s="123"/>
      <c r="BD857" s="123"/>
      <c r="BE857" s="121">
        <v>463</v>
      </c>
    </row>
    <row r="858" spans="13:57" ht="21" customHeight="1" thickBot="1">
      <c r="M858" s="10">
        <f>'اسماء العملاء'!A461</f>
        <v>0</v>
      </c>
      <c r="BA858" s="10">
        <f>'اسماء العملاء'!A465</f>
        <v>0</v>
      </c>
      <c r="BB858" s="122"/>
      <c r="BC858" s="123"/>
      <c r="BD858" s="123"/>
      <c r="BE858" s="121">
        <v>464</v>
      </c>
    </row>
    <row r="859" spans="13:57" ht="21" customHeight="1" thickBot="1">
      <c r="M859" s="10">
        <f>'اسماء العملاء'!A462</f>
        <v>0</v>
      </c>
      <c r="BA859" s="10">
        <f>'اسماء العملاء'!A466</f>
        <v>0</v>
      </c>
      <c r="BB859" s="122"/>
      <c r="BC859" s="123"/>
      <c r="BD859" s="123"/>
      <c r="BE859" s="121">
        <v>465</v>
      </c>
    </row>
    <row r="860" spans="13:57" ht="21" customHeight="1" thickBot="1">
      <c r="M860" s="10">
        <f>'اسماء العملاء'!A463</f>
        <v>0</v>
      </c>
      <c r="BA860" s="10">
        <f>'اسماء العملاء'!A467</f>
        <v>0</v>
      </c>
      <c r="BB860" s="122"/>
      <c r="BC860" s="123"/>
      <c r="BD860" s="123"/>
      <c r="BE860" s="121">
        <v>466</v>
      </c>
    </row>
    <row r="861" spans="13:57" ht="21" customHeight="1" thickBot="1">
      <c r="M861" s="10">
        <f>'اسماء العملاء'!A464</f>
        <v>0</v>
      </c>
      <c r="BA861" s="10">
        <f>'اسماء العملاء'!A468</f>
        <v>0</v>
      </c>
      <c r="BB861" s="122"/>
      <c r="BC861" s="123"/>
      <c r="BD861" s="123"/>
      <c r="BE861" s="121">
        <v>467</v>
      </c>
    </row>
    <row r="862" spans="13:57" ht="21" customHeight="1" thickBot="1">
      <c r="M862" s="10">
        <f>'اسماء العملاء'!A465</f>
        <v>0</v>
      </c>
      <c r="BA862" s="10">
        <f>'اسماء العملاء'!A469</f>
        <v>0</v>
      </c>
      <c r="BB862" s="122"/>
      <c r="BC862" s="123"/>
      <c r="BD862" s="123"/>
      <c r="BE862" s="121">
        <v>468</v>
      </c>
    </row>
    <row r="863" spans="13:57" ht="21" customHeight="1" thickBot="1">
      <c r="M863" s="10">
        <f>'اسماء العملاء'!A466</f>
        <v>0</v>
      </c>
      <c r="BA863" s="10">
        <f>'اسماء العملاء'!A470</f>
        <v>0</v>
      </c>
      <c r="BB863" s="122"/>
      <c r="BC863" s="123"/>
      <c r="BD863" s="123"/>
      <c r="BE863" s="121">
        <v>469</v>
      </c>
    </row>
    <row r="864" spans="13:57" ht="21" customHeight="1" thickBot="1">
      <c r="M864" s="10">
        <f>'اسماء العملاء'!A467</f>
        <v>0</v>
      </c>
      <c r="BA864" s="10">
        <f>'اسماء العملاء'!A471</f>
        <v>0</v>
      </c>
      <c r="BB864" s="122"/>
      <c r="BC864" s="123"/>
      <c r="BD864" s="123"/>
      <c r="BE864" s="121">
        <v>470</v>
      </c>
    </row>
    <row r="865" spans="13:57" ht="21" customHeight="1" thickBot="1">
      <c r="M865" s="10">
        <f>'اسماء العملاء'!A468</f>
        <v>0</v>
      </c>
      <c r="BA865" s="10">
        <f>'اسماء العملاء'!A472</f>
        <v>0</v>
      </c>
      <c r="BB865" s="125"/>
      <c r="BC865" s="123"/>
      <c r="BD865" s="123"/>
      <c r="BE865" s="121">
        <v>471</v>
      </c>
    </row>
    <row r="866" spans="13:57" ht="21" customHeight="1" thickBot="1">
      <c r="M866" s="10">
        <f>'اسماء العملاء'!A469</f>
        <v>0</v>
      </c>
      <c r="BA866" s="10">
        <f>'اسماء العملاء'!A473</f>
        <v>0</v>
      </c>
      <c r="BB866" s="166"/>
      <c r="BC866" s="123"/>
      <c r="BD866" s="163"/>
      <c r="BE866" s="121">
        <v>472</v>
      </c>
    </row>
    <row r="867" spans="13:57" ht="21" customHeight="1" thickBot="1">
      <c r="M867" s="10">
        <f>'اسماء العملاء'!A470</f>
        <v>0</v>
      </c>
      <c r="BA867" s="10">
        <f>'اسماء العملاء'!A474</f>
        <v>0</v>
      </c>
      <c r="BB867" s="122"/>
      <c r="BC867" s="123"/>
      <c r="BD867" s="123"/>
      <c r="BE867" s="121">
        <v>473</v>
      </c>
    </row>
    <row r="868" spans="13:57" ht="21" customHeight="1" thickBot="1">
      <c r="M868" s="10">
        <f>'اسماء العملاء'!A471</f>
        <v>0</v>
      </c>
      <c r="BA868" s="10">
        <f>'اسماء العملاء'!A475</f>
        <v>0</v>
      </c>
      <c r="BB868" s="122"/>
      <c r="BC868" s="123"/>
      <c r="BD868" s="123"/>
      <c r="BE868" s="121">
        <v>474</v>
      </c>
    </row>
    <row r="869" spans="13:57" ht="21" customHeight="1" thickBot="1">
      <c r="M869" s="10">
        <f>'اسماء العملاء'!A472</f>
        <v>0</v>
      </c>
      <c r="BA869" s="10">
        <f>'اسماء العملاء'!A476</f>
        <v>0</v>
      </c>
      <c r="BB869" s="122"/>
      <c r="BC869" s="123"/>
      <c r="BD869" s="123"/>
      <c r="BE869" s="121">
        <v>475</v>
      </c>
    </row>
    <row r="870" spans="13:57" ht="21" customHeight="1" thickBot="1">
      <c r="M870" s="10">
        <f>'اسماء العملاء'!A473</f>
        <v>0</v>
      </c>
      <c r="BA870" s="10">
        <f>'اسماء العملاء'!A477</f>
        <v>0</v>
      </c>
      <c r="BB870" s="122"/>
      <c r="BC870" s="123"/>
      <c r="BD870" s="123"/>
      <c r="BE870" s="121">
        <v>476</v>
      </c>
    </row>
    <row r="871" spans="13:57" ht="21" customHeight="1" thickBot="1">
      <c r="M871" s="10">
        <f>'اسماء العملاء'!A474</f>
        <v>0</v>
      </c>
      <c r="BA871" s="10">
        <f>'اسماء العملاء'!A478</f>
        <v>0</v>
      </c>
      <c r="BB871" s="122"/>
      <c r="BC871" s="123"/>
      <c r="BD871" s="123"/>
      <c r="BE871" s="121">
        <v>477</v>
      </c>
    </row>
    <row r="872" spans="13:57" ht="21" customHeight="1" thickBot="1">
      <c r="M872" s="10">
        <f>'اسماء العملاء'!A475</f>
        <v>0</v>
      </c>
      <c r="BA872" s="10">
        <f>'اسماء العملاء'!A479</f>
        <v>0</v>
      </c>
      <c r="BB872" s="122"/>
      <c r="BC872" s="123"/>
      <c r="BD872" s="123"/>
      <c r="BE872" s="121">
        <v>478</v>
      </c>
    </row>
    <row r="873" spans="13:57" ht="21" customHeight="1" thickBot="1">
      <c r="M873" s="10">
        <f>'اسماء العملاء'!A476</f>
        <v>0</v>
      </c>
      <c r="BA873" s="10">
        <f>'اسماء العملاء'!A480</f>
        <v>0</v>
      </c>
      <c r="BB873" s="122"/>
      <c r="BC873" s="123"/>
      <c r="BD873" s="123"/>
      <c r="BE873" s="121">
        <v>479</v>
      </c>
    </row>
    <row r="874" spans="13:57" ht="21" customHeight="1" thickBot="1">
      <c r="M874" s="10">
        <f>'اسماء العملاء'!A477</f>
        <v>0</v>
      </c>
      <c r="BA874" s="10">
        <f>'اسماء العملاء'!A481</f>
        <v>0</v>
      </c>
      <c r="BB874" s="122"/>
      <c r="BC874" s="123"/>
      <c r="BD874" s="123"/>
      <c r="BE874" s="121">
        <v>480</v>
      </c>
    </row>
    <row r="875" spans="13:57" ht="21" customHeight="1" thickBot="1">
      <c r="M875" s="10">
        <f>'اسماء العملاء'!A478</f>
        <v>0</v>
      </c>
      <c r="BA875" s="10">
        <f>'اسماء العملاء'!A482</f>
        <v>0</v>
      </c>
      <c r="BB875" s="122"/>
      <c r="BC875" s="123"/>
      <c r="BD875" s="123"/>
      <c r="BE875" s="121">
        <v>481</v>
      </c>
    </row>
    <row r="876" spans="13:57" ht="21" customHeight="1" thickBot="1">
      <c r="M876" s="10">
        <f>'اسماء العملاء'!A479</f>
        <v>0</v>
      </c>
      <c r="BA876" s="10">
        <f>'اسماء العملاء'!A483</f>
        <v>0</v>
      </c>
      <c r="BB876" s="122"/>
      <c r="BC876" s="123"/>
      <c r="BD876" s="123"/>
      <c r="BE876" s="121">
        <v>482</v>
      </c>
    </row>
    <row r="877" spans="13:57" ht="21" customHeight="1" thickBot="1">
      <c r="M877" s="10">
        <f>'اسماء العملاء'!A480</f>
        <v>0</v>
      </c>
      <c r="BA877" s="10">
        <f>'اسماء العملاء'!A484</f>
        <v>0</v>
      </c>
      <c r="BB877" s="122"/>
      <c r="BC877" s="123"/>
      <c r="BD877" s="123"/>
      <c r="BE877" s="121">
        <v>483</v>
      </c>
    </row>
    <row r="878" spans="13:57" ht="21" customHeight="1" thickBot="1">
      <c r="M878" s="10">
        <f>'اسماء العملاء'!A481</f>
        <v>0</v>
      </c>
      <c r="BA878" s="10">
        <f>'اسماء العملاء'!A485</f>
        <v>0</v>
      </c>
      <c r="BB878" s="122"/>
      <c r="BC878" s="123"/>
      <c r="BD878" s="123"/>
      <c r="BE878" s="121">
        <v>484</v>
      </c>
    </row>
    <row r="879" spans="13:57" ht="21" customHeight="1" thickBot="1">
      <c r="M879" s="10">
        <f>'اسماء العملاء'!A482</f>
        <v>0</v>
      </c>
      <c r="BA879" s="10">
        <f>'اسماء العملاء'!A486</f>
        <v>0</v>
      </c>
      <c r="BB879" s="122"/>
      <c r="BC879" s="123"/>
      <c r="BD879" s="123"/>
      <c r="BE879" s="121">
        <v>485</v>
      </c>
    </row>
    <row r="880" spans="13:57" ht="21" customHeight="1" thickBot="1">
      <c r="M880" s="10">
        <f>'اسماء العملاء'!A483</f>
        <v>0</v>
      </c>
      <c r="BA880" s="10">
        <f>'اسماء العملاء'!A487</f>
        <v>0</v>
      </c>
      <c r="BB880" s="122"/>
      <c r="BC880" s="123"/>
      <c r="BD880" s="123"/>
      <c r="BE880" s="121">
        <v>486</v>
      </c>
    </row>
    <row r="881" spans="13:57" ht="21" customHeight="1" thickBot="1">
      <c r="M881" s="10">
        <f>'اسماء العملاء'!A484</f>
        <v>0</v>
      </c>
      <c r="BA881" s="10">
        <f>'اسماء العملاء'!A488</f>
        <v>0</v>
      </c>
      <c r="BB881" s="122"/>
      <c r="BC881" s="123"/>
      <c r="BD881" s="123"/>
      <c r="BE881" s="121">
        <v>487</v>
      </c>
    </row>
    <row r="882" spans="13:57" ht="21" customHeight="1" thickBot="1">
      <c r="M882" s="10">
        <f>'اسماء العملاء'!A485</f>
        <v>0</v>
      </c>
      <c r="BA882" s="10">
        <f>'اسماء العملاء'!A489</f>
        <v>0</v>
      </c>
      <c r="BB882" s="122"/>
      <c r="BC882" s="123"/>
      <c r="BD882" s="123"/>
      <c r="BE882" s="121">
        <v>488</v>
      </c>
    </row>
    <row r="883" spans="13:57" ht="21" customHeight="1" thickBot="1">
      <c r="M883" s="10">
        <f>'اسماء العملاء'!A486</f>
        <v>0</v>
      </c>
      <c r="BA883" s="10">
        <f>'اسماء العملاء'!A490</f>
        <v>0</v>
      </c>
      <c r="BB883" s="122"/>
      <c r="BC883" s="123"/>
      <c r="BD883" s="123"/>
      <c r="BE883" s="121">
        <v>489</v>
      </c>
    </row>
    <row r="884" spans="13:57" ht="21" customHeight="1" thickBot="1">
      <c r="M884" s="10">
        <f>'اسماء العملاء'!A487</f>
        <v>0</v>
      </c>
      <c r="BA884" s="10">
        <f>'اسماء العملاء'!A491</f>
        <v>0</v>
      </c>
      <c r="BB884" s="122"/>
      <c r="BC884" s="123"/>
      <c r="BD884" s="123"/>
      <c r="BE884" s="121">
        <v>490</v>
      </c>
    </row>
    <row r="885" spans="13:57" ht="21" customHeight="1" thickBot="1">
      <c r="M885" s="10">
        <f>'اسماء العملاء'!A488</f>
        <v>0</v>
      </c>
      <c r="BA885" s="10">
        <f>'اسماء العملاء'!A492</f>
        <v>0</v>
      </c>
      <c r="BB885" s="122"/>
      <c r="BC885" s="123"/>
      <c r="BD885" s="123"/>
      <c r="BE885" s="121">
        <v>491</v>
      </c>
    </row>
    <row r="886" spans="13:57" ht="21" customHeight="1" thickBot="1">
      <c r="M886" s="10">
        <f>'اسماء العملاء'!A489</f>
        <v>0</v>
      </c>
      <c r="BA886" s="10">
        <f>'اسماء العملاء'!A493</f>
        <v>0</v>
      </c>
      <c r="BB886" s="122"/>
      <c r="BC886" s="123"/>
      <c r="BD886" s="123"/>
      <c r="BE886" s="121">
        <v>492</v>
      </c>
    </row>
    <row r="887" spans="13:57" ht="21" customHeight="1" thickBot="1">
      <c r="M887" s="10">
        <f>'اسماء العملاء'!A490</f>
        <v>0</v>
      </c>
      <c r="BA887" s="10">
        <f>'اسماء العملاء'!A494</f>
        <v>0</v>
      </c>
      <c r="BB887" s="122"/>
      <c r="BC887" s="123"/>
      <c r="BD887" s="123"/>
      <c r="BE887" s="121">
        <v>493</v>
      </c>
    </row>
    <row r="888" spans="13:57" ht="21" customHeight="1" thickBot="1">
      <c r="M888" s="10">
        <f>'اسماء العملاء'!A491</f>
        <v>0</v>
      </c>
      <c r="BA888" s="10">
        <f>'اسماء العملاء'!A495</f>
        <v>0</v>
      </c>
      <c r="BB888" s="122"/>
      <c r="BC888" s="123"/>
      <c r="BD888" s="123"/>
      <c r="BE888" s="121">
        <v>494</v>
      </c>
    </row>
    <row r="889" spans="13:57" ht="21" customHeight="1" thickBot="1">
      <c r="M889" s="10">
        <f>'اسماء العملاء'!A492</f>
        <v>0</v>
      </c>
      <c r="BA889" s="10">
        <f>'اسماء العملاء'!A496</f>
        <v>0</v>
      </c>
      <c r="BB889" s="122"/>
      <c r="BC889" s="123"/>
      <c r="BD889" s="123"/>
      <c r="BE889" s="121">
        <v>495</v>
      </c>
    </row>
    <row r="890" spans="13:57" ht="21" customHeight="1" thickBot="1">
      <c r="M890" s="10">
        <f>'اسماء العملاء'!A493</f>
        <v>0</v>
      </c>
      <c r="BA890" s="10">
        <f>'اسماء العملاء'!A497</f>
        <v>0</v>
      </c>
      <c r="BB890" s="122"/>
      <c r="BC890" s="123"/>
      <c r="BD890" s="123"/>
      <c r="BE890" s="121">
        <v>496</v>
      </c>
    </row>
    <row r="891" spans="13:57" ht="21" customHeight="1" thickBot="1">
      <c r="M891" s="10">
        <f>'اسماء العملاء'!A494</f>
        <v>0</v>
      </c>
      <c r="BA891" s="10">
        <f>'اسماء العملاء'!A498</f>
        <v>0</v>
      </c>
      <c r="BB891" s="122"/>
      <c r="BC891" s="123"/>
      <c r="BD891" s="123"/>
      <c r="BE891" s="121">
        <v>497</v>
      </c>
    </row>
    <row r="892" spans="13:57" ht="21" customHeight="1" thickBot="1">
      <c r="M892" s="10">
        <f>'اسماء العملاء'!A495</f>
        <v>0</v>
      </c>
      <c r="BA892" s="10">
        <f>'اسماء العملاء'!A499</f>
        <v>0</v>
      </c>
      <c r="BB892" s="122"/>
      <c r="BC892" s="123"/>
      <c r="BD892" s="123"/>
      <c r="BE892" s="121">
        <v>498</v>
      </c>
    </row>
    <row r="893" spans="13:57" ht="21" customHeight="1" thickBot="1">
      <c r="M893" s="10">
        <f>'اسماء العملاء'!A496</f>
        <v>0</v>
      </c>
      <c r="BA893" s="10">
        <f>'اسماء العملاء'!A500</f>
        <v>0</v>
      </c>
      <c r="BB893" s="122"/>
      <c r="BC893" s="123"/>
      <c r="BD893" s="123"/>
      <c r="BE893" s="121">
        <v>499</v>
      </c>
    </row>
    <row r="894" spans="13:57" ht="21" customHeight="1" thickBot="1">
      <c r="M894" s="10">
        <f>'اسماء العملاء'!A497</f>
        <v>0</v>
      </c>
      <c r="BA894" s="10">
        <f>'اسماء العملاء'!A501</f>
        <v>0</v>
      </c>
      <c r="BB894" s="122"/>
      <c r="BC894" s="123"/>
      <c r="BD894" s="123"/>
      <c r="BE894" s="121">
        <v>500</v>
      </c>
    </row>
    <row r="895" spans="13:57" ht="21" customHeight="1" thickBot="1">
      <c r="M895" s="10">
        <f>'اسماء العملاء'!A498</f>
        <v>0</v>
      </c>
      <c r="BA895" s="10">
        <f>'اسماء العملاء'!A502</f>
        <v>0</v>
      </c>
      <c r="BB895" s="122"/>
      <c r="BC895" s="123"/>
      <c r="BD895" s="123"/>
      <c r="BE895" s="121">
        <v>501</v>
      </c>
    </row>
    <row r="896" spans="13:57" ht="21" customHeight="1" thickBot="1">
      <c r="M896" s="10">
        <f>'اسماء العملاء'!A499</f>
        <v>0</v>
      </c>
      <c r="BA896" s="10">
        <f>'اسماء العملاء'!A503</f>
        <v>0</v>
      </c>
      <c r="BB896" s="122"/>
      <c r="BC896" s="123"/>
      <c r="BD896" s="123"/>
      <c r="BE896" s="121">
        <v>502</v>
      </c>
    </row>
    <row r="897" spans="13:57" ht="21" customHeight="1" thickBot="1">
      <c r="M897" s="10">
        <f>'اسماء العملاء'!A500</f>
        <v>0</v>
      </c>
      <c r="BA897" s="10">
        <f>'اسماء العملاء'!A504</f>
        <v>0</v>
      </c>
      <c r="BB897" s="122"/>
      <c r="BC897" s="123"/>
      <c r="BD897" s="123"/>
      <c r="BE897" s="121">
        <v>503</v>
      </c>
    </row>
    <row r="898" spans="13:57" ht="21" customHeight="1" thickBot="1">
      <c r="M898" s="10">
        <f>'اسماء العملاء'!A501</f>
        <v>0</v>
      </c>
      <c r="BA898" s="10">
        <f>'اسماء العملاء'!A505</f>
        <v>0</v>
      </c>
      <c r="BB898" s="122"/>
      <c r="BC898" s="123"/>
      <c r="BD898" s="123"/>
      <c r="BE898" s="121">
        <v>504</v>
      </c>
    </row>
    <row r="899" spans="13:57" ht="21" customHeight="1" thickBot="1">
      <c r="M899" s="10">
        <f>'اسماء العملاء'!A502</f>
        <v>0</v>
      </c>
      <c r="BA899" s="10">
        <f>'اسماء العملاء'!A506</f>
        <v>0</v>
      </c>
      <c r="BB899" s="122"/>
      <c r="BC899" s="123"/>
      <c r="BD899" s="123"/>
      <c r="BE899" s="121">
        <v>505</v>
      </c>
    </row>
    <row r="900" spans="13:57" ht="21" customHeight="1" thickBot="1">
      <c r="M900" s="10">
        <f>'اسماء العملاء'!A503</f>
        <v>0</v>
      </c>
      <c r="BA900" s="10">
        <f>'اسماء العملاء'!A507</f>
        <v>0</v>
      </c>
      <c r="BB900" s="122"/>
      <c r="BC900" s="123"/>
      <c r="BD900" s="123"/>
      <c r="BE900" s="121">
        <v>506</v>
      </c>
    </row>
    <row r="901" spans="13:57" ht="21" customHeight="1" thickBot="1">
      <c r="M901" s="10">
        <f>'اسماء العملاء'!A504</f>
        <v>0</v>
      </c>
      <c r="BA901" s="10">
        <f>'اسماء العملاء'!A508</f>
        <v>0</v>
      </c>
      <c r="BB901" s="122"/>
      <c r="BC901" s="123"/>
      <c r="BD901" s="123"/>
      <c r="BE901" s="121">
        <v>507</v>
      </c>
    </row>
    <row r="902" spans="13:57" ht="21" customHeight="1" thickBot="1">
      <c r="M902" s="10">
        <f>'اسماء العملاء'!A505</f>
        <v>0</v>
      </c>
      <c r="BA902" s="10">
        <f>'اسماء العملاء'!A509</f>
        <v>0</v>
      </c>
      <c r="BB902" s="122"/>
      <c r="BC902" s="123"/>
      <c r="BD902" s="123"/>
      <c r="BE902" s="121">
        <v>508</v>
      </c>
    </row>
    <row r="903" spans="13:57" ht="21" customHeight="1" thickBot="1">
      <c r="M903" s="10">
        <f>'اسماء العملاء'!A506</f>
        <v>0</v>
      </c>
      <c r="BA903" s="10">
        <f>'اسماء العملاء'!A510</f>
        <v>0</v>
      </c>
      <c r="BB903" s="122"/>
      <c r="BC903" s="123"/>
      <c r="BD903" s="123"/>
      <c r="BE903" s="121">
        <v>509</v>
      </c>
    </row>
    <row r="904" spans="13:57" ht="21" customHeight="1" thickBot="1">
      <c r="M904" s="10">
        <f>'اسماء العملاء'!A507</f>
        <v>0</v>
      </c>
      <c r="BA904" s="10">
        <f>'اسماء العملاء'!A511</f>
        <v>0</v>
      </c>
      <c r="BB904" s="122"/>
      <c r="BC904" s="123"/>
      <c r="BD904" s="123"/>
      <c r="BE904" s="121">
        <v>510</v>
      </c>
    </row>
    <row r="905" spans="13:57" ht="21" customHeight="1" thickBot="1">
      <c r="M905" s="10">
        <f>'اسماء العملاء'!A508</f>
        <v>0</v>
      </c>
      <c r="BA905" s="10">
        <f>'اسماء العملاء'!A512</f>
        <v>0</v>
      </c>
      <c r="BB905" s="122"/>
      <c r="BC905" s="123"/>
      <c r="BD905" s="123"/>
      <c r="BE905" s="121">
        <v>511</v>
      </c>
    </row>
    <row r="906" spans="13:57" ht="21" customHeight="1" thickBot="1">
      <c r="M906" s="10">
        <f>'اسماء العملاء'!A509</f>
        <v>0</v>
      </c>
      <c r="BA906" s="10">
        <f>'اسماء العملاء'!A513</f>
        <v>0</v>
      </c>
      <c r="BB906" s="122"/>
      <c r="BC906" s="123"/>
      <c r="BD906" s="123"/>
      <c r="BE906" s="121">
        <v>512</v>
      </c>
    </row>
    <row r="907" spans="13:57" ht="21" customHeight="1" thickBot="1">
      <c r="M907" s="10">
        <f>'اسماء العملاء'!A510</f>
        <v>0</v>
      </c>
      <c r="BA907" s="10">
        <f>'اسماء العملاء'!A514</f>
        <v>0</v>
      </c>
      <c r="BB907" s="122"/>
      <c r="BC907" s="123"/>
      <c r="BD907" s="123"/>
      <c r="BE907" s="121">
        <v>513</v>
      </c>
    </row>
    <row r="908" spans="13:57" ht="21" customHeight="1" thickBot="1">
      <c r="M908" s="10">
        <f>'اسماء العملاء'!A511</f>
        <v>0</v>
      </c>
      <c r="BA908" s="10">
        <f>'اسماء العملاء'!A515</f>
        <v>0</v>
      </c>
      <c r="BB908" s="122"/>
      <c r="BC908" s="123"/>
      <c r="BD908" s="123"/>
      <c r="BE908" s="121">
        <v>514</v>
      </c>
    </row>
    <row r="909" spans="13:57" ht="21" customHeight="1" thickBot="1">
      <c r="M909" s="10">
        <f>'اسماء العملاء'!A512</f>
        <v>0</v>
      </c>
      <c r="BA909" s="10">
        <f>'اسماء العملاء'!A516</f>
        <v>0</v>
      </c>
      <c r="BB909" s="122"/>
      <c r="BC909" s="123"/>
      <c r="BD909" s="123"/>
      <c r="BE909" s="121">
        <v>515</v>
      </c>
    </row>
    <row r="910" spans="13:57" ht="21" customHeight="1" thickBot="1">
      <c r="M910" s="10">
        <f>'اسماء العملاء'!A513</f>
        <v>0</v>
      </c>
      <c r="BA910" s="10">
        <f>'اسماء العملاء'!A517</f>
        <v>0</v>
      </c>
      <c r="BB910" s="122"/>
      <c r="BC910" s="123"/>
      <c r="BD910" s="123"/>
      <c r="BE910" s="121">
        <v>516</v>
      </c>
    </row>
    <row r="911" spans="13:57" ht="21" customHeight="1" thickBot="1">
      <c r="M911" s="10">
        <f>'اسماء العملاء'!A514</f>
        <v>0</v>
      </c>
      <c r="BA911" s="10">
        <f>'اسماء العملاء'!A518</f>
        <v>0</v>
      </c>
      <c r="BB911" s="122"/>
      <c r="BC911" s="123"/>
      <c r="BD911" s="123"/>
      <c r="BE911" s="121">
        <v>517</v>
      </c>
    </row>
    <row r="912" spans="13:57" ht="21" customHeight="1" thickBot="1">
      <c r="M912" s="10">
        <f>'اسماء العملاء'!A515</f>
        <v>0</v>
      </c>
      <c r="BA912" s="10">
        <f>'اسماء العملاء'!A519</f>
        <v>0</v>
      </c>
      <c r="BB912" s="122"/>
      <c r="BC912" s="123"/>
      <c r="BD912" s="123"/>
      <c r="BE912" s="121">
        <v>518</v>
      </c>
    </row>
    <row r="913" spans="13:57" ht="21" customHeight="1" thickBot="1">
      <c r="M913" s="10">
        <f>'اسماء العملاء'!A516</f>
        <v>0</v>
      </c>
      <c r="BA913" s="10">
        <f>'اسماء العملاء'!A520</f>
        <v>0</v>
      </c>
      <c r="BB913" s="122"/>
      <c r="BC913" s="123"/>
      <c r="BD913" s="123"/>
      <c r="BE913" s="121">
        <v>519</v>
      </c>
    </row>
    <row r="914" spans="13:57" ht="21" customHeight="1" thickBot="1">
      <c r="M914" s="10">
        <f>'اسماء العملاء'!A517</f>
        <v>0</v>
      </c>
      <c r="BA914" s="10">
        <f>'اسماء العملاء'!A521</f>
        <v>0</v>
      </c>
      <c r="BB914" s="122"/>
      <c r="BC914" s="123"/>
      <c r="BD914" s="123"/>
      <c r="BE914" s="121">
        <v>520</v>
      </c>
    </row>
    <row r="915" spans="13:57" ht="21" customHeight="1" thickBot="1">
      <c r="M915" s="10">
        <f>'اسماء العملاء'!A518</f>
        <v>0</v>
      </c>
      <c r="BA915" s="10">
        <f>'اسماء العملاء'!A522</f>
        <v>0</v>
      </c>
      <c r="BB915" s="122"/>
      <c r="BC915" s="123"/>
      <c r="BD915" s="123"/>
      <c r="BE915" s="121">
        <v>521</v>
      </c>
    </row>
    <row r="916" spans="13:57" ht="21" customHeight="1" thickBot="1">
      <c r="M916" s="10">
        <f>'اسماء العملاء'!A519</f>
        <v>0</v>
      </c>
      <c r="BA916" s="10">
        <f>'اسماء العملاء'!A523</f>
        <v>0</v>
      </c>
      <c r="BB916" s="122"/>
      <c r="BC916" s="123"/>
      <c r="BD916" s="123"/>
      <c r="BE916" s="121">
        <v>522</v>
      </c>
    </row>
    <row r="917" spans="13:57" ht="21" customHeight="1" thickBot="1">
      <c r="M917" s="10">
        <f>'اسماء العملاء'!A520</f>
        <v>0</v>
      </c>
      <c r="BA917" s="10">
        <f>'اسماء العملاء'!A524</f>
        <v>0</v>
      </c>
      <c r="BB917" s="122"/>
      <c r="BC917" s="123"/>
      <c r="BD917" s="123"/>
      <c r="BE917" s="121">
        <v>523</v>
      </c>
    </row>
    <row r="918" spans="13:57" ht="21" customHeight="1" thickBot="1">
      <c r="M918" s="10">
        <f>'اسماء العملاء'!A521</f>
        <v>0</v>
      </c>
      <c r="BA918" s="10">
        <f>'اسماء العملاء'!A525</f>
        <v>0</v>
      </c>
      <c r="BB918" s="122"/>
      <c r="BC918" s="123"/>
      <c r="BD918" s="123"/>
      <c r="BE918" s="121">
        <v>524</v>
      </c>
    </row>
    <row r="919" spans="13:57" ht="21" customHeight="1" thickBot="1">
      <c r="M919" s="10">
        <f>'اسماء العملاء'!A522</f>
        <v>0</v>
      </c>
      <c r="BA919" s="10">
        <f>'اسماء العملاء'!A526</f>
        <v>0</v>
      </c>
      <c r="BB919" s="122"/>
      <c r="BC919" s="123"/>
      <c r="BD919" s="123"/>
      <c r="BE919" s="121">
        <v>525</v>
      </c>
    </row>
    <row r="920" spans="13:57" ht="21" customHeight="1" thickBot="1">
      <c r="M920" s="10">
        <f>'اسماء العملاء'!A523</f>
        <v>0</v>
      </c>
      <c r="BA920" s="10">
        <f>'اسماء العملاء'!A527</f>
        <v>0</v>
      </c>
      <c r="BB920" s="122"/>
      <c r="BC920" s="123"/>
      <c r="BD920" s="123"/>
      <c r="BE920" s="121">
        <v>526</v>
      </c>
    </row>
    <row r="921" spans="13:57" ht="21" customHeight="1" thickBot="1">
      <c r="M921" s="10">
        <f>'اسماء العملاء'!A524</f>
        <v>0</v>
      </c>
      <c r="BA921" s="10">
        <f>'اسماء العملاء'!A528</f>
        <v>0</v>
      </c>
      <c r="BB921" s="122"/>
      <c r="BC921" s="123"/>
      <c r="BD921" s="123"/>
      <c r="BE921" s="121">
        <v>527</v>
      </c>
    </row>
    <row r="922" spans="13:57" ht="21" customHeight="1" thickBot="1">
      <c r="M922" s="10">
        <f>'اسماء العملاء'!A525</f>
        <v>0</v>
      </c>
      <c r="BA922" s="10">
        <f>'اسماء العملاء'!A529</f>
        <v>0</v>
      </c>
      <c r="BB922" s="122"/>
      <c r="BC922" s="123"/>
      <c r="BD922" s="123"/>
      <c r="BE922" s="121">
        <v>528</v>
      </c>
    </row>
    <row r="923" spans="13:57" ht="21" customHeight="1" thickBot="1">
      <c r="M923" s="10">
        <f>'اسماء العملاء'!A526</f>
        <v>0</v>
      </c>
      <c r="BA923" s="10">
        <f>'اسماء العملاء'!A530</f>
        <v>0</v>
      </c>
      <c r="BB923" s="122"/>
      <c r="BC923" s="123"/>
      <c r="BD923" s="123"/>
      <c r="BE923" s="121">
        <v>529</v>
      </c>
    </row>
    <row r="924" spans="13:57" ht="21" customHeight="1" thickBot="1">
      <c r="M924" s="10">
        <f>'اسماء العملاء'!A527</f>
        <v>0</v>
      </c>
      <c r="BA924" s="10">
        <f>'اسماء العملاء'!A531</f>
        <v>0</v>
      </c>
      <c r="BB924" s="122"/>
      <c r="BC924" s="123"/>
      <c r="BD924" s="123"/>
      <c r="BE924" s="121">
        <v>530</v>
      </c>
    </row>
    <row r="925" spans="13:57" ht="21" customHeight="1" thickBot="1">
      <c r="M925" s="10">
        <f>'اسماء العملاء'!A528</f>
        <v>0</v>
      </c>
      <c r="BA925" s="10">
        <f>'اسماء العملاء'!A532</f>
        <v>0</v>
      </c>
      <c r="BB925" s="122"/>
      <c r="BC925" s="123"/>
      <c r="BD925" s="123"/>
      <c r="BE925" s="121">
        <v>531</v>
      </c>
    </row>
    <row r="926" spans="13:57" ht="21" customHeight="1" thickBot="1">
      <c r="M926" s="10">
        <f>'اسماء العملاء'!A529</f>
        <v>0</v>
      </c>
      <c r="BA926" s="10">
        <f>'اسماء العملاء'!A533</f>
        <v>0</v>
      </c>
      <c r="BB926" s="122"/>
      <c r="BC926" s="123"/>
      <c r="BD926" s="123"/>
      <c r="BE926" s="121">
        <v>532</v>
      </c>
    </row>
    <row r="927" spans="13:57" ht="21" customHeight="1" thickBot="1">
      <c r="M927" s="10">
        <f>'اسماء العملاء'!A530</f>
        <v>0</v>
      </c>
      <c r="BA927" s="10">
        <f>'اسماء العملاء'!A534</f>
        <v>0</v>
      </c>
      <c r="BB927" s="122"/>
      <c r="BC927" s="123"/>
      <c r="BD927" s="123"/>
      <c r="BE927" s="121">
        <v>533</v>
      </c>
    </row>
    <row r="928" spans="13:57" ht="21" customHeight="1" thickBot="1">
      <c r="M928" s="10">
        <f>'اسماء العملاء'!A531</f>
        <v>0</v>
      </c>
      <c r="BA928" s="10">
        <f>'اسماء العملاء'!A535</f>
        <v>0</v>
      </c>
      <c r="BB928" s="122"/>
      <c r="BC928" s="123"/>
      <c r="BD928" s="123"/>
      <c r="BE928" s="121">
        <v>534</v>
      </c>
    </row>
    <row r="929" spans="13:57" ht="21" customHeight="1" thickBot="1">
      <c r="M929" s="10">
        <f>'اسماء العملاء'!A532</f>
        <v>0</v>
      </c>
      <c r="BA929" s="10">
        <f>'اسماء العملاء'!A536</f>
        <v>0</v>
      </c>
      <c r="BB929" s="122"/>
      <c r="BC929" s="123"/>
      <c r="BD929" s="123"/>
      <c r="BE929" s="121">
        <v>535</v>
      </c>
    </row>
    <row r="930" spans="13:57" ht="21" customHeight="1" thickBot="1">
      <c r="M930" s="10">
        <f>'اسماء العملاء'!A533</f>
        <v>0</v>
      </c>
      <c r="BA930" s="10">
        <f>'اسماء العملاء'!A537</f>
        <v>0</v>
      </c>
      <c r="BB930" s="122"/>
      <c r="BC930" s="123"/>
      <c r="BD930" s="123"/>
      <c r="BE930" s="121">
        <v>536</v>
      </c>
    </row>
    <row r="931" spans="13:57" ht="21" customHeight="1" thickBot="1">
      <c r="M931" s="10">
        <f>'اسماء العملاء'!A534</f>
        <v>0</v>
      </c>
      <c r="BA931" s="10">
        <f>'اسماء العملاء'!A538</f>
        <v>0</v>
      </c>
      <c r="BB931" s="122"/>
      <c r="BC931" s="123"/>
      <c r="BD931" s="123"/>
      <c r="BE931" s="121">
        <v>537</v>
      </c>
    </row>
    <row r="932" spans="13:57" ht="21" customHeight="1" thickBot="1">
      <c r="M932" s="10">
        <f>'اسماء العملاء'!A535</f>
        <v>0</v>
      </c>
      <c r="BA932" s="10">
        <f>'اسماء العملاء'!A539</f>
        <v>0</v>
      </c>
      <c r="BB932" s="122"/>
      <c r="BC932" s="123"/>
      <c r="BD932" s="123"/>
      <c r="BE932" s="121">
        <v>538</v>
      </c>
    </row>
    <row r="933" spans="13:57" ht="21" customHeight="1" thickBot="1">
      <c r="M933" s="10">
        <f>'اسماء العملاء'!A536</f>
        <v>0</v>
      </c>
      <c r="BA933" s="10">
        <f>'اسماء العملاء'!A540</f>
        <v>0</v>
      </c>
      <c r="BB933" s="122"/>
      <c r="BC933" s="123"/>
      <c r="BD933" s="123"/>
      <c r="BE933" s="121">
        <v>539</v>
      </c>
    </row>
    <row r="934" spans="13:57" ht="21" customHeight="1" thickBot="1">
      <c r="M934" s="10">
        <f>'اسماء العملاء'!A537</f>
        <v>0</v>
      </c>
      <c r="BA934" s="10">
        <f>'اسماء العملاء'!A541</f>
        <v>0</v>
      </c>
      <c r="BB934" s="122"/>
      <c r="BC934" s="123"/>
      <c r="BD934" s="123"/>
      <c r="BE934" s="121">
        <v>540</v>
      </c>
    </row>
    <row r="935" spans="13:57" ht="21" customHeight="1" thickBot="1">
      <c r="M935" s="10">
        <f>'اسماء العملاء'!A538</f>
        <v>0</v>
      </c>
      <c r="BA935" s="10">
        <f>'اسماء العملاء'!A542</f>
        <v>0</v>
      </c>
      <c r="BB935" s="122"/>
      <c r="BC935" s="123"/>
      <c r="BD935" s="123"/>
      <c r="BE935" s="121">
        <v>541</v>
      </c>
    </row>
    <row r="936" spans="13:57" ht="21" customHeight="1" thickBot="1">
      <c r="M936" s="10">
        <f>'اسماء العملاء'!A539</f>
        <v>0</v>
      </c>
      <c r="BA936" s="10">
        <f>'اسماء العملاء'!A543</f>
        <v>0</v>
      </c>
      <c r="BB936" s="122"/>
      <c r="BC936" s="123"/>
      <c r="BD936" s="123"/>
      <c r="BE936" s="121">
        <v>542</v>
      </c>
    </row>
    <row r="937" spans="13:57" ht="21" customHeight="1" thickBot="1">
      <c r="M937" s="10">
        <f>'اسماء العملاء'!A540</f>
        <v>0</v>
      </c>
      <c r="BA937" s="10">
        <f>'اسماء العملاء'!A544</f>
        <v>0</v>
      </c>
      <c r="BB937" s="122"/>
      <c r="BC937" s="123"/>
      <c r="BD937" s="123"/>
      <c r="BE937" s="121">
        <v>543</v>
      </c>
    </row>
    <row r="938" spans="13:57" ht="21" customHeight="1" thickBot="1">
      <c r="M938" s="10">
        <f>'اسماء العملاء'!A541</f>
        <v>0</v>
      </c>
      <c r="BA938" s="10">
        <f>'اسماء العملاء'!A545</f>
        <v>0</v>
      </c>
      <c r="BB938" s="122"/>
      <c r="BC938" s="123"/>
      <c r="BD938" s="123"/>
      <c r="BE938" s="121">
        <v>544</v>
      </c>
    </row>
    <row r="939" spans="13:57" ht="21" customHeight="1" thickBot="1">
      <c r="M939" s="10">
        <f>'اسماء العملاء'!A542</f>
        <v>0</v>
      </c>
      <c r="BA939" s="10">
        <f>'اسماء العملاء'!A546</f>
        <v>0</v>
      </c>
      <c r="BB939" s="122"/>
      <c r="BC939" s="123"/>
      <c r="BD939" s="123"/>
      <c r="BE939" s="121">
        <v>545</v>
      </c>
    </row>
    <row r="940" spans="13:57" ht="21" customHeight="1" thickBot="1">
      <c r="M940" s="10">
        <f>'اسماء العملاء'!A543</f>
        <v>0</v>
      </c>
      <c r="BA940" s="10">
        <f>'اسماء العملاء'!A547</f>
        <v>0</v>
      </c>
      <c r="BB940" s="122"/>
      <c r="BC940" s="123"/>
      <c r="BD940" s="123"/>
      <c r="BE940" s="121">
        <v>546</v>
      </c>
    </row>
    <row r="941" spans="13:57" ht="21" customHeight="1" thickBot="1">
      <c r="M941" s="10">
        <f>'اسماء العملاء'!A544</f>
        <v>0</v>
      </c>
      <c r="BA941" s="10">
        <f>'اسماء العملاء'!A548</f>
        <v>0</v>
      </c>
      <c r="BB941" s="122"/>
      <c r="BC941" s="123"/>
      <c r="BD941" s="123"/>
      <c r="BE941" s="121">
        <v>547</v>
      </c>
    </row>
    <row r="942" spans="13:57" ht="21" customHeight="1" thickBot="1">
      <c r="M942" s="10">
        <f>'اسماء العملاء'!A545</f>
        <v>0</v>
      </c>
      <c r="BA942" s="10">
        <f>'اسماء العملاء'!A549</f>
        <v>0</v>
      </c>
      <c r="BB942" s="122"/>
      <c r="BC942" s="123"/>
      <c r="BD942" s="123"/>
      <c r="BE942" s="121">
        <v>548</v>
      </c>
    </row>
    <row r="943" spans="13:57" ht="21" customHeight="1" thickBot="1">
      <c r="M943" s="10">
        <f>'اسماء العملاء'!A546</f>
        <v>0</v>
      </c>
      <c r="BA943" s="10">
        <f>'اسماء العملاء'!A550</f>
        <v>0</v>
      </c>
      <c r="BB943" s="122"/>
      <c r="BC943" s="123"/>
      <c r="BD943" s="123"/>
      <c r="BE943" s="121">
        <v>549</v>
      </c>
    </row>
    <row r="944" spans="13:57" ht="21" customHeight="1" thickBot="1">
      <c r="M944" s="10">
        <f>'اسماء العملاء'!A547</f>
        <v>0</v>
      </c>
      <c r="BA944" s="10">
        <f>'اسماء العملاء'!A551</f>
        <v>0</v>
      </c>
      <c r="BB944" s="122"/>
      <c r="BC944" s="123"/>
      <c r="BD944" s="123"/>
      <c r="BE944" s="121">
        <v>550</v>
      </c>
    </row>
    <row r="945" spans="13:57" ht="21" customHeight="1" thickBot="1">
      <c r="M945" s="10">
        <f>'اسماء العملاء'!A548</f>
        <v>0</v>
      </c>
      <c r="BA945" s="10">
        <f>'اسماء العملاء'!A552</f>
        <v>0</v>
      </c>
      <c r="BB945" s="122"/>
      <c r="BC945" s="123"/>
      <c r="BD945" s="123"/>
      <c r="BE945" s="121">
        <v>551</v>
      </c>
    </row>
    <row r="946" spans="13:57" ht="21" customHeight="1" thickBot="1">
      <c r="M946" s="10">
        <f>'اسماء العملاء'!A549</f>
        <v>0</v>
      </c>
      <c r="BA946" s="10">
        <f>'اسماء العملاء'!A553</f>
        <v>0</v>
      </c>
      <c r="BB946" s="122"/>
      <c r="BC946" s="123"/>
      <c r="BD946" s="123"/>
      <c r="BE946" s="121">
        <v>552</v>
      </c>
    </row>
    <row r="947" spans="13:57" ht="21" customHeight="1" thickBot="1">
      <c r="M947" s="10">
        <f>'اسماء العملاء'!A550</f>
        <v>0</v>
      </c>
      <c r="BA947" s="10">
        <f>'اسماء العملاء'!A554</f>
        <v>0</v>
      </c>
      <c r="BB947" s="122"/>
      <c r="BC947" s="123"/>
      <c r="BD947" s="123"/>
      <c r="BE947" s="121">
        <v>553</v>
      </c>
    </row>
    <row r="948" spans="13:57" ht="21" customHeight="1" thickBot="1">
      <c r="M948" s="10">
        <f>'اسماء العملاء'!A551</f>
        <v>0</v>
      </c>
      <c r="BA948" s="10">
        <f>'اسماء العملاء'!A555</f>
        <v>0</v>
      </c>
      <c r="BB948" s="125"/>
      <c r="BC948" s="123"/>
      <c r="BD948" s="123"/>
      <c r="BE948" s="121">
        <v>554</v>
      </c>
    </row>
    <row r="949" spans="13:57" ht="21" customHeight="1" thickBot="1">
      <c r="M949" s="10">
        <f>'اسماء العملاء'!A552</f>
        <v>0</v>
      </c>
      <c r="BA949" s="10">
        <f>'اسماء العملاء'!A556</f>
        <v>0</v>
      </c>
      <c r="BB949" s="166"/>
      <c r="BC949" s="123"/>
      <c r="BD949" s="163"/>
      <c r="BE949" s="121">
        <v>555</v>
      </c>
    </row>
    <row r="950" spans="13:57" ht="21" customHeight="1" thickBot="1">
      <c r="M950" s="10">
        <f>'اسماء العملاء'!A553</f>
        <v>0</v>
      </c>
      <c r="BA950" s="10">
        <f>'اسماء العملاء'!A557</f>
        <v>0</v>
      </c>
      <c r="BB950" s="122"/>
      <c r="BC950" s="123"/>
      <c r="BD950" s="123"/>
      <c r="BE950" s="121">
        <v>556</v>
      </c>
    </row>
    <row r="951" spans="13:57" ht="21" customHeight="1" thickBot="1">
      <c r="M951" s="10">
        <f>'اسماء العملاء'!A554</f>
        <v>0</v>
      </c>
      <c r="BA951" s="10">
        <f>'اسماء العملاء'!A558</f>
        <v>0</v>
      </c>
      <c r="BB951" s="122"/>
      <c r="BC951" s="123"/>
      <c r="BD951" s="123"/>
      <c r="BE951" s="121">
        <v>557</v>
      </c>
    </row>
    <row r="952" spans="13:57" ht="21" customHeight="1" thickBot="1">
      <c r="M952" s="10">
        <f>'اسماء العملاء'!A555</f>
        <v>0</v>
      </c>
      <c r="BA952" s="10">
        <f>'اسماء العملاء'!A559</f>
        <v>0</v>
      </c>
      <c r="BB952" s="122"/>
      <c r="BC952" s="123"/>
      <c r="BD952" s="123"/>
      <c r="BE952" s="121">
        <v>558</v>
      </c>
    </row>
    <row r="953" spans="13:57" ht="21" customHeight="1" thickBot="1">
      <c r="M953" s="10">
        <f>'اسماء العملاء'!A556</f>
        <v>0</v>
      </c>
      <c r="BA953" s="10">
        <f>'اسماء العملاء'!A560</f>
        <v>0</v>
      </c>
      <c r="BB953" s="122"/>
      <c r="BC953" s="123"/>
      <c r="BD953" s="123"/>
      <c r="BE953" s="121">
        <v>559</v>
      </c>
    </row>
    <row r="954" spans="13:57" ht="21" customHeight="1" thickBot="1">
      <c r="M954" s="10">
        <f>'اسماء العملاء'!A557</f>
        <v>0</v>
      </c>
      <c r="BA954" s="10">
        <f>'اسماء العملاء'!A561</f>
        <v>0</v>
      </c>
      <c r="BB954" s="122"/>
      <c r="BC954" s="123"/>
      <c r="BD954" s="123"/>
      <c r="BE954" s="121">
        <v>560</v>
      </c>
    </row>
    <row r="955" spans="13:57" ht="21" customHeight="1" thickBot="1">
      <c r="M955" s="10">
        <f>'اسماء العملاء'!A558</f>
        <v>0</v>
      </c>
      <c r="BA955" s="10">
        <f>'اسماء العملاء'!A562</f>
        <v>0</v>
      </c>
      <c r="BB955" s="122"/>
      <c r="BC955" s="123"/>
      <c r="BD955" s="123"/>
      <c r="BE955" s="121">
        <v>561</v>
      </c>
    </row>
    <row r="956" spans="13:57" ht="21" customHeight="1" thickBot="1">
      <c r="M956" s="10">
        <f>'اسماء العملاء'!A559</f>
        <v>0</v>
      </c>
      <c r="BA956" s="10">
        <f>'اسماء العملاء'!A563</f>
        <v>0</v>
      </c>
      <c r="BB956" s="122"/>
      <c r="BC956" s="123"/>
      <c r="BD956" s="123"/>
      <c r="BE956" s="121">
        <v>562</v>
      </c>
    </row>
    <row r="957" spans="13:57" ht="21" customHeight="1" thickBot="1">
      <c r="M957" s="10">
        <f>'اسماء العملاء'!A560</f>
        <v>0</v>
      </c>
      <c r="BA957" s="10">
        <f>'اسماء العملاء'!A564</f>
        <v>0</v>
      </c>
      <c r="BB957" s="122"/>
      <c r="BC957" s="123"/>
      <c r="BD957" s="123"/>
      <c r="BE957" s="121">
        <v>563</v>
      </c>
    </row>
    <row r="958" spans="13:57" ht="21" customHeight="1" thickBot="1">
      <c r="M958" s="10">
        <f>'اسماء العملاء'!A561</f>
        <v>0</v>
      </c>
      <c r="BA958" s="10">
        <f>'اسماء العملاء'!A565</f>
        <v>0</v>
      </c>
      <c r="BB958" s="122"/>
      <c r="BC958" s="123"/>
      <c r="BD958" s="123"/>
      <c r="BE958" s="121">
        <v>564</v>
      </c>
    </row>
    <row r="959" spans="13:57" ht="21" customHeight="1" thickBot="1">
      <c r="M959" s="10">
        <f>'اسماء العملاء'!A562</f>
        <v>0</v>
      </c>
      <c r="BA959" s="10">
        <f>'اسماء العملاء'!A566</f>
        <v>0</v>
      </c>
      <c r="BB959" s="122"/>
      <c r="BC959" s="123"/>
      <c r="BD959" s="123"/>
      <c r="BE959" s="121">
        <v>565</v>
      </c>
    </row>
    <row r="960" spans="13:57" ht="21" customHeight="1" thickBot="1">
      <c r="M960" s="10">
        <f>'اسماء العملاء'!A563</f>
        <v>0</v>
      </c>
      <c r="BA960" s="10">
        <f>'اسماء العملاء'!A567</f>
        <v>0</v>
      </c>
      <c r="BB960" s="122"/>
      <c r="BC960" s="123"/>
      <c r="BD960" s="123"/>
      <c r="BE960" s="121">
        <v>566</v>
      </c>
    </row>
    <row r="961" spans="13:57" ht="21" customHeight="1" thickBot="1">
      <c r="M961" s="10">
        <f>'اسماء العملاء'!A564</f>
        <v>0</v>
      </c>
      <c r="BA961" s="10">
        <f>'اسماء العملاء'!A568</f>
        <v>0</v>
      </c>
      <c r="BB961" s="122"/>
      <c r="BC961" s="123"/>
      <c r="BD961" s="123"/>
      <c r="BE961" s="121">
        <v>567</v>
      </c>
    </row>
    <row r="962" spans="13:57" ht="21" customHeight="1" thickBot="1">
      <c r="M962" s="10">
        <f>'اسماء العملاء'!A565</f>
        <v>0</v>
      </c>
      <c r="BA962" s="10">
        <f>'اسماء العملاء'!A569</f>
        <v>0</v>
      </c>
      <c r="BB962" s="122"/>
      <c r="BC962" s="123"/>
      <c r="BD962" s="123"/>
      <c r="BE962" s="121">
        <v>568</v>
      </c>
    </row>
    <row r="963" spans="13:57" ht="21" customHeight="1" thickBot="1">
      <c r="M963" s="10">
        <f>'اسماء العملاء'!A566</f>
        <v>0</v>
      </c>
      <c r="BA963" s="10">
        <f>'اسماء العملاء'!A570</f>
        <v>0</v>
      </c>
      <c r="BB963" s="122"/>
      <c r="BC963" s="123"/>
      <c r="BD963" s="123"/>
      <c r="BE963" s="121">
        <v>569</v>
      </c>
    </row>
    <row r="964" spans="13:57" ht="21" customHeight="1" thickBot="1">
      <c r="M964" s="10">
        <f>'اسماء العملاء'!A567</f>
        <v>0</v>
      </c>
      <c r="BA964" s="10">
        <f>'اسماء العملاء'!A571</f>
        <v>0</v>
      </c>
      <c r="BB964" s="122"/>
      <c r="BC964" s="123"/>
      <c r="BD964" s="123"/>
      <c r="BE964" s="121">
        <v>570</v>
      </c>
    </row>
    <row r="965" spans="13:57" ht="21" customHeight="1" thickBot="1">
      <c r="M965" s="10">
        <f>'اسماء العملاء'!A568</f>
        <v>0</v>
      </c>
      <c r="BA965" s="10">
        <f>'اسماء العملاء'!A572</f>
        <v>0</v>
      </c>
      <c r="BB965" s="122"/>
      <c r="BC965" s="123"/>
      <c r="BD965" s="123"/>
      <c r="BE965" s="121">
        <v>571</v>
      </c>
    </row>
    <row r="966" spans="13:57" ht="21" customHeight="1" thickBot="1">
      <c r="M966" s="10">
        <f>'اسماء العملاء'!A569</f>
        <v>0</v>
      </c>
      <c r="BA966" s="10">
        <f>'اسماء العملاء'!A573</f>
        <v>0</v>
      </c>
      <c r="BB966" s="122"/>
      <c r="BC966" s="123"/>
      <c r="BD966" s="123"/>
      <c r="BE966" s="121">
        <v>572</v>
      </c>
    </row>
    <row r="967" spans="13:57" ht="21" customHeight="1" thickBot="1">
      <c r="M967" s="10">
        <f>'اسماء العملاء'!A570</f>
        <v>0</v>
      </c>
      <c r="BA967" s="10">
        <f>'اسماء العملاء'!A574</f>
        <v>0</v>
      </c>
      <c r="BB967" s="122"/>
      <c r="BC967" s="123"/>
      <c r="BD967" s="123"/>
      <c r="BE967" s="121">
        <v>573</v>
      </c>
    </row>
    <row r="968" spans="13:57" ht="21" customHeight="1" thickBot="1">
      <c r="M968" s="10">
        <f>'اسماء العملاء'!A571</f>
        <v>0</v>
      </c>
      <c r="BA968" s="10">
        <f>'اسماء العملاء'!A575</f>
        <v>0</v>
      </c>
      <c r="BB968" s="122"/>
      <c r="BC968" s="123"/>
      <c r="BD968" s="123"/>
      <c r="BE968" s="121">
        <v>574</v>
      </c>
    </row>
    <row r="969" spans="13:57" ht="21" customHeight="1" thickBot="1">
      <c r="M969" s="10">
        <f>'اسماء العملاء'!A572</f>
        <v>0</v>
      </c>
      <c r="BA969" s="10">
        <f>'اسماء العملاء'!A576</f>
        <v>0</v>
      </c>
      <c r="BB969" s="122"/>
      <c r="BC969" s="123"/>
      <c r="BD969" s="123"/>
      <c r="BE969" s="121">
        <v>575</v>
      </c>
    </row>
    <row r="970" spans="13:57" ht="21" customHeight="1" thickBot="1">
      <c r="M970" s="10">
        <f>'اسماء العملاء'!A573</f>
        <v>0</v>
      </c>
      <c r="BA970" s="10">
        <f>'اسماء العملاء'!A577</f>
        <v>0</v>
      </c>
      <c r="BB970" s="122"/>
      <c r="BC970" s="123"/>
      <c r="BD970" s="123"/>
      <c r="BE970" s="121">
        <v>576</v>
      </c>
    </row>
    <row r="971" spans="13:57" ht="21" customHeight="1" thickBot="1">
      <c r="M971" s="10">
        <f>'اسماء العملاء'!A574</f>
        <v>0</v>
      </c>
      <c r="BA971" s="10">
        <f>'اسماء العملاء'!A578</f>
        <v>0</v>
      </c>
      <c r="BB971" s="122"/>
      <c r="BC971" s="123"/>
      <c r="BD971" s="123"/>
      <c r="BE971" s="121">
        <v>577</v>
      </c>
    </row>
    <row r="972" spans="13:57" ht="21" customHeight="1" thickBot="1">
      <c r="M972" s="10">
        <f>'اسماء العملاء'!A575</f>
        <v>0</v>
      </c>
      <c r="BA972" s="10">
        <f>'اسماء العملاء'!A579</f>
        <v>0</v>
      </c>
      <c r="BB972" s="122"/>
      <c r="BC972" s="123"/>
      <c r="BD972" s="123"/>
      <c r="BE972" s="121">
        <v>578</v>
      </c>
    </row>
    <row r="973" spans="13:57" ht="21" customHeight="1" thickBot="1">
      <c r="M973" s="10">
        <f>'اسماء العملاء'!A576</f>
        <v>0</v>
      </c>
      <c r="BA973" s="10">
        <f>'اسماء العملاء'!A580</f>
        <v>0</v>
      </c>
      <c r="BB973" s="122"/>
      <c r="BC973" s="123"/>
      <c r="BD973" s="123"/>
      <c r="BE973" s="121">
        <v>579</v>
      </c>
    </row>
    <row r="974" spans="13:57" ht="21" customHeight="1" thickBot="1">
      <c r="M974" s="10">
        <f>'اسماء العملاء'!A577</f>
        <v>0</v>
      </c>
      <c r="BA974" s="10">
        <f>'اسماء العملاء'!A581</f>
        <v>0</v>
      </c>
      <c r="BB974" s="125"/>
      <c r="BC974" s="123"/>
      <c r="BD974" s="123"/>
      <c r="BE974" s="121">
        <v>580</v>
      </c>
    </row>
    <row r="975" spans="13:57" ht="21" customHeight="1" thickBot="1">
      <c r="M975" s="10">
        <f>'اسماء العملاء'!A578</f>
        <v>0</v>
      </c>
      <c r="BA975" s="10">
        <f>'اسماء العملاء'!A582</f>
        <v>0</v>
      </c>
      <c r="BB975" s="122"/>
      <c r="BC975" s="123"/>
      <c r="BD975" s="123"/>
      <c r="BE975" s="121">
        <v>581</v>
      </c>
    </row>
    <row r="976" spans="13:57" ht="21" customHeight="1" thickBot="1">
      <c r="M976" s="10">
        <f>'اسماء العملاء'!A579</f>
        <v>0</v>
      </c>
      <c r="BA976" s="10">
        <f>'اسماء العملاء'!A583</f>
        <v>0</v>
      </c>
      <c r="BB976" s="122"/>
      <c r="BC976" s="123"/>
      <c r="BD976" s="123"/>
      <c r="BE976" s="121">
        <v>582</v>
      </c>
    </row>
    <row r="977" spans="13:57" ht="21" customHeight="1" thickBot="1">
      <c r="M977" s="10">
        <f>'اسماء العملاء'!A580</f>
        <v>0</v>
      </c>
      <c r="BA977" s="10">
        <f>'اسماء العملاء'!A584</f>
        <v>0</v>
      </c>
      <c r="BB977" s="122"/>
      <c r="BC977" s="123"/>
      <c r="BD977" s="123"/>
      <c r="BE977" s="121">
        <v>583</v>
      </c>
    </row>
    <row r="978" spans="13:57" ht="21" customHeight="1" thickBot="1">
      <c r="M978" s="10">
        <f>'اسماء العملاء'!A581</f>
        <v>0</v>
      </c>
      <c r="BA978" s="10">
        <f>'اسماء العملاء'!A585</f>
        <v>0</v>
      </c>
      <c r="BB978" s="122"/>
      <c r="BC978" s="123"/>
      <c r="BD978" s="123"/>
      <c r="BE978" s="121">
        <v>584</v>
      </c>
    </row>
    <row r="979" spans="13:57" ht="21" customHeight="1" thickBot="1">
      <c r="M979" s="10">
        <f>'اسماء العملاء'!A582</f>
        <v>0</v>
      </c>
      <c r="BA979" s="10">
        <f>'اسماء العملاء'!A586</f>
        <v>0</v>
      </c>
      <c r="BB979" s="122"/>
      <c r="BC979" s="123"/>
      <c r="BD979" s="123"/>
      <c r="BE979" s="121">
        <v>585</v>
      </c>
    </row>
    <row r="980" spans="13:57" ht="21" customHeight="1" thickBot="1">
      <c r="M980" s="10">
        <f>'اسماء العملاء'!A583</f>
        <v>0</v>
      </c>
      <c r="BA980" s="10">
        <f>'اسماء العملاء'!A587</f>
        <v>0</v>
      </c>
      <c r="BB980" s="122"/>
      <c r="BC980" s="123"/>
      <c r="BD980" s="123"/>
      <c r="BE980" s="121">
        <v>586</v>
      </c>
    </row>
    <row r="981" spans="13:57" ht="21" customHeight="1" thickBot="1">
      <c r="M981" s="10">
        <f>'اسماء العملاء'!A584</f>
        <v>0</v>
      </c>
      <c r="BA981" s="10">
        <f>'اسماء العملاء'!A588</f>
        <v>0</v>
      </c>
      <c r="BB981" s="122"/>
      <c r="BC981" s="123"/>
      <c r="BD981" s="123"/>
      <c r="BE981" s="121">
        <v>587</v>
      </c>
    </row>
    <row r="982" spans="13:57" ht="21" customHeight="1" thickBot="1">
      <c r="M982" s="10">
        <f>'اسماء العملاء'!A585</f>
        <v>0</v>
      </c>
      <c r="BA982" s="10">
        <f>'اسماء العملاء'!A589</f>
        <v>0</v>
      </c>
      <c r="BB982" s="122"/>
      <c r="BC982" s="123"/>
      <c r="BD982" s="123"/>
      <c r="BE982" s="121">
        <v>588</v>
      </c>
    </row>
    <row r="983" spans="13:57" ht="21" customHeight="1" thickBot="1">
      <c r="M983" s="10">
        <f>'اسماء العملاء'!A586</f>
        <v>0</v>
      </c>
      <c r="BA983" s="10">
        <f>'اسماء العملاء'!A590</f>
        <v>0</v>
      </c>
      <c r="BB983" s="122"/>
      <c r="BC983" s="123"/>
      <c r="BD983" s="123"/>
      <c r="BE983" s="121">
        <v>589</v>
      </c>
    </row>
    <row r="984" spans="13:57" ht="21" customHeight="1" thickBot="1">
      <c r="M984" s="10">
        <f>'اسماء العملاء'!A587</f>
        <v>0</v>
      </c>
      <c r="BA984" s="10">
        <f>'اسماء العملاء'!A591</f>
        <v>0</v>
      </c>
      <c r="BB984" s="122"/>
      <c r="BC984" s="123"/>
      <c r="BD984" s="123"/>
      <c r="BE984" s="121">
        <v>590</v>
      </c>
    </row>
    <row r="985" spans="13:57" ht="21" customHeight="1" thickBot="1">
      <c r="M985" s="10">
        <f>'اسماء العملاء'!A588</f>
        <v>0</v>
      </c>
      <c r="BA985" s="10">
        <f>'اسماء العملاء'!A592</f>
        <v>0</v>
      </c>
      <c r="BB985" s="122"/>
      <c r="BC985" s="123"/>
      <c r="BD985" s="123"/>
      <c r="BE985" s="121">
        <v>591</v>
      </c>
    </row>
    <row r="986" spans="13:57" ht="21" customHeight="1" thickBot="1">
      <c r="M986" s="10">
        <f>'اسماء العملاء'!A589</f>
        <v>0</v>
      </c>
      <c r="BA986" s="10">
        <f>'اسماء العملاء'!A593</f>
        <v>0</v>
      </c>
      <c r="BB986" s="122"/>
      <c r="BC986" s="123"/>
      <c r="BD986" s="123"/>
      <c r="BE986" s="121">
        <v>592</v>
      </c>
    </row>
    <row r="987" spans="13:57" ht="21" customHeight="1" thickBot="1">
      <c r="M987" s="10">
        <f>'اسماء العملاء'!A590</f>
        <v>0</v>
      </c>
      <c r="BA987" s="10">
        <f>'اسماء العملاء'!A594</f>
        <v>0</v>
      </c>
      <c r="BB987" s="122"/>
      <c r="BC987" s="123"/>
      <c r="BD987" s="123"/>
      <c r="BE987" s="121">
        <v>593</v>
      </c>
    </row>
    <row r="988" spans="13:57" ht="21" customHeight="1" thickBot="1">
      <c r="M988" s="10">
        <f>'اسماء العملاء'!A591</f>
        <v>0</v>
      </c>
      <c r="BA988" s="10">
        <f>'اسماء العملاء'!A595</f>
        <v>0</v>
      </c>
      <c r="BB988" s="122"/>
      <c r="BC988" s="123"/>
      <c r="BD988" s="123"/>
      <c r="BE988" s="121">
        <v>594</v>
      </c>
    </row>
    <row r="989" spans="13:57" ht="21" customHeight="1" thickBot="1">
      <c r="M989" s="10">
        <f>'اسماء العملاء'!A592</f>
        <v>0</v>
      </c>
      <c r="BA989" s="10">
        <f>'اسماء العملاء'!A596</f>
        <v>0</v>
      </c>
      <c r="BB989" s="122"/>
      <c r="BC989" s="123"/>
      <c r="BD989" s="123"/>
      <c r="BE989" s="121">
        <v>595</v>
      </c>
    </row>
    <row r="990" spans="13:57" ht="21" customHeight="1" thickBot="1">
      <c r="M990" s="10">
        <f>'اسماء العملاء'!A593</f>
        <v>0</v>
      </c>
      <c r="BA990" s="10">
        <f>'اسماء العملاء'!A597</f>
        <v>0</v>
      </c>
      <c r="BB990" s="122"/>
      <c r="BC990" s="123"/>
      <c r="BD990" s="123"/>
      <c r="BE990" s="121">
        <v>596</v>
      </c>
    </row>
    <row r="991" spans="13:57" ht="21" customHeight="1" thickBot="1">
      <c r="M991" s="10">
        <f>'اسماء العملاء'!A594</f>
        <v>0</v>
      </c>
      <c r="BA991" s="10">
        <f>'اسماء العملاء'!A598</f>
        <v>0</v>
      </c>
      <c r="BB991" s="122"/>
      <c r="BC991" s="123"/>
      <c r="BD991" s="123"/>
      <c r="BE991" s="121">
        <v>597</v>
      </c>
    </row>
    <row r="992" spans="13:57" ht="21" customHeight="1" thickBot="1">
      <c r="M992" s="10">
        <f>'اسماء العملاء'!A595</f>
        <v>0</v>
      </c>
      <c r="BA992" s="10">
        <f>'اسماء العملاء'!A599</f>
        <v>0</v>
      </c>
      <c r="BB992" s="122"/>
      <c r="BC992" s="123"/>
      <c r="BD992" s="123"/>
      <c r="BE992" s="121">
        <v>598</v>
      </c>
    </row>
    <row r="993" spans="13:57" ht="21" customHeight="1" thickBot="1">
      <c r="M993" s="10">
        <f>'اسماء العملاء'!A596</f>
        <v>0</v>
      </c>
      <c r="BA993" s="10">
        <f>'اسماء العملاء'!A600</f>
        <v>0</v>
      </c>
      <c r="BB993" s="122"/>
      <c r="BC993" s="123"/>
      <c r="BD993" s="123"/>
      <c r="BE993" s="121">
        <v>599</v>
      </c>
    </row>
    <row r="994" spans="13:57" ht="21" customHeight="1" thickBot="1">
      <c r="M994" s="10">
        <f>'اسماء العملاء'!A597</f>
        <v>0</v>
      </c>
      <c r="BA994" s="10">
        <f>'اسماء العملاء'!A601</f>
        <v>0</v>
      </c>
      <c r="BB994" s="122"/>
      <c r="BC994" s="123"/>
      <c r="BD994" s="123"/>
      <c r="BE994" s="121">
        <v>600</v>
      </c>
    </row>
    <row r="995" spans="13:57" ht="21" customHeight="1" thickBot="1">
      <c r="M995" s="10">
        <f>'اسماء العملاء'!A598</f>
        <v>0</v>
      </c>
      <c r="BA995" s="10">
        <f>'اسماء العملاء'!A602</f>
        <v>0</v>
      </c>
      <c r="BB995" s="122"/>
      <c r="BC995" s="123"/>
      <c r="BD995" s="123"/>
      <c r="BE995" s="121">
        <v>601</v>
      </c>
    </row>
    <row r="996" spans="13:57" ht="21" customHeight="1" thickBot="1">
      <c r="M996" s="10">
        <f>'اسماء العملاء'!A599</f>
        <v>0</v>
      </c>
      <c r="BA996" s="10">
        <f>'اسماء العملاء'!A603</f>
        <v>0</v>
      </c>
      <c r="BB996" s="122"/>
      <c r="BC996" s="123"/>
      <c r="BD996" s="123"/>
      <c r="BE996" s="121">
        <v>602</v>
      </c>
    </row>
    <row r="997" spans="13:57" ht="21" customHeight="1" thickBot="1">
      <c r="M997" s="10">
        <f>'اسماء العملاء'!A600</f>
        <v>0</v>
      </c>
      <c r="BA997" s="10">
        <f>'اسماء العملاء'!A604</f>
        <v>0</v>
      </c>
      <c r="BB997" s="122"/>
      <c r="BC997" s="123"/>
      <c r="BD997" s="123"/>
      <c r="BE997" s="121">
        <v>603</v>
      </c>
    </row>
    <row r="998" spans="13:57" ht="21" customHeight="1" thickBot="1">
      <c r="M998" s="10">
        <f>'اسماء العملاء'!A601</f>
        <v>0</v>
      </c>
      <c r="BA998" s="10">
        <f>'اسماء العملاء'!A605</f>
        <v>0</v>
      </c>
      <c r="BB998" s="122"/>
      <c r="BC998" s="123"/>
      <c r="BD998" s="123"/>
      <c r="BE998" s="121">
        <v>604</v>
      </c>
    </row>
    <row r="999" spans="13:57" ht="21" customHeight="1" thickBot="1">
      <c r="M999" s="10">
        <f>'اسماء العملاء'!A602</f>
        <v>0</v>
      </c>
      <c r="BA999" s="10">
        <f>'اسماء العملاء'!A606</f>
        <v>0</v>
      </c>
      <c r="BB999" s="122"/>
      <c r="BC999" s="123"/>
      <c r="BD999" s="123"/>
      <c r="BE999" s="121">
        <v>605</v>
      </c>
    </row>
    <row r="1000" spans="13:57" ht="21" customHeight="1" thickBot="1">
      <c r="M1000" s="10">
        <f>'اسماء العملاء'!A603</f>
        <v>0</v>
      </c>
      <c r="BA1000" s="10">
        <f>'اسماء العملاء'!A607</f>
        <v>0</v>
      </c>
      <c r="BB1000" s="122"/>
      <c r="BC1000" s="123"/>
      <c r="BD1000" s="123"/>
      <c r="BE1000" s="121">
        <v>606</v>
      </c>
    </row>
    <row r="1001" spans="13:57" ht="21" customHeight="1" thickBot="1">
      <c r="M1001" s="10">
        <f>'اسماء العملاء'!A604</f>
        <v>0</v>
      </c>
      <c r="BA1001" s="10">
        <f>'اسماء العملاء'!A608</f>
        <v>0</v>
      </c>
      <c r="BB1001" s="122"/>
      <c r="BC1001" s="123"/>
      <c r="BD1001" s="123"/>
      <c r="BE1001" s="121">
        <v>607</v>
      </c>
    </row>
    <row r="1002" spans="13:57" ht="21" customHeight="1" thickBot="1">
      <c r="M1002" s="10">
        <f>'اسماء العملاء'!A605</f>
        <v>0</v>
      </c>
      <c r="BA1002" s="10">
        <f>'اسماء العملاء'!A609</f>
        <v>0</v>
      </c>
      <c r="BB1002" s="122"/>
      <c r="BC1002" s="123"/>
      <c r="BD1002" s="123"/>
      <c r="BE1002" s="121">
        <v>608</v>
      </c>
    </row>
    <row r="1003" spans="13:57" ht="21" customHeight="1" thickBot="1">
      <c r="M1003" s="10">
        <f>'اسماء العملاء'!A606</f>
        <v>0</v>
      </c>
      <c r="BA1003" s="10">
        <f>'اسماء العملاء'!A610</f>
        <v>0</v>
      </c>
      <c r="BB1003" s="122"/>
      <c r="BC1003" s="123"/>
      <c r="BD1003" s="123"/>
      <c r="BE1003" s="121">
        <v>609</v>
      </c>
    </row>
    <row r="1004" spans="13:57" ht="21" customHeight="1" thickBot="1">
      <c r="M1004" s="10">
        <f>'اسماء العملاء'!A607</f>
        <v>0</v>
      </c>
      <c r="BA1004" s="10">
        <f>'اسماء العملاء'!A611</f>
        <v>0</v>
      </c>
      <c r="BB1004" s="122"/>
      <c r="BC1004" s="123"/>
      <c r="BD1004" s="123"/>
      <c r="BE1004" s="121">
        <v>610</v>
      </c>
    </row>
    <row r="1005" spans="13:57" ht="21" customHeight="1" thickBot="1">
      <c r="M1005" s="10">
        <f>'اسماء العملاء'!A608</f>
        <v>0</v>
      </c>
      <c r="BA1005" s="10">
        <f>'اسماء العملاء'!A612</f>
        <v>0</v>
      </c>
      <c r="BB1005" s="122"/>
      <c r="BC1005" s="123"/>
      <c r="BD1005" s="123"/>
      <c r="BE1005" s="121">
        <v>611</v>
      </c>
    </row>
    <row r="1006" spans="13:57" ht="21" customHeight="1" thickBot="1">
      <c r="M1006" s="10">
        <f>'اسماء العملاء'!A609</f>
        <v>0</v>
      </c>
      <c r="BA1006" s="10">
        <f>'اسماء العملاء'!A613</f>
        <v>0</v>
      </c>
      <c r="BB1006" s="122"/>
      <c r="BC1006" s="123"/>
      <c r="BD1006" s="123"/>
      <c r="BE1006" s="121">
        <v>612</v>
      </c>
    </row>
    <row r="1007" spans="13:57" ht="21" customHeight="1" thickBot="1">
      <c r="M1007" s="10">
        <f>'اسماء العملاء'!A610</f>
        <v>0</v>
      </c>
      <c r="BA1007" s="10">
        <f>'اسماء العملاء'!A614</f>
        <v>0</v>
      </c>
      <c r="BB1007" s="122"/>
      <c r="BC1007" s="123"/>
      <c r="BD1007" s="123"/>
      <c r="BE1007" s="121">
        <v>613</v>
      </c>
    </row>
    <row r="1008" spans="13:57" ht="21" customHeight="1" thickBot="1">
      <c r="M1008" s="10">
        <f>'اسماء العملاء'!A611</f>
        <v>0</v>
      </c>
      <c r="BA1008" s="10">
        <f>'اسماء العملاء'!A615</f>
        <v>0</v>
      </c>
      <c r="BB1008" s="122"/>
      <c r="BC1008" s="123"/>
      <c r="BD1008" s="123"/>
      <c r="BE1008" s="121">
        <v>614</v>
      </c>
    </row>
    <row r="1009" spans="13:57" ht="21" customHeight="1" thickBot="1">
      <c r="M1009" s="10">
        <f>'اسماء العملاء'!A612</f>
        <v>0</v>
      </c>
      <c r="BA1009" s="10">
        <f>'اسماء العملاء'!A616</f>
        <v>0</v>
      </c>
      <c r="BB1009" s="122"/>
      <c r="BC1009" s="123"/>
      <c r="BD1009" s="123"/>
      <c r="BE1009" s="121">
        <v>615</v>
      </c>
    </row>
    <row r="1010" spans="13:57" ht="21" customHeight="1" thickBot="1">
      <c r="M1010" s="10">
        <f>'اسماء العملاء'!A613</f>
        <v>0</v>
      </c>
      <c r="BA1010" s="10">
        <f>'اسماء العملاء'!A617</f>
        <v>0</v>
      </c>
      <c r="BB1010" s="122"/>
      <c r="BC1010" s="123"/>
      <c r="BD1010" s="123"/>
      <c r="BE1010" s="121">
        <v>616</v>
      </c>
    </row>
    <row r="1011" spans="13:57" ht="21" customHeight="1" thickBot="1">
      <c r="M1011" s="10">
        <f>'اسماء العملاء'!A614</f>
        <v>0</v>
      </c>
      <c r="BA1011" s="10">
        <f>'اسماء العملاء'!A618</f>
        <v>0</v>
      </c>
      <c r="BB1011" s="122"/>
      <c r="BC1011" s="123"/>
      <c r="BD1011" s="123"/>
      <c r="BE1011" s="121">
        <v>617</v>
      </c>
    </row>
    <row r="1012" spans="13:57" ht="21" customHeight="1" thickBot="1">
      <c r="M1012" s="10">
        <f>'اسماء العملاء'!A615</f>
        <v>0</v>
      </c>
      <c r="BA1012" s="10">
        <f>'اسماء العملاء'!A619</f>
        <v>0</v>
      </c>
      <c r="BB1012" s="122"/>
      <c r="BC1012" s="123"/>
      <c r="BD1012" s="123"/>
      <c r="BE1012" s="121">
        <v>618</v>
      </c>
    </row>
    <row r="1013" spans="13:57" ht="21" customHeight="1" thickBot="1">
      <c r="M1013" s="10">
        <f>'اسماء العملاء'!A616</f>
        <v>0</v>
      </c>
      <c r="BA1013" s="10">
        <f>'اسماء العملاء'!A620</f>
        <v>0</v>
      </c>
      <c r="BB1013" s="122"/>
      <c r="BC1013" s="123"/>
      <c r="BD1013" s="123"/>
      <c r="BE1013" s="121">
        <v>619</v>
      </c>
    </row>
    <row r="1014" spans="13:57" ht="21" customHeight="1" thickBot="1">
      <c r="M1014" s="10">
        <f>'اسماء العملاء'!A617</f>
        <v>0</v>
      </c>
      <c r="BA1014" s="10">
        <f>'اسماء العملاء'!A621</f>
        <v>0</v>
      </c>
      <c r="BB1014" s="122"/>
      <c r="BC1014" s="123"/>
      <c r="BD1014" s="123"/>
      <c r="BE1014" s="121">
        <v>620</v>
      </c>
    </row>
    <row r="1015" spans="13:57" ht="21" customHeight="1" thickBot="1">
      <c r="M1015" s="10">
        <f>'اسماء العملاء'!A618</f>
        <v>0</v>
      </c>
      <c r="BA1015" s="10">
        <f>'اسماء العملاء'!A622</f>
        <v>0</v>
      </c>
      <c r="BB1015" s="122"/>
      <c r="BC1015" s="123"/>
      <c r="BD1015" s="123"/>
      <c r="BE1015" s="121">
        <v>621</v>
      </c>
    </row>
    <row r="1016" spans="13:57" ht="21" customHeight="1" thickBot="1">
      <c r="M1016" s="10">
        <f>'اسماء العملاء'!A619</f>
        <v>0</v>
      </c>
      <c r="BA1016" s="10">
        <f>'اسماء العملاء'!A623</f>
        <v>0</v>
      </c>
      <c r="BB1016" s="122"/>
      <c r="BC1016" s="123"/>
      <c r="BD1016" s="123"/>
      <c r="BE1016" s="121">
        <v>622</v>
      </c>
    </row>
    <row r="1017" spans="13:57" ht="21" customHeight="1" thickBot="1">
      <c r="M1017" s="10">
        <f>'اسماء العملاء'!A620</f>
        <v>0</v>
      </c>
      <c r="BA1017" s="10">
        <f>'اسماء العملاء'!A624</f>
        <v>0</v>
      </c>
      <c r="BB1017" s="122"/>
      <c r="BC1017" s="123"/>
      <c r="BD1017" s="123"/>
      <c r="BE1017" s="121">
        <v>623</v>
      </c>
    </row>
    <row r="1018" spans="13:57" ht="21" customHeight="1" thickBot="1">
      <c r="M1018" s="10">
        <f>'اسماء العملاء'!A621</f>
        <v>0</v>
      </c>
      <c r="BA1018" s="10">
        <f>'اسماء العملاء'!A625</f>
        <v>0</v>
      </c>
      <c r="BB1018" s="122"/>
      <c r="BC1018" s="123"/>
      <c r="BD1018" s="123"/>
      <c r="BE1018" s="121">
        <v>624</v>
      </c>
    </row>
    <row r="1019" spans="13:57" ht="21" customHeight="1" thickBot="1">
      <c r="M1019" s="10">
        <f>'اسماء العملاء'!A622</f>
        <v>0</v>
      </c>
      <c r="BA1019" s="10">
        <f>'اسماء العملاء'!A626</f>
        <v>0</v>
      </c>
      <c r="BB1019" s="122"/>
      <c r="BC1019" s="123"/>
      <c r="BD1019" s="123"/>
      <c r="BE1019" s="121">
        <v>625</v>
      </c>
    </row>
    <row r="1020" spans="13:57" ht="21" customHeight="1" thickBot="1">
      <c r="M1020" s="10">
        <f>'اسماء العملاء'!A623</f>
        <v>0</v>
      </c>
      <c r="BA1020" s="10">
        <f>'اسماء العملاء'!A627</f>
        <v>0</v>
      </c>
      <c r="BB1020" s="122"/>
      <c r="BC1020" s="123"/>
      <c r="BD1020" s="123"/>
      <c r="BE1020" s="121">
        <v>626</v>
      </c>
    </row>
    <row r="1021" spans="13:57" ht="21" customHeight="1" thickBot="1">
      <c r="M1021" s="10">
        <f>'اسماء العملاء'!A624</f>
        <v>0</v>
      </c>
      <c r="BA1021" s="10">
        <f>'اسماء العملاء'!A628</f>
        <v>0</v>
      </c>
      <c r="BB1021" s="122"/>
      <c r="BC1021" s="123"/>
      <c r="BD1021" s="123"/>
      <c r="BE1021" s="121">
        <v>627</v>
      </c>
    </row>
    <row r="1022" spans="13:57" ht="21" customHeight="1" thickBot="1">
      <c r="M1022" s="10">
        <f>'اسماء العملاء'!A625</f>
        <v>0</v>
      </c>
      <c r="BA1022" s="10">
        <f>'اسماء العملاء'!A629</f>
        <v>0</v>
      </c>
      <c r="BB1022" s="122"/>
      <c r="BC1022" s="123"/>
      <c r="BD1022" s="123"/>
      <c r="BE1022" s="121">
        <v>628</v>
      </c>
    </row>
    <row r="1023" spans="13:57" ht="21" customHeight="1" thickBot="1">
      <c r="M1023" s="10">
        <f>'اسماء العملاء'!A626</f>
        <v>0</v>
      </c>
      <c r="BA1023" s="10">
        <f>'اسماء العملاء'!A630</f>
        <v>0</v>
      </c>
      <c r="BB1023" s="122"/>
      <c r="BC1023" s="123"/>
      <c r="BD1023" s="123"/>
      <c r="BE1023" s="121">
        <v>629</v>
      </c>
    </row>
    <row r="1024" spans="13:57" ht="21" customHeight="1" thickBot="1">
      <c r="M1024" s="10">
        <f>'اسماء العملاء'!A627</f>
        <v>0</v>
      </c>
      <c r="BA1024" s="10">
        <f>'اسماء العملاء'!A631</f>
        <v>0</v>
      </c>
      <c r="BB1024" s="122"/>
      <c r="BC1024" s="123"/>
      <c r="BD1024" s="123"/>
      <c r="BE1024" s="121">
        <v>630</v>
      </c>
    </row>
    <row r="1025" spans="13:57" ht="21" customHeight="1" thickBot="1">
      <c r="M1025" s="10">
        <f>'اسماء العملاء'!A628</f>
        <v>0</v>
      </c>
      <c r="BA1025" s="10">
        <f>'اسماء العملاء'!A632</f>
        <v>0</v>
      </c>
      <c r="BB1025" s="122"/>
      <c r="BC1025" s="123"/>
      <c r="BD1025" s="123"/>
      <c r="BE1025" s="121">
        <v>631</v>
      </c>
    </row>
    <row r="1026" spans="13:57" ht="21" customHeight="1" thickBot="1">
      <c r="M1026" s="10">
        <f>'اسماء العملاء'!A629</f>
        <v>0</v>
      </c>
      <c r="BA1026" s="10">
        <f>'اسماء العملاء'!A633</f>
        <v>0</v>
      </c>
      <c r="BB1026" s="122"/>
      <c r="BC1026" s="123"/>
      <c r="BD1026" s="123"/>
      <c r="BE1026" s="121">
        <v>632</v>
      </c>
    </row>
    <row r="1027" spans="13:57" ht="21" customHeight="1" thickBot="1">
      <c r="M1027" s="10">
        <f>'اسماء العملاء'!A630</f>
        <v>0</v>
      </c>
      <c r="BA1027" s="10">
        <f>'اسماء العملاء'!A634</f>
        <v>0</v>
      </c>
      <c r="BB1027" s="122"/>
      <c r="BC1027" s="123"/>
      <c r="BD1027" s="123"/>
      <c r="BE1027" s="121">
        <v>633</v>
      </c>
    </row>
    <row r="1028" spans="13:57" ht="21" customHeight="1" thickBot="1">
      <c r="M1028" s="10">
        <f>'اسماء العملاء'!A631</f>
        <v>0</v>
      </c>
      <c r="BA1028" s="10">
        <f>'اسماء العملاء'!A635</f>
        <v>0</v>
      </c>
      <c r="BB1028" s="122"/>
      <c r="BC1028" s="123"/>
      <c r="BD1028" s="123"/>
      <c r="BE1028" s="121">
        <v>634</v>
      </c>
    </row>
    <row r="1029" spans="13:57" ht="21" customHeight="1" thickBot="1">
      <c r="M1029" s="10">
        <f>'اسماء العملاء'!A632</f>
        <v>0</v>
      </c>
      <c r="BA1029" s="10">
        <f>'اسماء العملاء'!A636</f>
        <v>0</v>
      </c>
      <c r="BB1029" s="122"/>
      <c r="BC1029" s="123"/>
      <c r="BD1029" s="123"/>
      <c r="BE1029" s="121">
        <v>635</v>
      </c>
    </row>
    <row r="1030" spans="13:57" ht="21" customHeight="1" thickBot="1">
      <c r="M1030" s="10">
        <f>'اسماء العملاء'!A633</f>
        <v>0</v>
      </c>
      <c r="BA1030" s="10">
        <f>'اسماء العملاء'!A637</f>
        <v>0</v>
      </c>
      <c r="BB1030" s="122"/>
      <c r="BC1030" s="123"/>
      <c r="BD1030" s="123"/>
      <c r="BE1030" s="121">
        <v>636</v>
      </c>
    </row>
    <row r="1031" spans="13:57" ht="21" customHeight="1" thickBot="1">
      <c r="M1031" s="10">
        <f>'اسماء العملاء'!A634</f>
        <v>0</v>
      </c>
      <c r="BA1031" s="10">
        <f>'اسماء العملاء'!A638</f>
        <v>0</v>
      </c>
      <c r="BB1031" s="122"/>
      <c r="BC1031" s="123"/>
      <c r="BD1031" s="123"/>
      <c r="BE1031" s="121">
        <v>637</v>
      </c>
    </row>
    <row r="1032" spans="13:57" ht="21" customHeight="1" thickBot="1">
      <c r="M1032" s="10">
        <f>'اسماء العملاء'!A635</f>
        <v>0</v>
      </c>
      <c r="BA1032" s="10">
        <f>'اسماء العملاء'!A639</f>
        <v>0</v>
      </c>
      <c r="BB1032" s="122"/>
      <c r="BC1032" s="123"/>
      <c r="BD1032" s="123"/>
      <c r="BE1032" s="121">
        <v>638</v>
      </c>
    </row>
    <row r="1033" spans="13:57" ht="21" customHeight="1" thickBot="1">
      <c r="M1033" s="10">
        <f>'اسماء العملاء'!A636</f>
        <v>0</v>
      </c>
      <c r="BA1033" s="10">
        <f>'اسماء العملاء'!A640</f>
        <v>0</v>
      </c>
      <c r="BB1033" s="122"/>
      <c r="BC1033" s="123"/>
      <c r="BD1033" s="123"/>
      <c r="BE1033" s="121">
        <v>639</v>
      </c>
    </row>
    <row r="1034" spans="13:57" ht="21" customHeight="1" thickBot="1">
      <c r="M1034" s="10">
        <f>'اسماء العملاء'!A637</f>
        <v>0</v>
      </c>
      <c r="BA1034" s="10">
        <f>'اسماء العملاء'!A641</f>
        <v>0</v>
      </c>
      <c r="BB1034" s="122"/>
      <c r="BC1034" s="123"/>
      <c r="BD1034" s="123"/>
      <c r="BE1034" s="121">
        <v>640</v>
      </c>
    </row>
    <row r="1035" spans="13:57" ht="21" customHeight="1" thickBot="1">
      <c r="M1035" s="10">
        <f>'اسماء العملاء'!A638</f>
        <v>0</v>
      </c>
      <c r="BA1035" s="10">
        <f>'اسماء العملاء'!A642</f>
        <v>0</v>
      </c>
      <c r="BB1035" s="122"/>
      <c r="BC1035" s="123"/>
      <c r="BD1035" s="123"/>
      <c r="BE1035" s="121">
        <v>641</v>
      </c>
    </row>
    <row r="1036" spans="13:57" ht="21" customHeight="1" thickBot="1">
      <c r="M1036" s="10">
        <f>'اسماء العملاء'!A639</f>
        <v>0</v>
      </c>
      <c r="BA1036" s="10">
        <f>'اسماء العملاء'!A643</f>
        <v>0</v>
      </c>
      <c r="BB1036" s="122"/>
      <c r="BC1036" s="123"/>
      <c r="BD1036" s="123"/>
      <c r="BE1036" s="121">
        <v>642</v>
      </c>
    </row>
    <row r="1037" spans="13:57" ht="21" customHeight="1" thickBot="1">
      <c r="M1037" s="10">
        <f>'اسماء العملاء'!A640</f>
        <v>0</v>
      </c>
      <c r="BA1037" s="10">
        <f>'اسماء العملاء'!A644</f>
        <v>0</v>
      </c>
      <c r="BB1037" s="122"/>
      <c r="BC1037" s="123"/>
      <c r="BD1037" s="123"/>
      <c r="BE1037" s="121">
        <v>643</v>
      </c>
    </row>
    <row r="1038" spans="13:57" ht="21" customHeight="1" thickBot="1">
      <c r="M1038" s="10">
        <f>'اسماء العملاء'!A641</f>
        <v>0</v>
      </c>
      <c r="BA1038" s="10">
        <f>'اسماء العملاء'!A645</f>
        <v>0</v>
      </c>
      <c r="BB1038" s="122"/>
      <c r="BC1038" s="123"/>
      <c r="BD1038" s="123"/>
      <c r="BE1038" s="121">
        <v>644</v>
      </c>
    </row>
    <row r="1039" spans="13:57" ht="21" customHeight="1" thickBot="1">
      <c r="M1039" s="10">
        <f>'اسماء العملاء'!A642</f>
        <v>0</v>
      </c>
      <c r="BA1039" s="10">
        <f>'اسماء العملاء'!A646</f>
        <v>0</v>
      </c>
      <c r="BB1039" s="122"/>
      <c r="BC1039" s="123"/>
      <c r="BD1039" s="123"/>
      <c r="BE1039" s="121">
        <v>645</v>
      </c>
    </row>
    <row r="1040" spans="13:57" ht="21" customHeight="1" thickBot="1">
      <c r="M1040" s="10">
        <f>'اسماء العملاء'!A643</f>
        <v>0</v>
      </c>
      <c r="BA1040" s="10">
        <f>'اسماء العملاء'!A647</f>
        <v>0</v>
      </c>
      <c r="BB1040" s="122"/>
      <c r="BC1040" s="123"/>
      <c r="BD1040" s="123"/>
      <c r="BE1040" s="121">
        <v>646</v>
      </c>
    </row>
    <row r="1041" spans="13:57" ht="21" customHeight="1" thickBot="1">
      <c r="M1041" s="10">
        <f>'اسماء العملاء'!A644</f>
        <v>0</v>
      </c>
      <c r="BA1041" s="10">
        <f>'اسماء العملاء'!A648</f>
        <v>0</v>
      </c>
      <c r="BB1041" s="122"/>
      <c r="BC1041" s="123"/>
      <c r="BD1041" s="123"/>
      <c r="BE1041" s="121">
        <v>647</v>
      </c>
    </row>
    <row r="1042" spans="13:57" ht="21" customHeight="1" thickBot="1">
      <c r="M1042" s="10">
        <f>'اسماء العملاء'!A645</f>
        <v>0</v>
      </c>
      <c r="BA1042" s="10">
        <f>'اسماء العملاء'!A649</f>
        <v>0</v>
      </c>
      <c r="BB1042" s="122"/>
      <c r="BC1042" s="123"/>
      <c r="BD1042" s="123"/>
      <c r="BE1042" s="121">
        <v>648</v>
      </c>
    </row>
    <row r="1043" spans="13:57" ht="21" customHeight="1" thickBot="1">
      <c r="M1043" s="10">
        <f>'اسماء العملاء'!A646</f>
        <v>0</v>
      </c>
      <c r="BA1043" s="10">
        <f>'اسماء العملاء'!A650</f>
        <v>0</v>
      </c>
      <c r="BB1043" s="122"/>
      <c r="BC1043" s="123"/>
      <c r="BD1043" s="123"/>
      <c r="BE1043" s="121">
        <v>649</v>
      </c>
    </row>
    <row r="1044" spans="13:57" ht="21" customHeight="1" thickBot="1">
      <c r="M1044" s="10">
        <f>'اسماء العملاء'!A647</f>
        <v>0</v>
      </c>
      <c r="BA1044" s="10">
        <f>'اسماء العملاء'!A651</f>
        <v>0</v>
      </c>
      <c r="BB1044" s="122"/>
      <c r="BC1044" s="123"/>
      <c r="BD1044" s="123"/>
      <c r="BE1044" s="121">
        <v>650</v>
      </c>
    </row>
    <row r="1045" spans="13:57" ht="21" customHeight="1" thickBot="1">
      <c r="M1045" s="10">
        <f>'اسماء العملاء'!A648</f>
        <v>0</v>
      </c>
      <c r="BA1045" s="10">
        <f>'اسماء العملاء'!A652</f>
        <v>0</v>
      </c>
      <c r="BB1045" s="122"/>
      <c r="BC1045" s="123"/>
      <c r="BD1045" s="123"/>
      <c r="BE1045" s="121">
        <v>651</v>
      </c>
    </row>
    <row r="1046" spans="13:57" ht="21" customHeight="1" thickBot="1">
      <c r="M1046" s="10">
        <f>'اسماء العملاء'!A649</f>
        <v>0</v>
      </c>
      <c r="BA1046" s="10">
        <f>'اسماء العملاء'!A653</f>
        <v>0</v>
      </c>
      <c r="BB1046" s="122"/>
      <c r="BC1046" s="123"/>
      <c r="BD1046" s="123"/>
      <c r="BE1046" s="121">
        <v>652</v>
      </c>
    </row>
    <row r="1047" spans="13:57" ht="21" customHeight="1" thickBot="1">
      <c r="M1047" s="10">
        <f>'اسماء العملاء'!A650</f>
        <v>0</v>
      </c>
      <c r="BA1047" s="10">
        <f>'اسماء العملاء'!A654</f>
        <v>0</v>
      </c>
      <c r="BB1047" s="122"/>
      <c r="BC1047" s="123"/>
      <c r="BD1047" s="123"/>
      <c r="BE1047" s="121">
        <v>653</v>
      </c>
    </row>
    <row r="1048" spans="13:57" ht="21" customHeight="1" thickBot="1">
      <c r="M1048" s="10">
        <f>'اسماء العملاء'!A651</f>
        <v>0</v>
      </c>
      <c r="BA1048" s="10">
        <f>'اسماء العملاء'!A655</f>
        <v>0</v>
      </c>
      <c r="BB1048" s="122"/>
      <c r="BC1048" s="123"/>
      <c r="BD1048" s="123"/>
      <c r="BE1048" s="121">
        <v>654</v>
      </c>
    </row>
    <row r="1049" spans="13:57" ht="21" customHeight="1" thickBot="1">
      <c r="M1049" s="10">
        <f>'اسماء العملاء'!A652</f>
        <v>0</v>
      </c>
      <c r="BA1049" s="10">
        <f>'اسماء العملاء'!A656</f>
        <v>0</v>
      </c>
      <c r="BB1049" s="122"/>
      <c r="BC1049" s="123"/>
      <c r="BD1049" s="123"/>
      <c r="BE1049" s="121">
        <v>655</v>
      </c>
    </row>
    <row r="1050" spans="13:57" ht="21" customHeight="1" thickBot="1">
      <c r="M1050" s="10">
        <f>'اسماء العملاء'!A653</f>
        <v>0</v>
      </c>
      <c r="BA1050" s="10">
        <f>'اسماء العملاء'!A657</f>
        <v>0</v>
      </c>
      <c r="BB1050" s="122"/>
      <c r="BC1050" s="123"/>
      <c r="BD1050" s="123"/>
      <c r="BE1050" s="121">
        <v>656</v>
      </c>
    </row>
    <row r="1051" spans="13:57" ht="21" customHeight="1" thickBot="1">
      <c r="M1051" s="10">
        <f>'اسماء العملاء'!A654</f>
        <v>0</v>
      </c>
      <c r="BA1051" s="10">
        <f>'اسماء العملاء'!A658</f>
        <v>0</v>
      </c>
      <c r="BB1051" s="122"/>
      <c r="BC1051" s="123"/>
      <c r="BD1051" s="123"/>
      <c r="BE1051" s="121">
        <v>657</v>
      </c>
    </row>
    <row r="1052" spans="13:57" ht="21" customHeight="1" thickBot="1">
      <c r="M1052" s="10">
        <f>'اسماء العملاء'!A655</f>
        <v>0</v>
      </c>
      <c r="BA1052" s="10">
        <f>'اسماء العملاء'!A659</f>
        <v>0</v>
      </c>
      <c r="BB1052" s="122"/>
      <c r="BC1052" s="123"/>
      <c r="BD1052" s="123"/>
      <c r="BE1052" s="121">
        <v>658</v>
      </c>
    </row>
    <row r="1053" spans="13:57" ht="21" customHeight="1" thickBot="1">
      <c r="M1053" s="10">
        <f>'اسماء العملاء'!A656</f>
        <v>0</v>
      </c>
      <c r="BA1053" s="10">
        <f>'اسماء العملاء'!A660</f>
        <v>0</v>
      </c>
      <c r="BB1053" s="122"/>
      <c r="BC1053" s="123"/>
      <c r="BD1053" s="123"/>
      <c r="BE1053" s="121">
        <v>659</v>
      </c>
    </row>
    <row r="1054" spans="13:57" ht="21" customHeight="1" thickBot="1">
      <c r="M1054" s="10">
        <f>'اسماء العملاء'!A657</f>
        <v>0</v>
      </c>
      <c r="BA1054" s="10">
        <f>'اسماء العملاء'!A661</f>
        <v>0</v>
      </c>
      <c r="BB1054" s="122"/>
      <c r="BC1054" s="123"/>
      <c r="BD1054" s="123"/>
      <c r="BE1054" s="121">
        <v>660</v>
      </c>
    </row>
    <row r="1055" spans="13:57" ht="21" customHeight="1" thickBot="1">
      <c r="M1055" s="10">
        <f>'اسماء العملاء'!A658</f>
        <v>0</v>
      </c>
      <c r="BA1055" s="10">
        <f>'اسماء العملاء'!A662</f>
        <v>0</v>
      </c>
      <c r="BB1055" s="122"/>
      <c r="BC1055" s="123"/>
      <c r="BD1055" s="123"/>
      <c r="BE1055" s="121">
        <v>661</v>
      </c>
    </row>
    <row r="1056" spans="13:57" ht="21" customHeight="1" thickBot="1">
      <c r="M1056" s="10">
        <f>'اسماء العملاء'!A659</f>
        <v>0</v>
      </c>
      <c r="BA1056" s="10">
        <f>'اسماء العملاء'!A663</f>
        <v>0</v>
      </c>
      <c r="BB1056" s="125"/>
      <c r="BC1056" s="123"/>
      <c r="BD1056" s="123"/>
      <c r="BE1056" s="121">
        <v>662</v>
      </c>
    </row>
    <row r="1057" spans="13:57" ht="21" customHeight="1" thickBot="1">
      <c r="M1057" s="10">
        <f>'اسماء العملاء'!A660</f>
        <v>0</v>
      </c>
      <c r="BA1057" s="10">
        <f>'اسماء العملاء'!A664</f>
        <v>0</v>
      </c>
      <c r="BB1057" s="166"/>
      <c r="BC1057" s="123"/>
      <c r="BD1057" s="163"/>
      <c r="BE1057" s="121">
        <v>663</v>
      </c>
    </row>
    <row r="1058" spans="13:57" ht="21" customHeight="1" thickBot="1">
      <c r="M1058" s="10">
        <f>'اسماء العملاء'!A661</f>
        <v>0</v>
      </c>
      <c r="BA1058" s="10">
        <f>'اسماء العملاء'!A665</f>
        <v>0</v>
      </c>
      <c r="BB1058" s="122"/>
      <c r="BC1058" s="123"/>
      <c r="BD1058" s="123"/>
      <c r="BE1058" s="121">
        <v>664</v>
      </c>
    </row>
    <row r="1059" spans="13:57" ht="21" customHeight="1" thickBot="1">
      <c r="M1059" s="10">
        <f>'اسماء العملاء'!A662</f>
        <v>0</v>
      </c>
      <c r="BA1059" s="10">
        <f>'اسماء العملاء'!A666</f>
        <v>0</v>
      </c>
      <c r="BB1059" s="122"/>
      <c r="BC1059" s="123"/>
      <c r="BD1059" s="123"/>
      <c r="BE1059" s="121">
        <v>665</v>
      </c>
    </row>
    <row r="1060" spans="13:57" ht="21" customHeight="1" thickBot="1">
      <c r="M1060" s="10">
        <f>'اسماء العملاء'!A663</f>
        <v>0</v>
      </c>
      <c r="BA1060" s="10">
        <f>'اسماء العملاء'!A667</f>
        <v>0</v>
      </c>
      <c r="BB1060" s="122"/>
      <c r="BC1060" s="123"/>
      <c r="BD1060" s="123"/>
      <c r="BE1060" s="121">
        <v>666</v>
      </c>
    </row>
    <row r="1061" spans="13:57" ht="21" customHeight="1" thickBot="1">
      <c r="M1061" s="10">
        <f>'اسماء العملاء'!A664</f>
        <v>0</v>
      </c>
      <c r="BA1061" s="10">
        <f>'اسماء العملاء'!A668</f>
        <v>0</v>
      </c>
      <c r="BB1061" s="122"/>
      <c r="BC1061" s="123"/>
      <c r="BD1061" s="123"/>
      <c r="BE1061" s="121">
        <v>667</v>
      </c>
    </row>
    <row r="1062" spans="13:57" ht="21" customHeight="1" thickBot="1">
      <c r="M1062" s="10">
        <f>'اسماء العملاء'!A665</f>
        <v>0</v>
      </c>
      <c r="BA1062" s="10">
        <f>'اسماء العملاء'!A669</f>
        <v>0</v>
      </c>
      <c r="BB1062" s="122"/>
      <c r="BC1062" s="123"/>
      <c r="BD1062" s="123"/>
      <c r="BE1062" s="121">
        <v>668</v>
      </c>
    </row>
    <row r="1063" spans="13:57" ht="21" customHeight="1" thickBot="1">
      <c r="M1063" s="10">
        <f>'اسماء العملاء'!A666</f>
        <v>0</v>
      </c>
      <c r="BA1063" s="10">
        <f>'اسماء العملاء'!A670</f>
        <v>0</v>
      </c>
      <c r="BB1063" s="122"/>
      <c r="BC1063" s="123"/>
      <c r="BD1063" s="123"/>
      <c r="BE1063" s="121">
        <v>669</v>
      </c>
    </row>
    <row r="1064" spans="13:57" ht="21" customHeight="1" thickBot="1">
      <c r="M1064" s="10">
        <f>'اسماء العملاء'!A667</f>
        <v>0</v>
      </c>
      <c r="BA1064" s="10">
        <f>'اسماء العملاء'!A671</f>
        <v>0</v>
      </c>
      <c r="BB1064" s="122"/>
      <c r="BC1064" s="123"/>
      <c r="BD1064" s="123"/>
      <c r="BE1064" s="121">
        <v>670</v>
      </c>
    </row>
    <row r="1065" spans="13:57" ht="21" customHeight="1" thickBot="1">
      <c r="M1065" s="10">
        <f>'اسماء العملاء'!A668</f>
        <v>0</v>
      </c>
      <c r="BA1065" s="10">
        <f>'اسماء العملاء'!A672</f>
        <v>0</v>
      </c>
      <c r="BB1065" s="122"/>
      <c r="BC1065" s="123"/>
      <c r="BD1065" s="123"/>
      <c r="BE1065" s="121">
        <v>671</v>
      </c>
    </row>
    <row r="1066" spans="13:57" ht="21" customHeight="1" thickBot="1">
      <c r="M1066" s="10">
        <f>'اسماء العملاء'!A669</f>
        <v>0</v>
      </c>
      <c r="BA1066" s="10">
        <f>'اسماء العملاء'!A673</f>
        <v>0</v>
      </c>
      <c r="BB1066" s="122"/>
      <c r="BC1066" s="123"/>
      <c r="BD1066" s="123"/>
      <c r="BE1066" s="121">
        <v>672</v>
      </c>
    </row>
    <row r="1067" spans="13:57" ht="21" customHeight="1" thickBot="1">
      <c r="M1067" s="10">
        <f>'اسماء العملاء'!A670</f>
        <v>0</v>
      </c>
      <c r="BA1067" s="10">
        <f>'اسماء العملاء'!A674</f>
        <v>0</v>
      </c>
      <c r="BB1067" s="122"/>
      <c r="BC1067" s="123"/>
      <c r="BD1067" s="123"/>
      <c r="BE1067" s="121">
        <v>673</v>
      </c>
    </row>
    <row r="1068" spans="13:57" ht="21" customHeight="1" thickBot="1">
      <c r="M1068" s="10">
        <f>'اسماء العملاء'!A671</f>
        <v>0</v>
      </c>
      <c r="BA1068" s="10">
        <f>'اسماء العملاء'!A675</f>
        <v>0</v>
      </c>
      <c r="BB1068" s="122"/>
      <c r="BC1068" s="123"/>
      <c r="BD1068" s="123"/>
      <c r="BE1068" s="121">
        <v>674</v>
      </c>
    </row>
    <row r="1069" spans="13:57" ht="21" customHeight="1" thickBot="1">
      <c r="M1069" s="10">
        <f>'اسماء العملاء'!A672</f>
        <v>0</v>
      </c>
      <c r="BA1069" s="10">
        <f>'اسماء العملاء'!A676</f>
        <v>0</v>
      </c>
      <c r="BB1069" s="122"/>
      <c r="BC1069" s="123"/>
      <c r="BD1069" s="123"/>
      <c r="BE1069" s="121">
        <v>675</v>
      </c>
    </row>
    <row r="1070" spans="13:57" ht="21" customHeight="1" thickBot="1">
      <c r="M1070" s="10">
        <f>'اسماء العملاء'!A673</f>
        <v>0</v>
      </c>
      <c r="BA1070" s="10">
        <f>'اسماء العملاء'!A677</f>
        <v>0</v>
      </c>
      <c r="BB1070" s="122"/>
      <c r="BC1070" s="123"/>
      <c r="BD1070" s="123"/>
      <c r="BE1070" s="121">
        <v>676</v>
      </c>
    </row>
    <row r="1071" spans="13:57" ht="21" customHeight="1" thickBot="1">
      <c r="M1071" s="10">
        <f>'اسماء العملاء'!A674</f>
        <v>0</v>
      </c>
      <c r="BA1071" s="10">
        <f>'اسماء العملاء'!A678</f>
        <v>0</v>
      </c>
      <c r="BB1071" s="122"/>
      <c r="BC1071" s="123"/>
      <c r="BD1071" s="123"/>
      <c r="BE1071" s="121">
        <v>677</v>
      </c>
    </row>
    <row r="1072" spans="13:57" ht="21" customHeight="1" thickBot="1">
      <c r="M1072" s="10">
        <f>'اسماء العملاء'!A675</f>
        <v>0</v>
      </c>
      <c r="BA1072" s="10">
        <f>'اسماء العملاء'!A679</f>
        <v>0</v>
      </c>
      <c r="BB1072" s="122"/>
      <c r="BC1072" s="123"/>
      <c r="BD1072" s="123"/>
      <c r="BE1072" s="121">
        <v>678</v>
      </c>
    </row>
    <row r="1073" spans="13:57" ht="21" customHeight="1" thickBot="1">
      <c r="M1073" s="10">
        <f>'اسماء العملاء'!A676</f>
        <v>0</v>
      </c>
      <c r="BA1073" s="10">
        <f>'اسماء العملاء'!A680</f>
        <v>0</v>
      </c>
      <c r="BB1073" s="122"/>
      <c r="BC1073" s="123"/>
      <c r="BD1073" s="123"/>
      <c r="BE1073" s="121">
        <v>679</v>
      </c>
    </row>
    <row r="1074" spans="13:57" ht="21" customHeight="1" thickBot="1">
      <c r="M1074" s="10">
        <f>'اسماء العملاء'!A677</f>
        <v>0</v>
      </c>
      <c r="BA1074" s="10">
        <f>'اسماء العملاء'!A681</f>
        <v>0</v>
      </c>
      <c r="BB1074" s="122"/>
      <c r="BC1074" s="123"/>
      <c r="BD1074" s="123"/>
      <c r="BE1074" s="121">
        <v>680</v>
      </c>
    </row>
    <row r="1075" spans="13:57" ht="21" customHeight="1" thickBot="1">
      <c r="M1075" s="10">
        <f>'اسماء العملاء'!A678</f>
        <v>0</v>
      </c>
      <c r="BA1075" s="10">
        <f>'اسماء العملاء'!A682</f>
        <v>0</v>
      </c>
      <c r="BB1075" s="122"/>
      <c r="BC1075" s="123"/>
      <c r="BD1075" s="123"/>
      <c r="BE1075" s="121">
        <v>681</v>
      </c>
    </row>
    <row r="1076" spans="13:57" ht="21" customHeight="1" thickBot="1">
      <c r="M1076" s="10">
        <f>'اسماء العملاء'!A679</f>
        <v>0</v>
      </c>
      <c r="BA1076" s="10">
        <f>'اسماء العملاء'!A683</f>
        <v>0</v>
      </c>
      <c r="BB1076" s="122"/>
      <c r="BC1076" s="123"/>
      <c r="BD1076" s="123"/>
      <c r="BE1076" s="121">
        <v>682</v>
      </c>
    </row>
    <row r="1077" spans="13:57" ht="21" customHeight="1" thickBot="1">
      <c r="M1077" s="10">
        <f>'اسماء العملاء'!A680</f>
        <v>0</v>
      </c>
      <c r="BA1077" s="10">
        <f>'اسماء العملاء'!A684</f>
        <v>0</v>
      </c>
      <c r="BB1077" s="122"/>
      <c r="BC1077" s="123"/>
      <c r="BD1077" s="123"/>
      <c r="BE1077" s="121">
        <v>683</v>
      </c>
    </row>
    <row r="1078" spans="13:57" ht="21" customHeight="1" thickBot="1">
      <c r="M1078" s="10">
        <f>'اسماء العملاء'!A681</f>
        <v>0</v>
      </c>
      <c r="BA1078" s="10">
        <f>'اسماء العملاء'!A685</f>
        <v>0</v>
      </c>
      <c r="BB1078" s="122"/>
      <c r="BC1078" s="123"/>
      <c r="BD1078" s="123"/>
      <c r="BE1078" s="121">
        <v>684</v>
      </c>
    </row>
    <row r="1079" spans="13:57" ht="21" customHeight="1" thickBot="1">
      <c r="M1079" s="10">
        <f>'اسماء العملاء'!A682</f>
        <v>0</v>
      </c>
      <c r="BA1079" s="10">
        <f>'اسماء العملاء'!A686</f>
        <v>0</v>
      </c>
      <c r="BB1079" s="122"/>
      <c r="BC1079" s="123"/>
      <c r="BD1079" s="123"/>
      <c r="BE1079" s="121">
        <v>685</v>
      </c>
    </row>
    <row r="1080" spans="13:57" ht="21" customHeight="1" thickBot="1">
      <c r="M1080" s="10">
        <f>'اسماء العملاء'!A683</f>
        <v>0</v>
      </c>
      <c r="BA1080" s="10">
        <f>'اسماء العملاء'!A687</f>
        <v>0</v>
      </c>
      <c r="BB1080" s="122"/>
      <c r="BC1080" s="123"/>
      <c r="BD1080" s="123"/>
      <c r="BE1080" s="121">
        <v>686</v>
      </c>
    </row>
    <row r="1081" spans="13:57" ht="21" customHeight="1" thickBot="1">
      <c r="M1081" s="10">
        <f>'اسماء العملاء'!A684</f>
        <v>0</v>
      </c>
      <c r="BA1081" s="10">
        <f>'اسماء العملاء'!A688</f>
        <v>0</v>
      </c>
      <c r="BB1081" s="122"/>
      <c r="BC1081" s="123"/>
      <c r="BD1081" s="123"/>
      <c r="BE1081" s="121">
        <v>687</v>
      </c>
    </row>
    <row r="1082" spans="13:57" ht="21" customHeight="1" thickBot="1">
      <c r="M1082" s="10">
        <f>'اسماء العملاء'!A685</f>
        <v>0</v>
      </c>
      <c r="BA1082" s="10">
        <f>'اسماء العملاء'!A689</f>
        <v>0</v>
      </c>
      <c r="BB1082" s="122"/>
      <c r="BC1082" s="123"/>
      <c r="BD1082" s="123"/>
      <c r="BE1082" s="121">
        <v>688</v>
      </c>
    </row>
    <row r="1083" spans="13:57" ht="21" customHeight="1" thickBot="1">
      <c r="M1083" s="10">
        <f>'اسماء العملاء'!A686</f>
        <v>0</v>
      </c>
      <c r="BA1083" s="10">
        <f>'اسماء العملاء'!A690</f>
        <v>0</v>
      </c>
      <c r="BB1083" s="122"/>
      <c r="BC1083" s="123"/>
      <c r="BD1083" s="123"/>
      <c r="BE1083" s="121">
        <v>689</v>
      </c>
    </row>
    <row r="1084" spans="13:57" ht="21" customHeight="1" thickBot="1">
      <c r="M1084" s="10">
        <f>'اسماء العملاء'!A687</f>
        <v>0</v>
      </c>
      <c r="BA1084" s="10">
        <f>'اسماء العملاء'!A691</f>
        <v>0</v>
      </c>
      <c r="BB1084" s="122"/>
      <c r="BC1084" s="123"/>
      <c r="BD1084" s="123"/>
      <c r="BE1084" s="121">
        <v>690</v>
      </c>
    </row>
    <row r="1085" spans="13:57" ht="21" customHeight="1" thickBot="1">
      <c r="M1085" s="10">
        <f>'اسماء العملاء'!A688</f>
        <v>0</v>
      </c>
      <c r="BA1085" s="10">
        <f>'اسماء العملاء'!A692</f>
        <v>0</v>
      </c>
      <c r="BB1085" s="122"/>
      <c r="BC1085" s="123"/>
      <c r="BD1085" s="123"/>
      <c r="BE1085" s="121">
        <v>691</v>
      </c>
    </row>
    <row r="1086" spans="13:57" ht="21" customHeight="1" thickBot="1">
      <c r="M1086" s="10">
        <f>'اسماء العملاء'!A689</f>
        <v>0</v>
      </c>
      <c r="BA1086" s="10">
        <f>'اسماء العملاء'!A693</f>
        <v>0</v>
      </c>
      <c r="BB1086" s="122"/>
      <c r="BC1086" s="123"/>
      <c r="BD1086" s="123"/>
      <c r="BE1086" s="121">
        <v>692</v>
      </c>
    </row>
    <row r="1087" spans="13:57" ht="21" customHeight="1" thickBot="1">
      <c r="M1087" s="10">
        <f>'اسماء العملاء'!A690</f>
        <v>0</v>
      </c>
      <c r="BA1087" s="10">
        <f>'اسماء العملاء'!A694</f>
        <v>0</v>
      </c>
      <c r="BB1087" s="122"/>
      <c r="BC1087" s="123"/>
      <c r="BD1087" s="123"/>
      <c r="BE1087" s="121">
        <v>693</v>
      </c>
    </row>
    <row r="1088" spans="13:57" ht="21" customHeight="1" thickBot="1">
      <c r="M1088" s="10">
        <f>'اسماء العملاء'!A691</f>
        <v>0</v>
      </c>
      <c r="BA1088" s="10">
        <f>'اسماء العملاء'!A695</f>
        <v>0</v>
      </c>
      <c r="BB1088" s="122"/>
      <c r="BC1088" s="123"/>
      <c r="BD1088" s="123"/>
      <c r="BE1088" s="121">
        <v>694</v>
      </c>
    </row>
    <row r="1089" spans="13:57" ht="21" customHeight="1" thickBot="1">
      <c r="M1089" s="10">
        <f>'اسماء العملاء'!A692</f>
        <v>0</v>
      </c>
      <c r="BA1089" s="10">
        <f>'اسماء العملاء'!A696</f>
        <v>0</v>
      </c>
      <c r="BB1089" s="122"/>
      <c r="BC1089" s="123"/>
      <c r="BD1089" s="123"/>
      <c r="BE1089" s="121">
        <v>695</v>
      </c>
    </row>
    <row r="1090" spans="13:57" ht="21" customHeight="1" thickBot="1">
      <c r="M1090" s="10">
        <f>'اسماء العملاء'!A693</f>
        <v>0</v>
      </c>
      <c r="BA1090" s="10">
        <f>'اسماء العملاء'!A697</f>
        <v>0</v>
      </c>
      <c r="BB1090" s="122"/>
      <c r="BC1090" s="123"/>
      <c r="BD1090" s="123"/>
      <c r="BE1090" s="121">
        <v>696</v>
      </c>
    </row>
    <row r="1091" spans="13:57" ht="21" customHeight="1" thickBot="1">
      <c r="M1091" s="10">
        <f>'اسماء العملاء'!A694</f>
        <v>0</v>
      </c>
      <c r="BA1091" s="10">
        <f>'اسماء العملاء'!A698</f>
        <v>0</v>
      </c>
      <c r="BB1091" s="122"/>
      <c r="BC1091" s="123"/>
      <c r="BD1091" s="123"/>
      <c r="BE1091" s="121">
        <v>697</v>
      </c>
    </row>
    <row r="1092" spans="13:57" ht="21" customHeight="1" thickBot="1">
      <c r="M1092" s="10">
        <f>'اسماء العملاء'!A695</f>
        <v>0</v>
      </c>
      <c r="BA1092" s="10">
        <f>'اسماء العملاء'!A699</f>
        <v>0</v>
      </c>
      <c r="BB1092" s="122"/>
      <c r="BC1092" s="123"/>
      <c r="BD1092" s="123"/>
      <c r="BE1092" s="121">
        <v>698</v>
      </c>
    </row>
    <row r="1093" spans="13:57" ht="21" customHeight="1" thickBot="1">
      <c r="M1093" s="10">
        <f>'اسماء العملاء'!A696</f>
        <v>0</v>
      </c>
      <c r="BA1093" s="10">
        <f>'اسماء العملاء'!A700</f>
        <v>0</v>
      </c>
      <c r="BB1093" s="122"/>
      <c r="BC1093" s="123"/>
      <c r="BD1093" s="123"/>
      <c r="BE1093" s="121">
        <v>699</v>
      </c>
    </row>
    <row r="1094" spans="13:57" ht="21" customHeight="1" thickBot="1">
      <c r="M1094" s="10">
        <f>'اسماء العملاء'!A697</f>
        <v>0</v>
      </c>
      <c r="BA1094" s="10">
        <f>'اسماء العملاء'!A701</f>
        <v>0</v>
      </c>
      <c r="BB1094" s="122"/>
      <c r="BC1094" s="123"/>
      <c r="BD1094" s="123"/>
      <c r="BE1094" s="121">
        <v>700</v>
      </c>
    </row>
    <row r="1095" spans="13:57" ht="21" customHeight="1" thickBot="1">
      <c r="M1095" s="10">
        <f>'اسماء العملاء'!A698</f>
        <v>0</v>
      </c>
      <c r="BA1095" s="10">
        <f>'اسماء العملاء'!A702</f>
        <v>0</v>
      </c>
      <c r="BB1095" s="122"/>
      <c r="BC1095" s="123"/>
      <c r="BD1095" s="123"/>
      <c r="BE1095" s="121">
        <v>701</v>
      </c>
    </row>
    <row r="1096" spans="13:57" ht="21" customHeight="1" thickBot="1">
      <c r="M1096" s="10">
        <f>'اسماء العملاء'!A699</f>
        <v>0</v>
      </c>
      <c r="BA1096" s="10">
        <f>'اسماء العملاء'!A703</f>
        <v>0</v>
      </c>
      <c r="BB1096" s="122"/>
      <c r="BC1096" s="123"/>
      <c r="BD1096" s="123"/>
      <c r="BE1096" s="121">
        <v>702</v>
      </c>
    </row>
    <row r="1097" spans="13:57" ht="21" customHeight="1" thickBot="1">
      <c r="M1097" s="10">
        <f>'اسماء العملاء'!A700</f>
        <v>0</v>
      </c>
      <c r="BA1097" s="10">
        <f>'اسماء العملاء'!A704</f>
        <v>0</v>
      </c>
      <c r="BB1097" s="122"/>
      <c r="BC1097" s="123"/>
      <c r="BD1097" s="123"/>
      <c r="BE1097" s="121">
        <v>703</v>
      </c>
    </row>
    <row r="1098" spans="13:57" ht="21" customHeight="1" thickBot="1">
      <c r="M1098" s="10">
        <f>'اسماء العملاء'!A701</f>
        <v>0</v>
      </c>
      <c r="BA1098" s="10">
        <f>'اسماء العملاء'!A705</f>
        <v>0</v>
      </c>
      <c r="BB1098" s="122"/>
      <c r="BC1098" s="123"/>
      <c r="BD1098" s="123"/>
      <c r="BE1098" s="121">
        <v>704</v>
      </c>
    </row>
    <row r="1099" spans="13:57" ht="21" customHeight="1" thickBot="1">
      <c r="M1099" s="10">
        <f>'اسماء العملاء'!A702</f>
        <v>0</v>
      </c>
      <c r="BA1099" s="10">
        <f>'اسماء العملاء'!A706</f>
        <v>0</v>
      </c>
      <c r="BB1099" s="122"/>
      <c r="BC1099" s="123"/>
      <c r="BD1099" s="123"/>
      <c r="BE1099" s="121">
        <v>705</v>
      </c>
    </row>
    <row r="1100" spans="13:57" ht="21" customHeight="1" thickBot="1">
      <c r="M1100" s="10">
        <f>'اسماء العملاء'!A703</f>
        <v>0</v>
      </c>
      <c r="BA1100" s="10">
        <f>'اسماء العملاء'!A707</f>
        <v>0</v>
      </c>
      <c r="BB1100" s="122"/>
      <c r="BC1100" s="123"/>
      <c r="BD1100" s="123"/>
      <c r="BE1100" s="121">
        <v>706</v>
      </c>
    </row>
    <row r="1101" spans="13:57" ht="21" customHeight="1" thickBot="1">
      <c r="M1101" s="10">
        <f>'اسماء العملاء'!A704</f>
        <v>0</v>
      </c>
      <c r="BA1101" s="10">
        <f>'اسماء العملاء'!A708</f>
        <v>0</v>
      </c>
      <c r="BB1101" s="122"/>
      <c r="BC1101" s="123"/>
      <c r="BD1101" s="123"/>
      <c r="BE1101" s="121">
        <v>707</v>
      </c>
    </row>
    <row r="1102" spans="13:57" ht="21" customHeight="1" thickBot="1">
      <c r="M1102" s="10">
        <f>'اسماء العملاء'!A705</f>
        <v>0</v>
      </c>
      <c r="BA1102" s="10">
        <f>'اسماء العملاء'!A709</f>
        <v>0</v>
      </c>
      <c r="BB1102" s="122"/>
      <c r="BC1102" s="123"/>
      <c r="BD1102" s="123"/>
      <c r="BE1102" s="121">
        <v>708</v>
      </c>
    </row>
    <row r="1103" spans="13:57" ht="21" customHeight="1" thickBot="1">
      <c r="M1103" s="10">
        <f>'اسماء العملاء'!A706</f>
        <v>0</v>
      </c>
      <c r="BA1103" s="10">
        <f>'اسماء العملاء'!A710</f>
        <v>0</v>
      </c>
      <c r="BB1103" s="122"/>
      <c r="BC1103" s="123"/>
      <c r="BD1103" s="123"/>
      <c r="BE1103" s="121">
        <v>709</v>
      </c>
    </row>
    <row r="1104" spans="13:57" ht="21" customHeight="1" thickBot="1">
      <c r="M1104" s="10">
        <f>'اسماء العملاء'!A707</f>
        <v>0</v>
      </c>
      <c r="BA1104" s="10">
        <f>'اسماء العملاء'!A711</f>
        <v>0</v>
      </c>
      <c r="BB1104" s="122"/>
      <c r="BC1104" s="123"/>
      <c r="BD1104" s="123"/>
      <c r="BE1104" s="121">
        <v>710</v>
      </c>
    </row>
    <row r="1105" spans="13:57" ht="21" customHeight="1" thickBot="1">
      <c r="M1105" s="10">
        <f>'اسماء العملاء'!A708</f>
        <v>0</v>
      </c>
      <c r="BA1105" s="10">
        <f>'اسماء العملاء'!A712</f>
        <v>0</v>
      </c>
      <c r="BB1105" s="122"/>
      <c r="BC1105" s="123"/>
      <c r="BD1105" s="123"/>
      <c r="BE1105" s="121">
        <v>711</v>
      </c>
    </row>
    <row r="1106" spans="13:57" ht="21" customHeight="1" thickBot="1">
      <c r="M1106" s="10">
        <f>'اسماء العملاء'!A709</f>
        <v>0</v>
      </c>
      <c r="BA1106" s="10">
        <f>'اسماء العملاء'!A713</f>
        <v>0</v>
      </c>
      <c r="BB1106" s="122"/>
      <c r="BC1106" s="123"/>
      <c r="BD1106" s="123"/>
      <c r="BE1106" s="121">
        <v>712</v>
      </c>
    </row>
    <row r="1107" spans="13:57" ht="21" customHeight="1" thickBot="1">
      <c r="M1107" s="10">
        <f>'اسماء العملاء'!A710</f>
        <v>0</v>
      </c>
      <c r="BA1107" s="10">
        <f>'اسماء العملاء'!A714</f>
        <v>0</v>
      </c>
      <c r="BB1107" s="122"/>
      <c r="BC1107" s="123"/>
      <c r="BD1107" s="123"/>
      <c r="BE1107" s="121">
        <v>713</v>
      </c>
    </row>
    <row r="1108" spans="13:57" ht="21" customHeight="1" thickBot="1">
      <c r="M1108" s="10">
        <f>'اسماء العملاء'!A711</f>
        <v>0</v>
      </c>
      <c r="BA1108" s="10">
        <f>'اسماء العملاء'!A715</f>
        <v>0</v>
      </c>
      <c r="BB1108" s="122"/>
      <c r="BC1108" s="123"/>
      <c r="BD1108" s="123"/>
      <c r="BE1108" s="121">
        <v>714</v>
      </c>
    </row>
    <row r="1109" spans="13:57" ht="21" customHeight="1" thickBot="1">
      <c r="M1109" s="10">
        <f>'اسماء العملاء'!A712</f>
        <v>0</v>
      </c>
      <c r="BA1109" s="10">
        <f>'اسماء العملاء'!A716</f>
        <v>0</v>
      </c>
      <c r="BB1109" s="122"/>
      <c r="BC1109" s="123"/>
      <c r="BD1109" s="123"/>
      <c r="BE1109" s="121">
        <v>715</v>
      </c>
    </row>
    <row r="1110" spans="13:57" ht="21" customHeight="1" thickBot="1">
      <c r="M1110" s="10">
        <f>'اسماء العملاء'!A713</f>
        <v>0</v>
      </c>
      <c r="BA1110" s="10">
        <f>'اسماء العملاء'!A717</f>
        <v>0</v>
      </c>
      <c r="BB1110" s="122"/>
      <c r="BC1110" s="123"/>
      <c r="BD1110" s="123"/>
      <c r="BE1110" s="121">
        <v>716</v>
      </c>
    </row>
    <row r="1111" spans="13:57" ht="21" customHeight="1" thickBot="1">
      <c r="M1111" s="10">
        <f>'اسماء العملاء'!A714</f>
        <v>0</v>
      </c>
      <c r="BA1111" s="10">
        <f>'اسماء العملاء'!A718</f>
        <v>0</v>
      </c>
      <c r="BB1111" s="122"/>
      <c r="BC1111" s="123"/>
      <c r="BD1111" s="123"/>
      <c r="BE1111" s="121">
        <v>717</v>
      </c>
    </row>
    <row r="1112" spans="13:57" ht="21" customHeight="1" thickBot="1">
      <c r="M1112" s="10">
        <f>'اسماء العملاء'!A715</f>
        <v>0</v>
      </c>
      <c r="BA1112" s="10">
        <f>'اسماء العملاء'!A719</f>
        <v>0</v>
      </c>
      <c r="BB1112" s="122"/>
      <c r="BC1112" s="123"/>
      <c r="BD1112" s="123"/>
      <c r="BE1112" s="121">
        <v>718</v>
      </c>
    </row>
    <row r="1113" spans="13:57" ht="21" customHeight="1" thickBot="1">
      <c r="M1113" s="10">
        <f>'اسماء العملاء'!A716</f>
        <v>0</v>
      </c>
      <c r="BA1113" s="10">
        <f>'اسماء العملاء'!A720</f>
        <v>0</v>
      </c>
      <c r="BB1113" s="122"/>
      <c r="BC1113" s="123"/>
      <c r="BD1113" s="123"/>
      <c r="BE1113" s="121">
        <v>719</v>
      </c>
    </row>
    <row r="1114" spans="13:57" ht="21" customHeight="1" thickBot="1">
      <c r="M1114" s="10">
        <f>'اسماء العملاء'!A717</f>
        <v>0</v>
      </c>
      <c r="BA1114" s="10">
        <f>'اسماء العملاء'!A721</f>
        <v>0</v>
      </c>
      <c r="BB1114" s="122"/>
      <c r="BC1114" s="123"/>
      <c r="BD1114" s="123"/>
      <c r="BE1114" s="121">
        <v>720</v>
      </c>
    </row>
    <row r="1115" spans="13:57" ht="21" customHeight="1" thickBot="1">
      <c r="M1115" s="10">
        <f>'اسماء العملاء'!A718</f>
        <v>0</v>
      </c>
      <c r="BA1115" s="10">
        <f>'اسماء العملاء'!A722</f>
        <v>0</v>
      </c>
      <c r="BB1115" s="122"/>
      <c r="BC1115" s="123"/>
      <c r="BD1115" s="123"/>
      <c r="BE1115" s="121">
        <v>721</v>
      </c>
    </row>
    <row r="1116" spans="13:57" ht="21" customHeight="1" thickBot="1">
      <c r="M1116" s="10">
        <f>'اسماء العملاء'!A719</f>
        <v>0</v>
      </c>
      <c r="BA1116" s="10">
        <f>'اسماء العملاء'!A723</f>
        <v>0</v>
      </c>
      <c r="BB1116" s="122"/>
      <c r="BC1116" s="123"/>
      <c r="BD1116" s="123"/>
      <c r="BE1116" s="121">
        <v>722</v>
      </c>
    </row>
    <row r="1117" spans="13:57" ht="21" customHeight="1" thickBot="1">
      <c r="M1117" s="10">
        <f>'اسماء العملاء'!A720</f>
        <v>0</v>
      </c>
      <c r="BA1117" s="10">
        <f>'اسماء العملاء'!A724</f>
        <v>0</v>
      </c>
      <c r="BB1117" s="122"/>
      <c r="BC1117" s="123"/>
      <c r="BD1117" s="123"/>
      <c r="BE1117" s="121">
        <v>723</v>
      </c>
    </row>
    <row r="1118" spans="13:57" ht="21" customHeight="1" thickBot="1">
      <c r="M1118" s="10">
        <f>'اسماء العملاء'!A721</f>
        <v>0</v>
      </c>
      <c r="BA1118" s="10">
        <f>'اسماء العملاء'!A725</f>
        <v>0</v>
      </c>
      <c r="BB1118" s="122"/>
      <c r="BC1118" s="123"/>
      <c r="BD1118" s="123"/>
      <c r="BE1118" s="121">
        <v>724</v>
      </c>
    </row>
    <row r="1119" spans="13:57" ht="21" customHeight="1" thickBot="1">
      <c r="M1119" s="10">
        <f>'اسماء العملاء'!A722</f>
        <v>0</v>
      </c>
      <c r="BA1119" s="10">
        <f>'اسماء العملاء'!A726</f>
        <v>0</v>
      </c>
      <c r="BB1119" s="122"/>
      <c r="BC1119" s="123"/>
      <c r="BD1119" s="123"/>
      <c r="BE1119" s="121">
        <v>725</v>
      </c>
    </row>
    <row r="1120" spans="13:57" ht="21" customHeight="1" thickBot="1">
      <c r="M1120" s="10">
        <f>'اسماء العملاء'!A723</f>
        <v>0</v>
      </c>
      <c r="BA1120" s="10">
        <f>'اسماء العملاء'!A727</f>
        <v>0</v>
      </c>
      <c r="BB1120" s="122"/>
      <c r="BC1120" s="123"/>
      <c r="BD1120" s="123"/>
      <c r="BE1120" s="121">
        <v>726</v>
      </c>
    </row>
    <row r="1121" spans="13:57" ht="21" customHeight="1" thickBot="1">
      <c r="M1121" s="10">
        <f>'اسماء العملاء'!A724</f>
        <v>0</v>
      </c>
      <c r="BA1121" s="10">
        <f>'اسماء العملاء'!A728</f>
        <v>0</v>
      </c>
      <c r="BB1121" s="122"/>
      <c r="BC1121" s="123"/>
      <c r="BD1121" s="123"/>
      <c r="BE1121" s="121">
        <v>727</v>
      </c>
    </row>
    <row r="1122" spans="13:57" ht="21" customHeight="1" thickBot="1">
      <c r="M1122" s="10">
        <f>'اسماء العملاء'!A725</f>
        <v>0</v>
      </c>
      <c r="BA1122" s="10">
        <f>'اسماء العملاء'!A729</f>
        <v>0</v>
      </c>
      <c r="BB1122" s="122"/>
      <c r="BC1122" s="123"/>
      <c r="BD1122" s="123"/>
      <c r="BE1122" s="121">
        <v>728</v>
      </c>
    </row>
    <row r="1123" spans="13:57" ht="21" customHeight="1" thickBot="1">
      <c r="M1123" s="10">
        <f>'اسماء العملاء'!A726</f>
        <v>0</v>
      </c>
      <c r="BA1123" s="10">
        <f>'اسماء العملاء'!A730</f>
        <v>0</v>
      </c>
      <c r="BB1123" s="122"/>
      <c r="BC1123" s="123"/>
      <c r="BD1123" s="123"/>
      <c r="BE1123" s="121">
        <v>729</v>
      </c>
    </row>
    <row r="1124" spans="13:57" ht="21" customHeight="1" thickBot="1">
      <c r="M1124" s="10">
        <f>'اسماء العملاء'!A727</f>
        <v>0</v>
      </c>
      <c r="BA1124" s="10">
        <f>'اسماء العملاء'!A731</f>
        <v>0</v>
      </c>
      <c r="BB1124" s="122"/>
      <c r="BC1124" s="123"/>
      <c r="BD1124" s="123"/>
      <c r="BE1124" s="121">
        <v>730</v>
      </c>
    </row>
    <row r="1125" spans="13:57" ht="21" customHeight="1" thickBot="1">
      <c r="M1125" s="10">
        <f>'اسماء العملاء'!A728</f>
        <v>0</v>
      </c>
      <c r="BA1125" s="10">
        <f>'اسماء العملاء'!A732</f>
        <v>0</v>
      </c>
      <c r="BB1125" s="122"/>
      <c r="BC1125" s="123"/>
      <c r="BD1125" s="123"/>
      <c r="BE1125" s="121">
        <v>731</v>
      </c>
    </row>
    <row r="1126" spans="13:57" ht="21" customHeight="1" thickBot="1">
      <c r="M1126" s="10">
        <f>'اسماء العملاء'!A729</f>
        <v>0</v>
      </c>
      <c r="BA1126" s="10">
        <f>'اسماء العملاء'!A733</f>
        <v>0</v>
      </c>
      <c r="BB1126" s="122"/>
      <c r="BC1126" s="123"/>
      <c r="BD1126" s="123"/>
      <c r="BE1126" s="121">
        <v>732</v>
      </c>
    </row>
    <row r="1127" spans="13:57" ht="21" customHeight="1" thickBot="1">
      <c r="M1127" s="10">
        <f>'اسماء العملاء'!A730</f>
        <v>0</v>
      </c>
      <c r="BA1127" s="10">
        <f>'اسماء العملاء'!A734</f>
        <v>0</v>
      </c>
      <c r="BB1127" s="122"/>
      <c r="BC1127" s="123"/>
      <c r="BD1127" s="123"/>
      <c r="BE1127" s="121">
        <v>733</v>
      </c>
    </row>
    <row r="1128" spans="13:57" ht="21" customHeight="1" thickBot="1">
      <c r="M1128" s="10">
        <f>'اسماء العملاء'!A731</f>
        <v>0</v>
      </c>
      <c r="BA1128" s="10">
        <f>'اسماء العملاء'!A735</f>
        <v>0</v>
      </c>
      <c r="BB1128" s="122"/>
      <c r="BC1128" s="123"/>
      <c r="BD1128" s="123"/>
      <c r="BE1128" s="121">
        <v>734</v>
      </c>
    </row>
    <row r="1129" spans="13:57" ht="21" customHeight="1" thickBot="1">
      <c r="M1129" s="10">
        <f>'اسماء العملاء'!A732</f>
        <v>0</v>
      </c>
      <c r="BA1129" s="10">
        <f>'اسماء العملاء'!A736</f>
        <v>0</v>
      </c>
      <c r="BB1129" s="122"/>
      <c r="BC1129" s="123"/>
      <c r="BD1129" s="123"/>
      <c r="BE1129" s="121">
        <v>735</v>
      </c>
    </row>
    <row r="1130" spans="13:57" ht="21" customHeight="1" thickBot="1">
      <c r="M1130" s="10">
        <f>'اسماء العملاء'!A733</f>
        <v>0</v>
      </c>
      <c r="BA1130" s="10">
        <f>'اسماء العملاء'!A737</f>
        <v>0</v>
      </c>
      <c r="BB1130" s="122"/>
      <c r="BC1130" s="123"/>
      <c r="BD1130" s="123"/>
      <c r="BE1130" s="121">
        <v>736</v>
      </c>
    </row>
    <row r="1131" spans="13:57" ht="21" customHeight="1" thickBot="1">
      <c r="M1131" s="10">
        <f>'اسماء العملاء'!A734</f>
        <v>0</v>
      </c>
      <c r="BA1131" s="10">
        <f>'اسماء العملاء'!A738</f>
        <v>0</v>
      </c>
      <c r="BB1131" s="122"/>
      <c r="BC1131" s="123"/>
      <c r="BD1131" s="123"/>
      <c r="BE1131" s="121">
        <v>737</v>
      </c>
    </row>
    <row r="1132" spans="13:57" ht="21" customHeight="1" thickBot="1">
      <c r="M1132" s="10">
        <f>'اسماء العملاء'!A735</f>
        <v>0</v>
      </c>
      <c r="BA1132" s="10">
        <f>'اسماء العملاء'!A739</f>
        <v>0</v>
      </c>
      <c r="BB1132" s="122"/>
      <c r="BC1132" s="123"/>
      <c r="BD1132" s="123"/>
      <c r="BE1132" s="121">
        <v>738</v>
      </c>
    </row>
    <row r="1133" spans="13:57" ht="21" customHeight="1" thickBot="1">
      <c r="M1133" s="10">
        <f>'اسماء العملاء'!A736</f>
        <v>0</v>
      </c>
      <c r="BA1133" s="10">
        <f>'اسماء العملاء'!A740</f>
        <v>0</v>
      </c>
      <c r="BB1133" s="122"/>
      <c r="BC1133" s="123"/>
      <c r="BD1133" s="123"/>
      <c r="BE1133" s="121">
        <v>739</v>
      </c>
    </row>
    <row r="1134" spans="13:57" ht="21" customHeight="1" thickBot="1">
      <c r="M1134" s="10">
        <f>'اسماء العملاء'!A737</f>
        <v>0</v>
      </c>
      <c r="BA1134" s="10">
        <f>'اسماء العملاء'!A741</f>
        <v>0</v>
      </c>
      <c r="BB1134" s="122"/>
      <c r="BC1134" s="123"/>
      <c r="BD1134" s="123"/>
      <c r="BE1134" s="121">
        <v>740</v>
      </c>
    </row>
    <row r="1135" spans="13:57" ht="21" customHeight="1" thickBot="1">
      <c r="M1135" s="10">
        <f>'اسماء العملاء'!A738</f>
        <v>0</v>
      </c>
      <c r="BA1135" s="10">
        <f>'اسماء العملاء'!A742</f>
        <v>0</v>
      </c>
      <c r="BB1135" s="122"/>
      <c r="BC1135" s="123"/>
      <c r="BD1135" s="123"/>
      <c r="BE1135" s="121">
        <v>741</v>
      </c>
    </row>
    <row r="1136" spans="13:57" ht="21" customHeight="1" thickBot="1">
      <c r="M1136" s="10">
        <f>'اسماء العملاء'!A739</f>
        <v>0</v>
      </c>
      <c r="BA1136" s="10">
        <f>'اسماء العملاء'!A743</f>
        <v>0</v>
      </c>
      <c r="BB1136" s="122"/>
      <c r="BC1136" s="123"/>
      <c r="BD1136" s="123"/>
      <c r="BE1136" s="121">
        <v>742</v>
      </c>
    </row>
    <row r="1137" spans="13:57" ht="21" customHeight="1" thickBot="1">
      <c r="M1137" s="10">
        <f>'اسماء العملاء'!A740</f>
        <v>0</v>
      </c>
      <c r="BA1137" s="10">
        <f>'اسماء العملاء'!A744</f>
        <v>0</v>
      </c>
      <c r="BB1137" s="122"/>
      <c r="BC1137" s="123"/>
      <c r="BD1137" s="123"/>
      <c r="BE1137" s="121">
        <v>743</v>
      </c>
    </row>
    <row r="1138" spans="13:57" ht="21" customHeight="1" thickBot="1">
      <c r="M1138" s="10">
        <f>'اسماء العملاء'!A741</f>
        <v>0</v>
      </c>
      <c r="BA1138" s="10">
        <f>'اسماء العملاء'!A745</f>
        <v>0</v>
      </c>
      <c r="BB1138" s="122"/>
      <c r="BC1138" s="123"/>
      <c r="BD1138" s="123"/>
      <c r="BE1138" s="121">
        <v>744</v>
      </c>
    </row>
    <row r="1139" spans="13:57" ht="21" customHeight="1" thickBot="1">
      <c r="M1139" s="10">
        <f>'اسماء العملاء'!A742</f>
        <v>0</v>
      </c>
      <c r="BA1139" s="10">
        <f>'اسماء العملاء'!A746</f>
        <v>0</v>
      </c>
      <c r="BB1139" s="125"/>
      <c r="BC1139" s="123"/>
      <c r="BD1139" s="123"/>
      <c r="BE1139" s="121">
        <v>745</v>
      </c>
    </row>
    <row r="1140" spans="13:57" ht="21" customHeight="1" thickBot="1">
      <c r="M1140" s="10">
        <f>'اسماء العملاء'!A743</f>
        <v>0</v>
      </c>
      <c r="BA1140" s="10">
        <f>'اسماء العملاء'!A747</f>
        <v>0</v>
      </c>
      <c r="BB1140" s="166"/>
      <c r="BC1140" s="123"/>
      <c r="BD1140" s="163"/>
      <c r="BE1140" s="121">
        <v>746</v>
      </c>
    </row>
    <row r="1141" spans="13:57" ht="21" customHeight="1" thickBot="1">
      <c r="M1141" s="10">
        <f>'اسماء العملاء'!A744</f>
        <v>0</v>
      </c>
      <c r="BA1141" s="10">
        <f>'اسماء العملاء'!A748</f>
        <v>0</v>
      </c>
      <c r="BB1141" s="122"/>
      <c r="BC1141" s="123"/>
      <c r="BD1141" s="123"/>
      <c r="BE1141" s="121">
        <v>747</v>
      </c>
    </row>
    <row r="1142" spans="13:57" ht="21" customHeight="1" thickBot="1">
      <c r="M1142" s="10">
        <f>'اسماء العملاء'!A745</f>
        <v>0</v>
      </c>
      <c r="BA1142" s="10">
        <f>'اسماء العملاء'!A749</f>
        <v>0</v>
      </c>
      <c r="BB1142" s="122"/>
      <c r="BC1142" s="123"/>
      <c r="BD1142" s="123"/>
      <c r="BE1142" s="121">
        <v>748</v>
      </c>
    </row>
    <row r="1143" spans="13:57" ht="21" customHeight="1" thickBot="1">
      <c r="M1143" s="10">
        <f>'اسماء العملاء'!A746</f>
        <v>0</v>
      </c>
      <c r="BA1143" s="10">
        <f>'اسماء العملاء'!A750</f>
        <v>0</v>
      </c>
      <c r="BB1143" s="122"/>
      <c r="BC1143" s="123"/>
      <c r="BD1143" s="123"/>
      <c r="BE1143" s="121">
        <v>749</v>
      </c>
    </row>
    <row r="1144" spans="13:57" ht="21" customHeight="1" thickBot="1">
      <c r="M1144" s="10">
        <f>'اسماء العملاء'!A747</f>
        <v>0</v>
      </c>
      <c r="BA1144" s="10">
        <f>'اسماء العملاء'!A751</f>
        <v>0</v>
      </c>
      <c r="BB1144" s="122"/>
      <c r="BC1144" s="123"/>
      <c r="BD1144" s="123"/>
      <c r="BE1144" s="121">
        <v>750</v>
      </c>
    </row>
    <row r="1145" spans="13:57" ht="21" customHeight="1" thickBot="1">
      <c r="M1145" s="10">
        <f>'اسماء العملاء'!A748</f>
        <v>0</v>
      </c>
      <c r="BA1145" s="10">
        <f>'اسماء العملاء'!A752</f>
        <v>0</v>
      </c>
      <c r="BB1145" s="122"/>
      <c r="BC1145" s="123"/>
      <c r="BD1145" s="123"/>
      <c r="BE1145" s="121">
        <v>751</v>
      </c>
    </row>
    <row r="1146" spans="13:57" ht="21" customHeight="1" thickBot="1">
      <c r="M1146" s="10">
        <f>'اسماء العملاء'!A749</f>
        <v>0</v>
      </c>
      <c r="BA1146" s="10">
        <f>'اسماء العملاء'!A753</f>
        <v>0</v>
      </c>
      <c r="BB1146" s="122"/>
      <c r="BC1146" s="123"/>
      <c r="BD1146" s="123"/>
      <c r="BE1146" s="121">
        <v>752</v>
      </c>
    </row>
    <row r="1147" spans="13:57" ht="21" customHeight="1" thickBot="1">
      <c r="M1147" s="10">
        <f>'اسماء العملاء'!A750</f>
        <v>0</v>
      </c>
      <c r="BA1147" s="10">
        <f>'اسماء العملاء'!A754</f>
        <v>0</v>
      </c>
      <c r="BB1147" s="122"/>
      <c r="BC1147" s="123"/>
      <c r="BD1147" s="123"/>
      <c r="BE1147" s="121">
        <v>753</v>
      </c>
    </row>
    <row r="1148" spans="13:57" ht="21" customHeight="1" thickBot="1">
      <c r="M1148" s="10">
        <f>'اسماء العملاء'!A751</f>
        <v>0</v>
      </c>
      <c r="BA1148" s="10">
        <f>'اسماء العملاء'!A755</f>
        <v>0</v>
      </c>
      <c r="BB1148" s="122"/>
      <c r="BC1148" s="123"/>
      <c r="BD1148" s="123"/>
      <c r="BE1148" s="121">
        <v>754</v>
      </c>
    </row>
    <row r="1149" spans="13:57" ht="21" customHeight="1" thickBot="1">
      <c r="M1149" s="10">
        <f>'اسماء العملاء'!A752</f>
        <v>0</v>
      </c>
      <c r="BA1149" s="10">
        <f>'اسماء العملاء'!A756</f>
        <v>0</v>
      </c>
      <c r="BB1149" s="122"/>
      <c r="BC1149" s="123"/>
      <c r="BD1149" s="123"/>
      <c r="BE1149" s="121">
        <v>755</v>
      </c>
    </row>
    <row r="1150" spans="13:57" ht="21" customHeight="1" thickBot="1">
      <c r="M1150" s="10">
        <f>'اسماء العملاء'!A753</f>
        <v>0</v>
      </c>
      <c r="BA1150" s="10">
        <f>'اسماء العملاء'!A757</f>
        <v>0</v>
      </c>
      <c r="BB1150" s="122"/>
      <c r="BC1150" s="123"/>
      <c r="BD1150" s="123"/>
      <c r="BE1150" s="121">
        <v>756</v>
      </c>
    </row>
    <row r="1151" spans="13:57" ht="21" customHeight="1" thickBot="1">
      <c r="M1151" s="10">
        <f>'اسماء العملاء'!A754</f>
        <v>0</v>
      </c>
      <c r="BA1151" s="10">
        <f>'اسماء العملاء'!A758</f>
        <v>0</v>
      </c>
      <c r="BB1151" s="122"/>
      <c r="BC1151" s="123"/>
      <c r="BD1151" s="123"/>
      <c r="BE1151" s="121">
        <v>757</v>
      </c>
    </row>
    <row r="1152" spans="13:57" ht="21" customHeight="1" thickBot="1">
      <c r="M1152" s="10">
        <f>'اسماء العملاء'!A755</f>
        <v>0</v>
      </c>
      <c r="BA1152" s="10">
        <f>'اسماء العملاء'!A759</f>
        <v>0</v>
      </c>
      <c r="BB1152" s="122"/>
      <c r="BC1152" s="123"/>
      <c r="BD1152" s="123"/>
      <c r="BE1152" s="121">
        <v>758</v>
      </c>
    </row>
    <row r="1153" spans="13:57" ht="21" customHeight="1" thickBot="1">
      <c r="M1153" s="10">
        <f>'اسماء العملاء'!A756</f>
        <v>0</v>
      </c>
      <c r="BA1153" s="10">
        <f>'اسماء العملاء'!A760</f>
        <v>0</v>
      </c>
      <c r="BB1153" s="122"/>
      <c r="BC1153" s="123"/>
      <c r="BD1153" s="123"/>
      <c r="BE1153" s="121">
        <v>759</v>
      </c>
    </row>
    <row r="1154" spans="13:57" ht="21" customHeight="1" thickBot="1">
      <c r="M1154" s="10">
        <f>'اسماء العملاء'!A757</f>
        <v>0</v>
      </c>
      <c r="BA1154" s="10">
        <f>'اسماء العملاء'!A761</f>
        <v>0</v>
      </c>
      <c r="BB1154" s="122"/>
      <c r="BC1154" s="123"/>
      <c r="BD1154" s="123"/>
      <c r="BE1154" s="121">
        <v>760</v>
      </c>
    </row>
    <row r="1155" spans="13:57" ht="21" customHeight="1" thickBot="1">
      <c r="M1155" s="10">
        <f>'اسماء العملاء'!A758</f>
        <v>0</v>
      </c>
      <c r="BA1155" s="10">
        <f>'اسماء العملاء'!A762</f>
        <v>0</v>
      </c>
      <c r="BB1155" s="122"/>
      <c r="BC1155" s="123"/>
      <c r="BD1155" s="123"/>
      <c r="BE1155" s="121">
        <v>761</v>
      </c>
    </row>
    <row r="1156" spans="13:57" ht="21" customHeight="1" thickBot="1">
      <c r="M1156" s="10">
        <f>'اسماء العملاء'!A759</f>
        <v>0</v>
      </c>
      <c r="BA1156" s="10">
        <f>'اسماء العملاء'!A763</f>
        <v>0</v>
      </c>
      <c r="BB1156" s="122"/>
      <c r="BC1156" s="123"/>
      <c r="BD1156" s="123"/>
      <c r="BE1156" s="121">
        <v>762</v>
      </c>
    </row>
    <row r="1157" spans="13:57" ht="21" customHeight="1" thickBot="1">
      <c r="M1157" s="10">
        <f>'اسماء العملاء'!A760</f>
        <v>0</v>
      </c>
      <c r="BA1157" s="10">
        <f>'اسماء العملاء'!A764</f>
        <v>0</v>
      </c>
      <c r="BB1157" s="122"/>
      <c r="BC1157" s="123"/>
      <c r="BD1157" s="123"/>
      <c r="BE1157" s="121">
        <v>763</v>
      </c>
    </row>
    <row r="1158" spans="13:57" ht="21" customHeight="1" thickBot="1">
      <c r="M1158" s="10">
        <f>'اسماء العملاء'!A761</f>
        <v>0</v>
      </c>
      <c r="BA1158" s="10">
        <f>'اسماء العملاء'!A765</f>
        <v>0</v>
      </c>
      <c r="BB1158" s="122"/>
      <c r="BC1158" s="123"/>
      <c r="BD1158" s="123"/>
      <c r="BE1158" s="121">
        <v>764</v>
      </c>
    </row>
    <row r="1159" spans="13:57" ht="21" customHeight="1" thickBot="1">
      <c r="M1159" s="10">
        <f>'اسماء العملاء'!A762</f>
        <v>0</v>
      </c>
      <c r="BA1159" s="10">
        <f>'اسماء العملاء'!A766</f>
        <v>0</v>
      </c>
      <c r="BB1159" s="122"/>
      <c r="BC1159" s="123"/>
      <c r="BD1159" s="123"/>
      <c r="BE1159" s="121">
        <v>765</v>
      </c>
    </row>
    <row r="1160" spans="13:57" ht="21" customHeight="1" thickBot="1">
      <c r="M1160" s="10">
        <f>'اسماء العملاء'!A763</f>
        <v>0</v>
      </c>
      <c r="BA1160" s="10">
        <f>'اسماء العملاء'!A767</f>
        <v>0</v>
      </c>
      <c r="BB1160" s="122"/>
      <c r="BC1160" s="123"/>
      <c r="BD1160" s="123"/>
      <c r="BE1160" s="121">
        <v>766</v>
      </c>
    </row>
    <row r="1161" spans="13:57" ht="21" customHeight="1" thickBot="1">
      <c r="M1161" s="10">
        <f>'اسماء العملاء'!A764</f>
        <v>0</v>
      </c>
      <c r="BA1161" s="10">
        <f>'اسماء العملاء'!A768</f>
        <v>0</v>
      </c>
      <c r="BB1161" s="122"/>
      <c r="BC1161" s="123"/>
      <c r="BD1161" s="123"/>
      <c r="BE1161" s="121">
        <v>767</v>
      </c>
    </row>
    <row r="1162" spans="13:57" ht="21" customHeight="1" thickBot="1">
      <c r="M1162" s="10">
        <f>'اسماء العملاء'!A765</f>
        <v>0</v>
      </c>
      <c r="BA1162" s="10">
        <f>'اسماء العملاء'!A769</f>
        <v>0</v>
      </c>
      <c r="BB1162" s="122"/>
      <c r="BC1162" s="123"/>
      <c r="BD1162" s="123"/>
      <c r="BE1162" s="121">
        <v>768</v>
      </c>
    </row>
    <row r="1163" spans="13:57" ht="21" customHeight="1" thickBot="1">
      <c r="M1163" s="10">
        <f>'اسماء العملاء'!A766</f>
        <v>0</v>
      </c>
      <c r="BA1163" s="10">
        <f>'اسماء العملاء'!A770</f>
        <v>0</v>
      </c>
      <c r="BB1163" s="122"/>
      <c r="BC1163" s="123"/>
      <c r="BD1163" s="123"/>
      <c r="BE1163" s="121">
        <v>769</v>
      </c>
    </row>
    <row r="1164" spans="13:57" ht="21" customHeight="1" thickBot="1">
      <c r="M1164" s="10">
        <f>'اسماء العملاء'!A767</f>
        <v>0</v>
      </c>
      <c r="BA1164" s="10">
        <f>'اسماء العملاء'!A771</f>
        <v>0</v>
      </c>
      <c r="BB1164" s="122"/>
      <c r="BC1164" s="123"/>
      <c r="BD1164" s="123"/>
      <c r="BE1164" s="121">
        <v>770</v>
      </c>
    </row>
    <row r="1165" spans="13:57" ht="21" customHeight="1" thickBot="1">
      <c r="M1165" s="10">
        <f>'اسماء العملاء'!A768</f>
        <v>0</v>
      </c>
      <c r="BA1165" s="10">
        <f>'اسماء العملاء'!A772</f>
        <v>0</v>
      </c>
      <c r="BB1165" s="122"/>
      <c r="BC1165" s="123"/>
      <c r="BD1165" s="123"/>
      <c r="BE1165" s="121">
        <v>771</v>
      </c>
    </row>
    <row r="1166" spans="13:57" ht="21" customHeight="1" thickBot="1">
      <c r="M1166" s="10">
        <f>'اسماء العملاء'!A769</f>
        <v>0</v>
      </c>
      <c r="BA1166" s="10">
        <f>'اسماء العملاء'!A773</f>
        <v>0</v>
      </c>
      <c r="BB1166" s="122"/>
      <c r="BC1166" s="123"/>
      <c r="BD1166" s="123"/>
      <c r="BE1166" s="121">
        <v>772</v>
      </c>
    </row>
    <row r="1167" spans="13:57" ht="21" customHeight="1" thickBot="1">
      <c r="M1167" s="10">
        <f>'اسماء العملاء'!A770</f>
        <v>0</v>
      </c>
      <c r="BA1167" s="10">
        <f>'اسماء العملاء'!A774</f>
        <v>0</v>
      </c>
      <c r="BB1167" s="122"/>
      <c r="BC1167" s="123"/>
      <c r="BD1167" s="123"/>
      <c r="BE1167" s="121">
        <v>773</v>
      </c>
    </row>
    <row r="1168" spans="13:57" ht="21" customHeight="1" thickBot="1">
      <c r="M1168" s="10">
        <f>'اسماء العملاء'!A771</f>
        <v>0</v>
      </c>
      <c r="BA1168" s="10">
        <f>'اسماء العملاء'!A775</f>
        <v>0</v>
      </c>
      <c r="BB1168" s="122"/>
      <c r="BC1168" s="123"/>
      <c r="BD1168" s="123"/>
      <c r="BE1168" s="121">
        <v>774</v>
      </c>
    </row>
    <row r="1169" spans="13:57" ht="21" customHeight="1" thickBot="1">
      <c r="M1169" s="10">
        <f>'اسماء العملاء'!A772</f>
        <v>0</v>
      </c>
      <c r="BA1169" s="10">
        <f>'اسماء العملاء'!A776</f>
        <v>0</v>
      </c>
      <c r="BB1169" s="122"/>
      <c r="BC1169" s="123"/>
      <c r="BD1169" s="123"/>
      <c r="BE1169" s="121">
        <v>775</v>
      </c>
    </row>
    <row r="1170" spans="13:57" ht="21" customHeight="1" thickBot="1">
      <c r="M1170" s="10">
        <f>'اسماء العملاء'!A773</f>
        <v>0</v>
      </c>
      <c r="BA1170" s="10">
        <f>'اسماء العملاء'!A777</f>
        <v>0</v>
      </c>
      <c r="BB1170" s="122"/>
      <c r="BC1170" s="123"/>
      <c r="BD1170" s="123"/>
      <c r="BE1170" s="121">
        <v>776</v>
      </c>
    </row>
    <row r="1171" spans="13:57" ht="21" customHeight="1" thickBot="1">
      <c r="M1171" s="10">
        <f>'اسماء العملاء'!A774</f>
        <v>0</v>
      </c>
      <c r="BA1171" s="10">
        <f>'اسماء العملاء'!A778</f>
        <v>0</v>
      </c>
      <c r="BB1171" s="122"/>
      <c r="BC1171" s="123"/>
      <c r="BD1171" s="123"/>
      <c r="BE1171" s="121">
        <v>777</v>
      </c>
    </row>
    <row r="1172" spans="13:57" ht="21" customHeight="1" thickBot="1">
      <c r="M1172" s="10">
        <f>'اسماء العملاء'!A775</f>
        <v>0</v>
      </c>
      <c r="BA1172" s="10">
        <f>'اسماء العملاء'!A779</f>
        <v>0</v>
      </c>
      <c r="BB1172" s="122"/>
      <c r="BC1172" s="123"/>
      <c r="BD1172" s="123"/>
      <c r="BE1172" s="121">
        <v>778</v>
      </c>
    </row>
    <row r="1173" spans="13:57" ht="21" customHeight="1" thickBot="1">
      <c r="M1173" s="10">
        <f>'اسماء العملاء'!A776</f>
        <v>0</v>
      </c>
      <c r="BA1173" s="10">
        <f>'اسماء العملاء'!A780</f>
        <v>0</v>
      </c>
      <c r="BB1173" s="122"/>
      <c r="BC1173" s="123"/>
      <c r="BD1173" s="123"/>
      <c r="BE1173" s="121">
        <v>779</v>
      </c>
    </row>
    <row r="1174" spans="13:57" ht="21" customHeight="1" thickBot="1">
      <c r="M1174" s="10">
        <f>'اسماء العملاء'!A777</f>
        <v>0</v>
      </c>
      <c r="BA1174" s="10">
        <f>'اسماء العملاء'!A781</f>
        <v>0</v>
      </c>
      <c r="BB1174" s="122"/>
      <c r="BC1174" s="123"/>
      <c r="BD1174" s="123"/>
      <c r="BE1174" s="121">
        <v>780</v>
      </c>
    </row>
    <row r="1175" spans="13:57" ht="21" customHeight="1" thickBot="1">
      <c r="M1175" s="10">
        <f>'اسماء العملاء'!A778</f>
        <v>0</v>
      </c>
      <c r="BA1175" s="10">
        <f>'اسماء العملاء'!A782</f>
        <v>0</v>
      </c>
      <c r="BB1175" s="122"/>
      <c r="BC1175" s="123"/>
      <c r="BD1175" s="123"/>
      <c r="BE1175" s="121">
        <v>781</v>
      </c>
    </row>
    <row r="1176" spans="13:57" ht="21" customHeight="1" thickBot="1">
      <c r="M1176" s="10">
        <f>'اسماء العملاء'!A779</f>
        <v>0</v>
      </c>
      <c r="BA1176" s="10">
        <f>'اسماء العملاء'!A783</f>
        <v>0</v>
      </c>
      <c r="BB1176" s="122"/>
      <c r="BC1176" s="123"/>
      <c r="BD1176" s="123"/>
      <c r="BE1176" s="121">
        <v>782</v>
      </c>
    </row>
    <row r="1177" spans="13:57" ht="21" customHeight="1" thickBot="1">
      <c r="M1177" s="10">
        <f>'اسماء العملاء'!A780</f>
        <v>0</v>
      </c>
      <c r="BA1177" s="10">
        <f>'اسماء العملاء'!A784</f>
        <v>0</v>
      </c>
      <c r="BB1177" s="122"/>
      <c r="BC1177" s="123"/>
      <c r="BD1177" s="123"/>
      <c r="BE1177" s="121">
        <v>783</v>
      </c>
    </row>
    <row r="1178" spans="13:57" ht="21" customHeight="1" thickBot="1">
      <c r="M1178" s="10">
        <f>'اسماء العملاء'!A781</f>
        <v>0</v>
      </c>
      <c r="BA1178" s="10">
        <f>'اسماء العملاء'!A785</f>
        <v>0</v>
      </c>
      <c r="BB1178" s="122"/>
      <c r="BC1178" s="123"/>
      <c r="BD1178" s="123"/>
      <c r="BE1178" s="121">
        <v>784</v>
      </c>
    </row>
    <row r="1179" spans="13:57" ht="21" customHeight="1" thickBot="1">
      <c r="M1179" s="10">
        <f>'اسماء العملاء'!A782</f>
        <v>0</v>
      </c>
      <c r="BA1179" s="10">
        <f>'اسماء العملاء'!A786</f>
        <v>0</v>
      </c>
      <c r="BB1179" s="122"/>
      <c r="BC1179" s="123"/>
      <c r="BD1179" s="123"/>
      <c r="BE1179" s="121">
        <v>785</v>
      </c>
    </row>
    <row r="1180" spans="13:57" ht="21" customHeight="1" thickBot="1">
      <c r="M1180" s="10">
        <f>'اسماء العملاء'!A783</f>
        <v>0</v>
      </c>
      <c r="BA1180" s="10">
        <f>'اسماء العملاء'!A787</f>
        <v>0</v>
      </c>
      <c r="BB1180" s="122"/>
      <c r="BC1180" s="123"/>
      <c r="BD1180" s="123"/>
      <c r="BE1180" s="121">
        <v>786</v>
      </c>
    </row>
    <row r="1181" spans="13:57" ht="21" customHeight="1" thickBot="1">
      <c r="M1181" s="10">
        <f>'اسماء العملاء'!A784</f>
        <v>0</v>
      </c>
      <c r="BA1181" s="10">
        <f>'اسماء العملاء'!A788</f>
        <v>0</v>
      </c>
      <c r="BB1181" s="122"/>
      <c r="BC1181" s="123"/>
      <c r="BD1181" s="123"/>
      <c r="BE1181" s="121">
        <v>787</v>
      </c>
    </row>
    <row r="1182" spans="13:57" ht="21" customHeight="1" thickBot="1">
      <c r="M1182" s="10">
        <f>'اسماء العملاء'!A785</f>
        <v>0</v>
      </c>
      <c r="BA1182" s="10">
        <f>'اسماء العملاء'!A789</f>
        <v>0</v>
      </c>
      <c r="BB1182" s="122"/>
      <c r="BC1182" s="123"/>
      <c r="BD1182" s="123"/>
      <c r="BE1182" s="121">
        <v>788</v>
      </c>
    </row>
    <row r="1183" spans="13:57" ht="21" customHeight="1" thickBot="1">
      <c r="M1183" s="10">
        <f>'اسماء العملاء'!A786</f>
        <v>0</v>
      </c>
      <c r="BA1183" s="10">
        <f>'اسماء العملاء'!A790</f>
        <v>0</v>
      </c>
      <c r="BB1183" s="122"/>
      <c r="BC1183" s="123"/>
      <c r="BD1183" s="123"/>
      <c r="BE1183" s="121">
        <v>789</v>
      </c>
    </row>
    <row r="1184" spans="13:57" ht="21" customHeight="1" thickBot="1">
      <c r="M1184" s="10">
        <f>'اسماء العملاء'!A787</f>
        <v>0</v>
      </c>
      <c r="BA1184" s="10">
        <f>'اسماء العملاء'!A791</f>
        <v>0</v>
      </c>
      <c r="BB1184" s="122"/>
      <c r="BC1184" s="123"/>
      <c r="BD1184" s="123"/>
      <c r="BE1184" s="121">
        <v>790</v>
      </c>
    </row>
    <row r="1185" spans="13:57" ht="21" customHeight="1" thickBot="1">
      <c r="M1185" s="10">
        <f>'اسماء العملاء'!A788</f>
        <v>0</v>
      </c>
      <c r="BA1185" s="10">
        <f>'اسماء العملاء'!A792</f>
        <v>0</v>
      </c>
      <c r="BB1185" s="122"/>
      <c r="BC1185" s="123"/>
      <c r="BD1185" s="123"/>
      <c r="BE1185" s="121">
        <v>791</v>
      </c>
    </row>
    <row r="1186" spans="13:57" ht="21" customHeight="1" thickBot="1">
      <c r="M1186" s="10">
        <f>'اسماء العملاء'!A789</f>
        <v>0</v>
      </c>
      <c r="BA1186" s="10">
        <f>'اسماء العملاء'!A793</f>
        <v>0</v>
      </c>
      <c r="BB1186" s="122"/>
      <c r="BC1186" s="123"/>
      <c r="BD1186" s="123"/>
      <c r="BE1186" s="121">
        <v>792</v>
      </c>
    </row>
    <row r="1187" spans="13:57" ht="21" customHeight="1" thickBot="1">
      <c r="M1187" s="10">
        <f>'اسماء العملاء'!A790</f>
        <v>0</v>
      </c>
      <c r="BA1187" s="10">
        <f>'اسماء العملاء'!A794</f>
        <v>0</v>
      </c>
      <c r="BB1187" s="122"/>
      <c r="BC1187" s="123"/>
      <c r="BD1187" s="123"/>
      <c r="BE1187" s="121">
        <v>793</v>
      </c>
    </row>
    <row r="1188" spans="13:57" ht="21" customHeight="1" thickBot="1">
      <c r="M1188" s="10">
        <f>'اسماء العملاء'!A791</f>
        <v>0</v>
      </c>
      <c r="BA1188" s="10">
        <f>'اسماء العملاء'!A795</f>
        <v>0</v>
      </c>
      <c r="BB1188" s="122"/>
      <c r="BC1188" s="123"/>
      <c r="BD1188" s="123"/>
      <c r="BE1188" s="121">
        <v>794</v>
      </c>
    </row>
    <row r="1189" spans="13:57" ht="21" customHeight="1" thickBot="1">
      <c r="M1189" s="10">
        <f>'اسماء العملاء'!A792</f>
        <v>0</v>
      </c>
      <c r="BA1189" s="10">
        <f>'اسماء العملاء'!A796</f>
        <v>0</v>
      </c>
      <c r="BB1189" s="122"/>
      <c r="BC1189" s="123"/>
      <c r="BD1189" s="123"/>
      <c r="BE1189" s="121">
        <v>795</v>
      </c>
    </row>
    <row r="1190" spans="13:57" ht="21" customHeight="1" thickBot="1">
      <c r="M1190" s="10">
        <f>'اسماء العملاء'!A793</f>
        <v>0</v>
      </c>
      <c r="BA1190" s="10">
        <f>'اسماء العملاء'!A797</f>
        <v>0</v>
      </c>
      <c r="BB1190" s="122"/>
      <c r="BC1190" s="123"/>
      <c r="BD1190" s="123"/>
      <c r="BE1190" s="121">
        <v>796</v>
      </c>
    </row>
    <row r="1191" spans="13:57" ht="21" customHeight="1" thickBot="1">
      <c r="M1191" s="10">
        <f>'اسماء العملاء'!A794</f>
        <v>0</v>
      </c>
      <c r="BA1191" s="10">
        <f>'اسماء العملاء'!A798</f>
        <v>0</v>
      </c>
      <c r="BB1191" s="122"/>
      <c r="BC1191" s="123"/>
      <c r="BD1191" s="123"/>
      <c r="BE1191" s="121">
        <v>797</v>
      </c>
    </row>
    <row r="1192" spans="13:57" ht="21" customHeight="1" thickBot="1">
      <c r="M1192" s="10">
        <f>'اسماء العملاء'!A795</f>
        <v>0</v>
      </c>
      <c r="BA1192" s="10">
        <f>'اسماء العملاء'!A799</f>
        <v>0</v>
      </c>
      <c r="BB1192" s="122"/>
      <c r="BC1192" s="123"/>
      <c r="BD1192" s="123"/>
      <c r="BE1192" s="121">
        <v>798</v>
      </c>
    </row>
    <row r="1193" spans="13:57" ht="21" customHeight="1" thickBot="1">
      <c r="M1193" s="10">
        <f>'اسماء العملاء'!A796</f>
        <v>0</v>
      </c>
      <c r="BA1193" s="10">
        <f>'اسماء العملاء'!A800</f>
        <v>0</v>
      </c>
      <c r="BB1193" s="122"/>
      <c r="BC1193" s="123"/>
      <c r="BD1193" s="123"/>
      <c r="BE1193" s="121">
        <v>799</v>
      </c>
    </row>
    <row r="1194" spans="13:57" ht="21" customHeight="1" thickBot="1">
      <c r="M1194" s="10">
        <f>'اسماء العملاء'!A797</f>
        <v>0</v>
      </c>
      <c r="BA1194" s="10">
        <f>'اسماء العملاء'!A801</f>
        <v>0</v>
      </c>
      <c r="BB1194" s="122"/>
      <c r="BC1194" s="123"/>
      <c r="BD1194" s="123"/>
      <c r="BE1194" s="121">
        <v>800</v>
      </c>
    </row>
    <row r="1195" spans="13:57" ht="21" customHeight="1" thickBot="1">
      <c r="M1195" s="10">
        <f>'اسماء العملاء'!A798</f>
        <v>0</v>
      </c>
      <c r="BA1195" s="10">
        <f>'اسماء العملاء'!A802</f>
        <v>0</v>
      </c>
      <c r="BB1195" s="122"/>
      <c r="BC1195" s="123"/>
      <c r="BD1195" s="123"/>
      <c r="BE1195" s="121">
        <v>801</v>
      </c>
    </row>
    <row r="1196" spans="13:57" ht="21" customHeight="1" thickBot="1">
      <c r="M1196" s="10">
        <f>'اسماء العملاء'!A799</f>
        <v>0</v>
      </c>
      <c r="BA1196" s="10">
        <f>'اسماء العملاء'!A803</f>
        <v>0</v>
      </c>
      <c r="BB1196" s="122"/>
      <c r="BC1196" s="123"/>
      <c r="BD1196" s="123"/>
      <c r="BE1196" s="121">
        <v>802</v>
      </c>
    </row>
    <row r="1197" spans="13:57" ht="21" customHeight="1" thickBot="1">
      <c r="M1197" s="10">
        <f>'اسماء العملاء'!A800</f>
        <v>0</v>
      </c>
      <c r="BA1197" s="10">
        <f>'اسماء العملاء'!A804</f>
        <v>0</v>
      </c>
      <c r="BB1197" s="122"/>
      <c r="BC1197" s="123"/>
      <c r="BD1197" s="123"/>
      <c r="BE1197" s="121">
        <v>803</v>
      </c>
    </row>
    <row r="1198" spans="13:57" ht="21" customHeight="1" thickBot="1">
      <c r="M1198" s="10">
        <f>'اسماء العملاء'!A801</f>
        <v>0</v>
      </c>
      <c r="BA1198" s="10">
        <f>'اسماء العملاء'!A805</f>
        <v>0</v>
      </c>
      <c r="BB1198" s="122"/>
      <c r="BC1198" s="123"/>
      <c r="BD1198" s="123"/>
      <c r="BE1198" s="121">
        <v>804</v>
      </c>
    </row>
    <row r="1199" spans="13:57" ht="21" customHeight="1" thickBot="1">
      <c r="M1199" s="10">
        <f>'اسماء العملاء'!A802</f>
        <v>0</v>
      </c>
      <c r="BA1199" s="10">
        <f>'اسماء العملاء'!A806</f>
        <v>0</v>
      </c>
      <c r="BB1199" s="122"/>
      <c r="BC1199" s="123"/>
      <c r="BD1199" s="123"/>
      <c r="BE1199" s="121">
        <v>805</v>
      </c>
    </row>
    <row r="1200" spans="13:57" ht="21" customHeight="1" thickBot="1">
      <c r="M1200" s="10">
        <f>'اسماء العملاء'!A803</f>
        <v>0</v>
      </c>
      <c r="BA1200" s="10">
        <f>'اسماء العملاء'!A807</f>
        <v>0</v>
      </c>
      <c r="BB1200" s="122"/>
      <c r="BC1200" s="123"/>
      <c r="BD1200" s="123"/>
      <c r="BE1200" s="121">
        <v>806</v>
      </c>
    </row>
    <row r="1201" spans="13:57" ht="21" customHeight="1" thickBot="1">
      <c r="M1201" s="10">
        <f>'اسماء العملاء'!A804</f>
        <v>0</v>
      </c>
      <c r="BA1201" s="10">
        <f>'اسماء العملاء'!A808</f>
        <v>0</v>
      </c>
      <c r="BB1201" s="122"/>
      <c r="BC1201" s="123"/>
      <c r="BD1201" s="123"/>
      <c r="BE1201" s="121">
        <v>807</v>
      </c>
    </row>
    <row r="1202" spans="13:57" ht="21" customHeight="1" thickBot="1">
      <c r="M1202" s="10">
        <f>'اسماء العملاء'!A805</f>
        <v>0</v>
      </c>
      <c r="BA1202" s="10">
        <f>'اسماء العملاء'!A809</f>
        <v>0</v>
      </c>
      <c r="BB1202" s="122"/>
      <c r="BC1202" s="123"/>
      <c r="BD1202" s="123"/>
      <c r="BE1202" s="121">
        <v>808</v>
      </c>
    </row>
    <row r="1203" spans="13:57" ht="21" customHeight="1" thickBot="1">
      <c r="M1203" s="10">
        <f>'اسماء العملاء'!A806</f>
        <v>0</v>
      </c>
      <c r="BA1203" s="10">
        <f>'اسماء العملاء'!A810</f>
        <v>0</v>
      </c>
      <c r="BB1203" s="122"/>
      <c r="BC1203" s="123"/>
      <c r="BD1203" s="123"/>
      <c r="BE1203" s="121">
        <v>809</v>
      </c>
    </row>
    <row r="1204" spans="13:57" ht="21" customHeight="1" thickBot="1">
      <c r="M1204" s="10">
        <f>'اسماء العملاء'!A807</f>
        <v>0</v>
      </c>
      <c r="BA1204" s="10">
        <f>'اسماء العملاء'!A811</f>
        <v>0</v>
      </c>
      <c r="BB1204" s="122"/>
      <c r="BC1204" s="123"/>
      <c r="BD1204" s="123"/>
      <c r="BE1204" s="121">
        <v>810</v>
      </c>
    </row>
    <row r="1205" spans="13:57" ht="21" customHeight="1" thickBot="1">
      <c r="M1205" s="10">
        <f>'اسماء العملاء'!A808</f>
        <v>0</v>
      </c>
      <c r="BA1205" s="10">
        <f>'اسماء العملاء'!A812</f>
        <v>0</v>
      </c>
      <c r="BB1205" s="122"/>
      <c r="BC1205" s="123"/>
      <c r="BD1205" s="123"/>
      <c r="BE1205" s="121">
        <v>811</v>
      </c>
    </row>
    <row r="1206" spans="13:57" ht="21" customHeight="1" thickBot="1">
      <c r="M1206" s="10">
        <f>'اسماء العملاء'!A809</f>
        <v>0</v>
      </c>
      <c r="BA1206" s="10">
        <f>'اسماء العملاء'!A813</f>
        <v>0</v>
      </c>
      <c r="BB1206" s="122"/>
      <c r="BC1206" s="123"/>
      <c r="BD1206" s="123"/>
      <c r="BE1206" s="121">
        <v>812</v>
      </c>
    </row>
    <row r="1207" spans="13:57" ht="21" customHeight="1" thickBot="1">
      <c r="M1207" s="10">
        <f>'اسماء العملاء'!A810</f>
        <v>0</v>
      </c>
      <c r="BA1207" s="10">
        <f>'اسماء العملاء'!A814</f>
        <v>0</v>
      </c>
      <c r="BB1207" s="122"/>
      <c r="BC1207" s="123"/>
      <c r="BD1207" s="123"/>
      <c r="BE1207" s="121">
        <v>813</v>
      </c>
    </row>
    <row r="1208" spans="13:57" ht="21" customHeight="1" thickBot="1">
      <c r="M1208" s="10">
        <f>'اسماء العملاء'!A811</f>
        <v>0</v>
      </c>
      <c r="BA1208" s="10">
        <f>'اسماء العملاء'!A815</f>
        <v>0</v>
      </c>
      <c r="BB1208" s="122"/>
      <c r="BC1208" s="123"/>
      <c r="BD1208" s="123"/>
      <c r="BE1208" s="121">
        <v>814</v>
      </c>
    </row>
    <row r="1209" spans="13:57" ht="21" customHeight="1" thickBot="1">
      <c r="M1209" s="10">
        <f>'اسماء العملاء'!A812</f>
        <v>0</v>
      </c>
      <c r="BA1209" s="10">
        <f>'اسماء العملاء'!A816</f>
        <v>0</v>
      </c>
      <c r="BB1209" s="122"/>
      <c r="BC1209" s="123"/>
      <c r="BD1209" s="123"/>
      <c r="BE1209" s="121">
        <v>815</v>
      </c>
    </row>
    <row r="1210" spans="13:57" ht="21" customHeight="1" thickBot="1">
      <c r="M1210" s="10">
        <f>'اسماء العملاء'!A813</f>
        <v>0</v>
      </c>
      <c r="BA1210" s="10">
        <f>'اسماء العملاء'!A817</f>
        <v>0</v>
      </c>
      <c r="BB1210" s="122"/>
      <c r="BC1210" s="123"/>
      <c r="BD1210" s="123"/>
      <c r="BE1210" s="121">
        <v>816</v>
      </c>
    </row>
    <row r="1211" spans="13:57" ht="21" customHeight="1" thickBot="1">
      <c r="M1211" s="10">
        <f>'اسماء العملاء'!A814</f>
        <v>0</v>
      </c>
      <c r="BA1211" s="10">
        <f>'اسماء العملاء'!A818</f>
        <v>0</v>
      </c>
      <c r="BB1211" s="122"/>
      <c r="BC1211" s="123"/>
      <c r="BD1211" s="123"/>
      <c r="BE1211" s="121">
        <v>817</v>
      </c>
    </row>
    <row r="1212" spans="13:57" ht="21" customHeight="1" thickBot="1">
      <c r="M1212" s="10">
        <f>'اسماء العملاء'!A815</f>
        <v>0</v>
      </c>
      <c r="BA1212" s="10">
        <f>'اسماء العملاء'!A819</f>
        <v>0</v>
      </c>
      <c r="BB1212" s="122"/>
      <c r="BC1212" s="123"/>
      <c r="BD1212" s="123"/>
      <c r="BE1212" s="121">
        <v>818</v>
      </c>
    </row>
    <row r="1213" spans="13:57" ht="21" customHeight="1" thickBot="1">
      <c r="M1213" s="10">
        <f>'اسماء العملاء'!A816</f>
        <v>0</v>
      </c>
      <c r="BA1213" s="10">
        <f>'اسماء العملاء'!A820</f>
        <v>0</v>
      </c>
      <c r="BB1213" s="122"/>
      <c r="BC1213" s="123"/>
      <c r="BD1213" s="123"/>
      <c r="BE1213" s="121">
        <v>819</v>
      </c>
    </row>
    <row r="1214" spans="13:57" ht="21" customHeight="1" thickBot="1">
      <c r="M1214" s="10">
        <f>'اسماء العملاء'!A817</f>
        <v>0</v>
      </c>
      <c r="BA1214" s="10">
        <f>'اسماء العملاء'!A821</f>
        <v>0</v>
      </c>
      <c r="BB1214" s="122"/>
      <c r="BC1214" s="123"/>
      <c r="BD1214" s="123"/>
      <c r="BE1214" s="121">
        <v>820</v>
      </c>
    </row>
    <row r="1215" spans="13:57" ht="21" customHeight="1" thickBot="1">
      <c r="M1215" s="10">
        <f>'اسماء العملاء'!A818</f>
        <v>0</v>
      </c>
      <c r="BA1215" s="10">
        <f>'اسماء العملاء'!A822</f>
        <v>0</v>
      </c>
      <c r="BB1215" s="122"/>
      <c r="BC1215" s="123"/>
      <c r="BD1215" s="123"/>
      <c r="BE1215" s="121">
        <v>821</v>
      </c>
    </row>
    <row r="1216" spans="13:57" ht="21" customHeight="1" thickBot="1">
      <c r="M1216" s="10">
        <f>'اسماء العملاء'!A819</f>
        <v>0</v>
      </c>
      <c r="BA1216" s="10">
        <f>'اسماء العملاء'!A823</f>
        <v>0</v>
      </c>
      <c r="BB1216" s="122"/>
      <c r="BC1216" s="123"/>
      <c r="BD1216" s="123"/>
      <c r="BE1216" s="121">
        <v>822</v>
      </c>
    </row>
    <row r="1217" spans="13:57" ht="21" customHeight="1" thickBot="1">
      <c r="M1217" s="10">
        <f>'اسماء العملاء'!A820</f>
        <v>0</v>
      </c>
      <c r="BA1217" s="10">
        <f>'اسماء العملاء'!A824</f>
        <v>0</v>
      </c>
      <c r="BB1217" s="122"/>
      <c r="BC1217" s="123"/>
      <c r="BD1217" s="123"/>
      <c r="BE1217" s="121">
        <v>823</v>
      </c>
    </row>
    <row r="1218" spans="13:57" ht="21" customHeight="1" thickBot="1">
      <c r="M1218" s="10">
        <f>'اسماء العملاء'!A821</f>
        <v>0</v>
      </c>
      <c r="BA1218" s="10">
        <f>'اسماء العملاء'!A825</f>
        <v>0</v>
      </c>
      <c r="BB1218" s="122"/>
      <c r="BC1218" s="123"/>
      <c r="BD1218" s="123"/>
      <c r="BE1218" s="121">
        <v>824</v>
      </c>
    </row>
    <row r="1219" spans="13:57" ht="21" customHeight="1" thickBot="1">
      <c r="M1219" s="10">
        <f>'اسماء العملاء'!A822</f>
        <v>0</v>
      </c>
      <c r="BA1219" s="10">
        <f>'اسماء العملاء'!A826</f>
        <v>0</v>
      </c>
      <c r="BB1219" s="122"/>
      <c r="BC1219" s="123"/>
      <c r="BD1219" s="123"/>
      <c r="BE1219" s="121">
        <v>825</v>
      </c>
    </row>
    <row r="1220" spans="13:57" ht="21" customHeight="1" thickBot="1">
      <c r="M1220" s="10">
        <f>'اسماء العملاء'!A823</f>
        <v>0</v>
      </c>
      <c r="BA1220" s="10">
        <f>'اسماء العملاء'!A827</f>
        <v>0</v>
      </c>
      <c r="BB1220" s="122"/>
      <c r="BC1220" s="123"/>
      <c r="BD1220" s="123"/>
      <c r="BE1220" s="121">
        <v>826</v>
      </c>
    </row>
    <row r="1221" spans="13:57" ht="21" customHeight="1" thickBot="1">
      <c r="M1221" s="10">
        <f>'اسماء العملاء'!A824</f>
        <v>0</v>
      </c>
      <c r="BA1221" s="10">
        <f>'اسماء العملاء'!A828</f>
        <v>0</v>
      </c>
      <c r="BB1221" s="122"/>
      <c r="BC1221" s="123"/>
      <c r="BD1221" s="123"/>
      <c r="BE1221" s="121">
        <v>827</v>
      </c>
    </row>
    <row r="1222" spans="13:57" ht="21" customHeight="1" thickBot="1">
      <c r="M1222" s="10">
        <f>'اسماء العملاء'!A825</f>
        <v>0</v>
      </c>
      <c r="BA1222" s="10">
        <f>'اسماء العملاء'!A829</f>
        <v>0</v>
      </c>
      <c r="BB1222" s="125"/>
      <c r="BC1222" s="123"/>
      <c r="BD1222" s="123"/>
      <c r="BE1222" s="121">
        <v>828</v>
      </c>
    </row>
    <row r="1223" spans="13:57" ht="21" customHeight="1" thickBot="1">
      <c r="M1223" s="10">
        <f>'اسماء العملاء'!A826</f>
        <v>0</v>
      </c>
      <c r="BA1223" s="10">
        <f>'اسماء العملاء'!A830</f>
        <v>0</v>
      </c>
      <c r="BB1223" s="166"/>
      <c r="BC1223" s="123"/>
      <c r="BD1223" s="163"/>
      <c r="BE1223" s="121">
        <v>829</v>
      </c>
    </row>
    <row r="1224" spans="13:57" ht="21" customHeight="1" thickBot="1">
      <c r="M1224" s="10">
        <f>'اسماء العملاء'!A827</f>
        <v>0</v>
      </c>
      <c r="BA1224" s="10">
        <f>'اسماء العملاء'!A831</f>
        <v>0</v>
      </c>
      <c r="BB1224" s="122"/>
      <c r="BC1224" s="123"/>
      <c r="BD1224" s="123"/>
      <c r="BE1224" s="121">
        <v>830</v>
      </c>
    </row>
    <row r="1225" spans="13:57" ht="21" customHeight="1" thickBot="1">
      <c r="M1225" s="10">
        <f>'اسماء العملاء'!A828</f>
        <v>0</v>
      </c>
      <c r="BA1225" s="10">
        <f>'اسماء العملاء'!A832</f>
        <v>0</v>
      </c>
      <c r="BB1225" s="122"/>
      <c r="BC1225" s="123"/>
      <c r="BD1225" s="123"/>
      <c r="BE1225" s="121">
        <v>831</v>
      </c>
    </row>
    <row r="1226" spans="13:57" ht="21" customHeight="1" thickBot="1">
      <c r="M1226" s="10">
        <f>'اسماء العملاء'!A829</f>
        <v>0</v>
      </c>
      <c r="BA1226" s="10">
        <f>'اسماء العملاء'!A833</f>
        <v>0</v>
      </c>
      <c r="BB1226" s="122"/>
      <c r="BC1226" s="123"/>
      <c r="BD1226" s="123"/>
      <c r="BE1226" s="121">
        <v>832</v>
      </c>
    </row>
    <row r="1227" spans="13:57" ht="21" customHeight="1" thickBot="1">
      <c r="M1227" s="10">
        <f>'اسماء العملاء'!A830</f>
        <v>0</v>
      </c>
      <c r="BA1227" s="10">
        <f>'اسماء العملاء'!A834</f>
        <v>0</v>
      </c>
      <c r="BB1227" s="122"/>
      <c r="BC1227" s="123"/>
      <c r="BD1227" s="123"/>
      <c r="BE1227" s="121">
        <v>833</v>
      </c>
    </row>
    <row r="1228" spans="13:57" ht="21" customHeight="1" thickBot="1">
      <c r="M1228" s="10">
        <f>'اسماء العملاء'!A831</f>
        <v>0</v>
      </c>
      <c r="BA1228" s="10">
        <f>'اسماء العملاء'!A835</f>
        <v>0</v>
      </c>
      <c r="BB1228" s="122"/>
      <c r="BC1228" s="123"/>
      <c r="BD1228" s="123"/>
      <c r="BE1228" s="121">
        <v>834</v>
      </c>
    </row>
    <row r="1229" spans="13:57" ht="21" customHeight="1" thickBot="1">
      <c r="M1229" s="10">
        <f>'اسماء العملاء'!A832</f>
        <v>0</v>
      </c>
      <c r="BA1229" s="10">
        <f>'اسماء العملاء'!A836</f>
        <v>0</v>
      </c>
      <c r="BB1229" s="122"/>
      <c r="BC1229" s="123"/>
      <c r="BD1229" s="123"/>
      <c r="BE1229" s="121">
        <v>835</v>
      </c>
    </row>
    <row r="1230" spans="13:57" ht="21" customHeight="1" thickBot="1">
      <c r="M1230" s="10">
        <f>'اسماء العملاء'!A833</f>
        <v>0</v>
      </c>
      <c r="BA1230" s="10">
        <f>'اسماء العملاء'!A837</f>
        <v>0</v>
      </c>
      <c r="BB1230" s="122"/>
      <c r="BC1230" s="123"/>
      <c r="BD1230" s="123"/>
      <c r="BE1230" s="121">
        <v>836</v>
      </c>
    </row>
    <row r="1231" spans="13:57" ht="21" customHeight="1" thickBot="1">
      <c r="M1231" s="10">
        <f>'اسماء العملاء'!A834</f>
        <v>0</v>
      </c>
      <c r="BA1231" s="10">
        <f>'اسماء العملاء'!A838</f>
        <v>0</v>
      </c>
      <c r="BB1231" s="122"/>
      <c r="BC1231" s="123"/>
      <c r="BD1231" s="123"/>
      <c r="BE1231" s="121">
        <v>837</v>
      </c>
    </row>
    <row r="1232" spans="13:57" ht="21" customHeight="1" thickBot="1">
      <c r="M1232" s="10">
        <f>'اسماء العملاء'!A835</f>
        <v>0</v>
      </c>
      <c r="BA1232" s="10">
        <f>'اسماء العملاء'!A839</f>
        <v>0</v>
      </c>
      <c r="BB1232" s="122"/>
      <c r="BC1232" s="123"/>
      <c r="BD1232" s="123"/>
      <c r="BE1232" s="121">
        <v>838</v>
      </c>
    </row>
    <row r="1233" spans="13:57" ht="21" customHeight="1" thickBot="1">
      <c r="M1233" s="10">
        <f>'اسماء العملاء'!A836</f>
        <v>0</v>
      </c>
      <c r="BA1233" s="10">
        <f>'اسماء العملاء'!A840</f>
        <v>0</v>
      </c>
      <c r="BB1233" s="122"/>
      <c r="BC1233" s="123"/>
      <c r="BD1233" s="123"/>
      <c r="BE1233" s="121">
        <v>839</v>
      </c>
    </row>
    <row r="1234" spans="13:57" ht="21" customHeight="1" thickBot="1">
      <c r="M1234" s="10">
        <f>'اسماء العملاء'!A837</f>
        <v>0</v>
      </c>
      <c r="BA1234" s="10">
        <f>'اسماء العملاء'!A841</f>
        <v>0</v>
      </c>
      <c r="BB1234" s="122"/>
      <c r="BC1234" s="123"/>
      <c r="BD1234" s="123"/>
      <c r="BE1234" s="121">
        <v>840</v>
      </c>
    </row>
    <row r="1235" spans="13:57" ht="21" customHeight="1" thickBot="1">
      <c r="M1235" s="10">
        <f>'اسماء العملاء'!A838</f>
        <v>0</v>
      </c>
      <c r="BA1235" s="10">
        <f>'اسماء العملاء'!A842</f>
        <v>0</v>
      </c>
      <c r="BB1235" s="122"/>
      <c r="BC1235" s="123"/>
      <c r="BD1235" s="123"/>
      <c r="BE1235" s="121">
        <v>841</v>
      </c>
    </row>
    <row r="1236" spans="13:57" ht="21" customHeight="1" thickBot="1">
      <c r="M1236" s="10">
        <f>'اسماء العملاء'!A839</f>
        <v>0</v>
      </c>
      <c r="BA1236" s="10">
        <f>'اسماء العملاء'!A843</f>
        <v>0</v>
      </c>
      <c r="BB1236" s="122"/>
      <c r="BC1236" s="123"/>
      <c r="BD1236" s="123"/>
      <c r="BE1236" s="121">
        <v>842</v>
      </c>
    </row>
    <row r="1237" spans="13:57" ht="21" customHeight="1" thickBot="1">
      <c r="M1237" s="10">
        <f>'اسماء العملاء'!A840</f>
        <v>0</v>
      </c>
      <c r="BA1237" s="10">
        <f>'اسماء العملاء'!A844</f>
        <v>0</v>
      </c>
      <c r="BB1237" s="122"/>
      <c r="BC1237" s="123"/>
      <c r="BD1237" s="123"/>
      <c r="BE1237" s="121">
        <v>843</v>
      </c>
    </row>
    <row r="1238" spans="13:57" ht="21" customHeight="1" thickBot="1">
      <c r="M1238" s="10">
        <f>'اسماء العملاء'!A841</f>
        <v>0</v>
      </c>
      <c r="BA1238" s="10">
        <f>'اسماء العملاء'!A845</f>
        <v>0</v>
      </c>
      <c r="BB1238" s="122"/>
      <c r="BC1238" s="123"/>
      <c r="BD1238" s="123"/>
      <c r="BE1238" s="121">
        <v>844</v>
      </c>
    </row>
    <row r="1239" spans="13:57" ht="21" customHeight="1" thickBot="1">
      <c r="M1239" s="10">
        <f>'اسماء العملاء'!A842</f>
        <v>0</v>
      </c>
      <c r="BA1239" s="10">
        <f>'اسماء العملاء'!A846</f>
        <v>0</v>
      </c>
      <c r="BB1239" s="122"/>
      <c r="BC1239" s="123"/>
      <c r="BD1239" s="123"/>
      <c r="BE1239" s="121">
        <v>845</v>
      </c>
    </row>
    <row r="1240" spans="13:57" ht="21" customHeight="1" thickBot="1">
      <c r="M1240" s="10">
        <f>'اسماء العملاء'!A843</f>
        <v>0</v>
      </c>
      <c r="BA1240" s="10">
        <f>'اسماء العملاء'!A847</f>
        <v>0</v>
      </c>
      <c r="BB1240" s="122"/>
      <c r="BC1240" s="123"/>
      <c r="BD1240" s="123"/>
      <c r="BE1240" s="121">
        <v>846</v>
      </c>
    </row>
    <row r="1241" spans="13:57" ht="21" customHeight="1" thickBot="1">
      <c r="M1241" s="10">
        <f>'اسماء العملاء'!A844</f>
        <v>0</v>
      </c>
      <c r="BA1241" s="10">
        <f>'اسماء العملاء'!A848</f>
        <v>0</v>
      </c>
      <c r="BB1241" s="122"/>
      <c r="BC1241" s="123"/>
      <c r="BD1241" s="123"/>
      <c r="BE1241" s="121">
        <v>847</v>
      </c>
    </row>
    <row r="1242" spans="13:57" ht="21" customHeight="1" thickBot="1">
      <c r="M1242" s="10">
        <f>'اسماء العملاء'!A845</f>
        <v>0</v>
      </c>
      <c r="BA1242" s="10">
        <f>'اسماء العملاء'!A849</f>
        <v>0</v>
      </c>
      <c r="BB1242" s="122"/>
      <c r="BC1242" s="123"/>
      <c r="BD1242" s="123"/>
      <c r="BE1242" s="121">
        <v>848</v>
      </c>
    </row>
    <row r="1243" spans="13:57" ht="21" customHeight="1" thickBot="1">
      <c r="M1243" s="10">
        <f>'اسماء العملاء'!A846</f>
        <v>0</v>
      </c>
      <c r="BA1243" s="10">
        <f>'اسماء العملاء'!A850</f>
        <v>0</v>
      </c>
      <c r="BB1243" s="122"/>
      <c r="BC1243" s="123"/>
      <c r="BD1243" s="123"/>
      <c r="BE1243" s="121">
        <v>849</v>
      </c>
    </row>
    <row r="1244" spans="13:57" ht="21" customHeight="1" thickBot="1">
      <c r="M1244" s="10">
        <f>'اسماء العملاء'!A847</f>
        <v>0</v>
      </c>
      <c r="BA1244" s="10">
        <f>'اسماء العملاء'!A851</f>
        <v>0</v>
      </c>
      <c r="BB1244" s="122"/>
      <c r="BC1244" s="123"/>
      <c r="BD1244" s="123"/>
      <c r="BE1244" s="121">
        <v>850</v>
      </c>
    </row>
    <row r="1245" spans="13:57" ht="21" customHeight="1" thickBot="1">
      <c r="M1245" s="10">
        <f>'اسماء العملاء'!A848</f>
        <v>0</v>
      </c>
      <c r="BA1245" s="10">
        <f>'اسماء العملاء'!A852</f>
        <v>0</v>
      </c>
      <c r="BB1245" s="122"/>
      <c r="BC1245" s="123"/>
      <c r="BD1245" s="123"/>
      <c r="BE1245" s="121">
        <v>851</v>
      </c>
    </row>
    <row r="1246" spans="13:57" ht="21" customHeight="1" thickBot="1">
      <c r="M1246" s="10">
        <f>'اسماء العملاء'!A849</f>
        <v>0</v>
      </c>
      <c r="BA1246" s="10">
        <f>'اسماء العملاء'!A853</f>
        <v>0</v>
      </c>
      <c r="BB1246" s="122"/>
      <c r="BC1246" s="123"/>
      <c r="BD1246" s="123"/>
      <c r="BE1246" s="121">
        <v>852</v>
      </c>
    </row>
    <row r="1247" spans="13:57" ht="21" customHeight="1" thickBot="1">
      <c r="M1247" s="10">
        <f>'اسماء العملاء'!A850</f>
        <v>0</v>
      </c>
      <c r="BA1247" s="10">
        <f>'اسماء العملاء'!A854</f>
        <v>0</v>
      </c>
      <c r="BB1247" s="122"/>
      <c r="BC1247" s="123"/>
      <c r="BD1247" s="123"/>
      <c r="BE1247" s="121">
        <v>853</v>
      </c>
    </row>
    <row r="1248" spans="13:57" ht="21" customHeight="1" thickBot="1">
      <c r="M1248" s="10">
        <f>'اسماء العملاء'!A851</f>
        <v>0</v>
      </c>
      <c r="BA1248" s="10">
        <f>'اسماء العملاء'!A855</f>
        <v>0</v>
      </c>
      <c r="BB1248" s="122"/>
      <c r="BC1248" s="123"/>
      <c r="BD1248" s="123"/>
      <c r="BE1248" s="121">
        <v>854</v>
      </c>
    </row>
    <row r="1249" spans="13:57" ht="21" customHeight="1" thickBot="1">
      <c r="M1249" s="10">
        <f>'اسماء العملاء'!A852</f>
        <v>0</v>
      </c>
      <c r="BA1249" s="10">
        <f>'اسماء العملاء'!A856</f>
        <v>0</v>
      </c>
      <c r="BB1249" s="122"/>
      <c r="BC1249" s="123"/>
      <c r="BD1249" s="123"/>
      <c r="BE1249" s="121">
        <v>855</v>
      </c>
    </row>
    <row r="1250" spans="13:57" ht="21" customHeight="1" thickBot="1">
      <c r="M1250" s="10">
        <f>'اسماء العملاء'!A853</f>
        <v>0</v>
      </c>
      <c r="BA1250" s="10">
        <f>'اسماء العملاء'!A857</f>
        <v>0</v>
      </c>
      <c r="BB1250" s="122"/>
      <c r="BC1250" s="123"/>
      <c r="BD1250" s="123"/>
      <c r="BE1250" s="121">
        <v>856</v>
      </c>
    </row>
    <row r="1251" spans="13:57" ht="21" customHeight="1" thickBot="1">
      <c r="M1251" s="10">
        <f>'اسماء العملاء'!A854</f>
        <v>0</v>
      </c>
      <c r="BA1251" s="10">
        <f>'اسماء العملاء'!A858</f>
        <v>0</v>
      </c>
      <c r="BB1251" s="122"/>
      <c r="BC1251" s="123"/>
      <c r="BD1251" s="123"/>
      <c r="BE1251" s="121">
        <v>857</v>
      </c>
    </row>
    <row r="1252" spans="13:57" ht="21" customHeight="1" thickBot="1">
      <c r="M1252" s="10">
        <f>'اسماء العملاء'!A855</f>
        <v>0</v>
      </c>
      <c r="BA1252" s="10">
        <f>'اسماء العملاء'!A859</f>
        <v>0</v>
      </c>
      <c r="BB1252" s="122"/>
      <c r="BC1252" s="123"/>
      <c r="BD1252" s="123"/>
      <c r="BE1252" s="121">
        <v>858</v>
      </c>
    </row>
    <row r="1253" spans="13:57" ht="21" customHeight="1" thickBot="1">
      <c r="M1253" s="10">
        <f>'اسماء العملاء'!A856</f>
        <v>0</v>
      </c>
      <c r="BA1253" s="10">
        <f>'اسماء العملاء'!A860</f>
        <v>0</v>
      </c>
      <c r="BB1253" s="122"/>
      <c r="BC1253" s="123"/>
      <c r="BD1253" s="123"/>
      <c r="BE1253" s="121">
        <v>859</v>
      </c>
    </row>
    <row r="1254" spans="13:57" ht="21" customHeight="1" thickBot="1">
      <c r="M1254" s="10">
        <f>'اسماء العملاء'!A857</f>
        <v>0</v>
      </c>
      <c r="BA1254" s="10">
        <f>'اسماء العملاء'!A861</f>
        <v>0</v>
      </c>
      <c r="BB1254" s="122"/>
      <c r="BC1254" s="123"/>
      <c r="BD1254" s="123"/>
      <c r="BE1254" s="121">
        <v>860</v>
      </c>
    </row>
    <row r="1255" spans="13:57" ht="21" customHeight="1" thickBot="1">
      <c r="M1255" s="10">
        <f>'اسماء العملاء'!A858</f>
        <v>0</v>
      </c>
      <c r="BA1255" s="10">
        <f>'اسماء العملاء'!A862</f>
        <v>0</v>
      </c>
      <c r="BB1255" s="122"/>
      <c r="BC1255" s="123"/>
      <c r="BD1255" s="123"/>
      <c r="BE1255" s="121">
        <v>861</v>
      </c>
    </row>
    <row r="1256" spans="13:57" ht="21" customHeight="1" thickBot="1">
      <c r="M1256" s="10">
        <f>'اسماء العملاء'!A859</f>
        <v>0</v>
      </c>
      <c r="BA1256" s="10">
        <f>'اسماء العملاء'!A863</f>
        <v>0</v>
      </c>
      <c r="BB1256" s="122"/>
      <c r="BC1256" s="123"/>
      <c r="BD1256" s="123"/>
      <c r="BE1256" s="121">
        <v>862</v>
      </c>
    </row>
    <row r="1257" spans="13:57" ht="21" customHeight="1" thickBot="1">
      <c r="M1257" s="10">
        <f>'اسماء العملاء'!A860</f>
        <v>0</v>
      </c>
      <c r="BA1257" s="10">
        <f>'اسماء العملاء'!A864</f>
        <v>0</v>
      </c>
      <c r="BB1257" s="122"/>
      <c r="BC1257" s="123"/>
      <c r="BD1257" s="123"/>
      <c r="BE1257" s="121">
        <v>863</v>
      </c>
    </row>
    <row r="1258" spans="13:57" ht="21" customHeight="1" thickBot="1">
      <c r="M1258" s="10">
        <f>'اسماء العملاء'!A861</f>
        <v>0</v>
      </c>
      <c r="BA1258" s="10">
        <f>'اسماء العملاء'!A865</f>
        <v>0</v>
      </c>
      <c r="BB1258" s="122"/>
      <c r="BC1258" s="123"/>
      <c r="BD1258" s="123"/>
      <c r="BE1258" s="121">
        <v>864</v>
      </c>
    </row>
    <row r="1259" spans="13:57" ht="21" customHeight="1" thickBot="1">
      <c r="M1259" s="10">
        <f>'اسماء العملاء'!A862</f>
        <v>0</v>
      </c>
      <c r="BA1259" s="10">
        <f>'اسماء العملاء'!A866</f>
        <v>0</v>
      </c>
      <c r="BB1259" s="122"/>
      <c r="BC1259" s="123"/>
      <c r="BD1259" s="123"/>
      <c r="BE1259" s="121">
        <v>865</v>
      </c>
    </row>
    <row r="1260" spans="13:57" ht="21" customHeight="1" thickBot="1">
      <c r="M1260" s="10">
        <f>'اسماء العملاء'!A863</f>
        <v>0</v>
      </c>
      <c r="BA1260" s="10">
        <f>'اسماء العملاء'!A867</f>
        <v>0</v>
      </c>
      <c r="BB1260" s="122"/>
      <c r="BC1260" s="123"/>
      <c r="BD1260" s="123"/>
      <c r="BE1260" s="121">
        <v>866</v>
      </c>
    </row>
    <row r="1261" spans="13:57" ht="21" customHeight="1" thickBot="1">
      <c r="M1261" s="10">
        <f>'اسماء العملاء'!A864</f>
        <v>0</v>
      </c>
      <c r="BA1261" s="10">
        <f>'اسماء العملاء'!A868</f>
        <v>0</v>
      </c>
      <c r="BB1261" s="122"/>
      <c r="BC1261" s="123"/>
      <c r="BD1261" s="123"/>
      <c r="BE1261" s="121">
        <v>867</v>
      </c>
    </row>
    <row r="1262" spans="13:57" ht="21" customHeight="1" thickBot="1">
      <c r="M1262" s="10">
        <f>'اسماء العملاء'!A865</f>
        <v>0</v>
      </c>
      <c r="BA1262" s="10">
        <f>'اسماء العملاء'!A869</f>
        <v>0</v>
      </c>
      <c r="BB1262" s="122"/>
      <c r="BC1262" s="123"/>
      <c r="BD1262" s="123"/>
      <c r="BE1262" s="121">
        <v>868</v>
      </c>
    </row>
    <row r="1263" spans="13:57" ht="21" customHeight="1" thickBot="1">
      <c r="M1263" s="10">
        <f>'اسماء العملاء'!A866</f>
        <v>0</v>
      </c>
      <c r="BA1263" s="10">
        <f>'اسماء العملاء'!A870</f>
        <v>0</v>
      </c>
      <c r="BB1263" s="122"/>
      <c r="BC1263" s="123"/>
      <c r="BD1263" s="123"/>
      <c r="BE1263" s="121">
        <v>869</v>
      </c>
    </row>
    <row r="1264" spans="13:57" ht="21" customHeight="1" thickBot="1">
      <c r="M1264" s="10">
        <f>'اسماء العملاء'!A867</f>
        <v>0</v>
      </c>
      <c r="BA1264" s="10">
        <f>'اسماء العملاء'!A871</f>
        <v>0</v>
      </c>
      <c r="BB1264" s="122"/>
      <c r="BC1264" s="123"/>
      <c r="BD1264" s="123"/>
      <c r="BE1264" s="121">
        <v>870</v>
      </c>
    </row>
    <row r="1265" spans="13:57" ht="21" customHeight="1" thickBot="1">
      <c r="M1265" s="10">
        <f>'اسماء العملاء'!A868</f>
        <v>0</v>
      </c>
      <c r="BA1265" s="10">
        <f>'اسماء العملاء'!A872</f>
        <v>0</v>
      </c>
      <c r="BB1265" s="122"/>
      <c r="BC1265" s="123"/>
      <c r="BD1265" s="123"/>
      <c r="BE1265" s="121">
        <v>871</v>
      </c>
    </row>
    <row r="1266" spans="13:57" ht="21" customHeight="1" thickBot="1">
      <c r="M1266" s="10">
        <f>'اسماء العملاء'!A869</f>
        <v>0</v>
      </c>
      <c r="BA1266" s="10">
        <f>'اسماء العملاء'!A873</f>
        <v>0</v>
      </c>
      <c r="BB1266" s="122"/>
      <c r="BC1266" s="123"/>
      <c r="BD1266" s="123"/>
      <c r="BE1266" s="121">
        <v>872</v>
      </c>
    </row>
    <row r="1267" spans="13:57" ht="21" customHeight="1" thickBot="1">
      <c r="M1267" s="10">
        <f>'اسماء العملاء'!A870</f>
        <v>0</v>
      </c>
      <c r="BA1267" s="10">
        <f>'اسماء العملاء'!A874</f>
        <v>0</v>
      </c>
      <c r="BB1267" s="122"/>
      <c r="BC1267" s="123"/>
      <c r="BD1267" s="123"/>
      <c r="BE1267" s="121">
        <v>873</v>
      </c>
    </row>
    <row r="1268" spans="13:57" ht="21" customHeight="1" thickBot="1">
      <c r="M1268" s="10">
        <f>'اسماء العملاء'!A871</f>
        <v>0</v>
      </c>
      <c r="BA1268" s="10">
        <f>'اسماء العملاء'!A875</f>
        <v>0</v>
      </c>
      <c r="BB1268" s="122"/>
      <c r="BC1268" s="123"/>
      <c r="BD1268" s="123"/>
      <c r="BE1268" s="121">
        <v>874</v>
      </c>
    </row>
    <row r="1269" spans="13:57" ht="21" customHeight="1" thickBot="1">
      <c r="M1269" s="10">
        <f>'اسماء العملاء'!A872</f>
        <v>0</v>
      </c>
      <c r="BA1269" s="10">
        <f>'اسماء العملاء'!A876</f>
        <v>0</v>
      </c>
      <c r="BB1269" s="122"/>
      <c r="BC1269" s="123"/>
      <c r="BD1269" s="123"/>
      <c r="BE1269" s="121">
        <v>875</v>
      </c>
    </row>
    <row r="1270" spans="13:57" ht="21" customHeight="1" thickBot="1">
      <c r="M1270" s="10">
        <f>'اسماء العملاء'!A873</f>
        <v>0</v>
      </c>
      <c r="BA1270" s="10">
        <f>'اسماء العملاء'!A877</f>
        <v>0</v>
      </c>
      <c r="BB1270" s="122"/>
      <c r="BC1270" s="123"/>
      <c r="BD1270" s="123"/>
      <c r="BE1270" s="121">
        <v>876</v>
      </c>
    </row>
    <row r="1271" spans="13:57" ht="21" customHeight="1" thickBot="1">
      <c r="M1271" s="10">
        <f>'اسماء العملاء'!A874</f>
        <v>0</v>
      </c>
      <c r="BA1271" s="10">
        <f>'اسماء العملاء'!A878</f>
        <v>0</v>
      </c>
      <c r="BB1271" s="122"/>
      <c r="BC1271" s="123"/>
      <c r="BD1271" s="123"/>
      <c r="BE1271" s="121">
        <v>877</v>
      </c>
    </row>
    <row r="1272" spans="13:57" ht="21" customHeight="1" thickBot="1">
      <c r="M1272" s="10">
        <f>'اسماء العملاء'!A875</f>
        <v>0</v>
      </c>
      <c r="BA1272" s="10">
        <f>'اسماء العملاء'!A879</f>
        <v>0</v>
      </c>
      <c r="BB1272" s="122"/>
      <c r="BC1272" s="123"/>
      <c r="BD1272" s="123"/>
      <c r="BE1272" s="121">
        <v>878</v>
      </c>
    </row>
    <row r="1273" spans="13:57" ht="21" customHeight="1" thickBot="1">
      <c r="M1273" s="10">
        <f>'اسماء العملاء'!A876</f>
        <v>0</v>
      </c>
      <c r="BA1273" s="10">
        <f>'اسماء العملاء'!A880</f>
        <v>0</v>
      </c>
      <c r="BB1273" s="122"/>
      <c r="BC1273" s="123"/>
      <c r="BD1273" s="123"/>
      <c r="BE1273" s="121">
        <v>879</v>
      </c>
    </row>
    <row r="1274" spans="13:57" ht="21" customHeight="1" thickBot="1">
      <c r="M1274" s="10">
        <f>'اسماء العملاء'!A877</f>
        <v>0</v>
      </c>
      <c r="BA1274" s="10">
        <f>'اسماء العملاء'!A881</f>
        <v>0</v>
      </c>
      <c r="BB1274" s="122"/>
      <c r="BC1274" s="123"/>
      <c r="BD1274" s="123"/>
      <c r="BE1274" s="121">
        <v>880</v>
      </c>
    </row>
    <row r="1275" spans="13:57" ht="21" customHeight="1" thickBot="1">
      <c r="M1275" s="10">
        <f>'اسماء العملاء'!A878</f>
        <v>0</v>
      </c>
      <c r="BA1275" s="10">
        <f>'اسماء العملاء'!A882</f>
        <v>0</v>
      </c>
      <c r="BB1275" s="122"/>
      <c r="BC1275" s="123"/>
      <c r="BD1275" s="123"/>
      <c r="BE1275" s="121">
        <v>881</v>
      </c>
    </row>
    <row r="1276" spans="13:57" ht="21" customHeight="1" thickBot="1">
      <c r="M1276" s="10">
        <f>'اسماء العملاء'!A879</f>
        <v>0</v>
      </c>
      <c r="BA1276" s="10">
        <f>'اسماء العملاء'!A883</f>
        <v>0</v>
      </c>
      <c r="BB1276" s="122"/>
      <c r="BC1276" s="123"/>
      <c r="BD1276" s="123"/>
      <c r="BE1276" s="121">
        <v>882</v>
      </c>
    </row>
    <row r="1277" spans="13:57" ht="21" customHeight="1" thickBot="1">
      <c r="M1277" s="10">
        <f>'اسماء العملاء'!A880</f>
        <v>0</v>
      </c>
      <c r="BA1277" s="10">
        <f>'اسماء العملاء'!A884</f>
        <v>0</v>
      </c>
      <c r="BB1277" s="122"/>
      <c r="BC1277" s="123"/>
      <c r="BD1277" s="123"/>
      <c r="BE1277" s="121">
        <v>883</v>
      </c>
    </row>
    <row r="1278" spans="13:57" ht="21" customHeight="1" thickBot="1">
      <c r="M1278" s="10">
        <f>'اسماء العملاء'!A881</f>
        <v>0</v>
      </c>
      <c r="BA1278" s="10">
        <f>'اسماء العملاء'!A885</f>
        <v>0</v>
      </c>
      <c r="BB1278" s="122"/>
      <c r="BC1278" s="123"/>
      <c r="BD1278" s="123"/>
      <c r="BE1278" s="121">
        <v>884</v>
      </c>
    </row>
    <row r="1279" spans="13:57" ht="21" customHeight="1" thickBot="1">
      <c r="M1279" s="10">
        <f>'اسماء العملاء'!A882</f>
        <v>0</v>
      </c>
      <c r="BA1279" s="10">
        <f>'اسماء العملاء'!A886</f>
        <v>0</v>
      </c>
      <c r="BB1279" s="122"/>
      <c r="BC1279" s="123"/>
      <c r="BD1279" s="123"/>
      <c r="BE1279" s="121">
        <v>885</v>
      </c>
    </row>
    <row r="1280" spans="13:57" ht="21" customHeight="1" thickBot="1">
      <c r="M1280" s="10">
        <f>'اسماء العملاء'!A883</f>
        <v>0</v>
      </c>
      <c r="BA1280" s="10">
        <f>'اسماء العملاء'!A887</f>
        <v>0</v>
      </c>
      <c r="BB1280" s="122"/>
      <c r="BC1280" s="123"/>
      <c r="BD1280" s="123"/>
      <c r="BE1280" s="121">
        <v>886</v>
      </c>
    </row>
    <row r="1281" spans="13:57" ht="21" customHeight="1" thickBot="1">
      <c r="M1281" s="10">
        <f>'اسماء العملاء'!A884</f>
        <v>0</v>
      </c>
      <c r="BA1281" s="10">
        <f>'اسماء العملاء'!A888</f>
        <v>0</v>
      </c>
      <c r="BB1281" s="122"/>
      <c r="BC1281" s="123"/>
      <c r="BD1281" s="123"/>
      <c r="BE1281" s="121">
        <v>887</v>
      </c>
    </row>
    <row r="1282" spans="13:57" ht="21" customHeight="1" thickBot="1">
      <c r="M1282" s="10">
        <f>'اسماء العملاء'!A885</f>
        <v>0</v>
      </c>
      <c r="BA1282" s="10">
        <f>'اسماء العملاء'!A889</f>
        <v>0</v>
      </c>
      <c r="BB1282" s="122"/>
      <c r="BC1282" s="123"/>
      <c r="BD1282" s="123"/>
      <c r="BE1282" s="121">
        <v>888</v>
      </c>
    </row>
    <row r="1283" spans="13:57" ht="21" customHeight="1" thickBot="1">
      <c r="M1283" s="10">
        <f>'اسماء العملاء'!A886</f>
        <v>0</v>
      </c>
      <c r="BA1283" s="10">
        <f>'اسماء العملاء'!A890</f>
        <v>0</v>
      </c>
      <c r="BB1283" s="122"/>
      <c r="BC1283" s="123"/>
      <c r="BD1283" s="123"/>
      <c r="BE1283" s="121">
        <v>889</v>
      </c>
    </row>
    <row r="1284" spans="13:57" ht="21" customHeight="1" thickBot="1">
      <c r="M1284" s="10">
        <f>'اسماء العملاء'!A887</f>
        <v>0</v>
      </c>
      <c r="BA1284" s="10">
        <f>'اسماء العملاء'!A891</f>
        <v>0</v>
      </c>
      <c r="BB1284" s="122"/>
      <c r="BC1284" s="123"/>
      <c r="BD1284" s="123"/>
      <c r="BE1284" s="121">
        <v>890</v>
      </c>
    </row>
    <row r="1285" spans="13:57" ht="21" customHeight="1" thickBot="1">
      <c r="M1285" s="10">
        <f>'اسماء العملاء'!A888</f>
        <v>0</v>
      </c>
      <c r="BA1285" s="10">
        <f>'اسماء العملاء'!A892</f>
        <v>0</v>
      </c>
      <c r="BB1285" s="122"/>
      <c r="BC1285" s="123"/>
      <c r="BD1285" s="123"/>
      <c r="BE1285" s="121">
        <v>891</v>
      </c>
    </row>
    <row r="1286" spans="13:57" ht="21" customHeight="1" thickBot="1">
      <c r="M1286" s="10">
        <f>'اسماء العملاء'!A889</f>
        <v>0</v>
      </c>
      <c r="BA1286" s="10">
        <f>'اسماء العملاء'!A893</f>
        <v>0</v>
      </c>
      <c r="BB1286" s="122"/>
      <c r="BC1286" s="123"/>
      <c r="BD1286" s="123"/>
      <c r="BE1286" s="121">
        <v>892</v>
      </c>
    </row>
    <row r="1287" spans="13:57" ht="21" customHeight="1" thickBot="1">
      <c r="M1287" s="10">
        <f>'اسماء العملاء'!A890</f>
        <v>0</v>
      </c>
      <c r="BA1287" s="10">
        <f>'اسماء العملاء'!A894</f>
        <v>0</v>
      </c>
      <c r="BB1287" s="122"/>
      <c r="BC1287" s="123"/>
      <c r="BD1287" s="123"/>
      <c r="BE1287" s="121">
        <v>893</v>
      </c>
    </row>
    <row r="1288" spans="13:57" ht="21" customHeight="1" thickBot="1">
      <c r="M1288" s="10">
        <f>'اسماء العملاء'!A891</f>
        <v>0</v>
      </c>
      <c r="BA1288" s="10">
        <f>'اسماء العملاء'!A895</f>
        <v>0</v>
      </c>
      <c r="BB1288" s="122"/>
      <c r="BC1288" s="123"/>
      <c r="BD1288" s="123"/>
      <c r="BE1288" s="121">
        <v>894</v>
      </c>
    </row>
    <row r="1289" spans="13:57" ht="21" customHeight="1" thickBot="1">
      <c r="M1289" s="10">
        <f>'اسماء العملاء'!A892</f>
        <v>0</v>
      </c>
      <c r="BA1289" s="10">
        <f>'اسماء العملاء'!A896</f>
        <v>0</v>
      </c>
      <c r="BB1289" s="122"/>
      <c r="BC1289" s="123"/>
      <c r="BD1289" s="123"/>
      <c r="BE1289" s="121">
        <v>895</v>
      </c>
    </row>
    <row r="1290" spans="13:57" ht="21" customHeight="1" thickBot="1">
      <c r="M1290" s="10">
        <f>'اسماء العملاء'!A893</f>
        <v>0</v>
      </c>
      <c r="BA1290" s="10">
        <f>'اسماء العملاء'!A897</f>
        <v>0</v>
      </c>
      <c r="BB1290" s="122"/>
      <c r="BC1290" s="123"/>
      <c r="BD1290" s="123"/>
      <c r="BE1290" s="121">
        <v>896</v>
      </c>
    </row>
    <row r="1291" spans="13:57" ht="21" customHeight="1" thickBot="1">
      <c r="M1291" s="10">
        <f>'اسماء العملاء'!A894</f>
        <v>0</v>
      </c>
      <c r="BA1291" s="10">
        <f>'اسماء العملاء'!A898</f>
        <v>0</v>
      </c>
      <c r="BB1291" s="122"/>
      <c r="BC1291" s="123"/>
      <c r="BD1291" s="123"/>
      <c r="BE1291" s="121">
        <v>897</v>
      </c>
    </row>
    <row r="1292" spans="13:57" ht="21" customHeight="1" thickBot="1">
      <c r="M1292" s="10">
        <f>'اسماء العملاء'!A895</f>
        <v>0</v>
      </c>
      <c r="BA1292" s="10">
        <f>'اسماء العملاء'!A899</f>
        <v>0</v>
      </c>
      <c r="BB1292" s="122"/>
      <c r="BC1292" s="123"/>
      <c r="BD1292" s="123"/>
      <c r="BE1292" s="121">
        <v>898</v>
      </c>
    </row>
    <row r="1293" spans="13:57" ht="21" customHeight="1" thickBot="1">
      <c r="M1293" s="10">
        <f>'اسماء العملاء'!A896</f>
        <v>0</v>
      </c>
      <c r="BA1293" s="10">
        <f>'اسماء العملاء'!A900</f>
        <v>0</v>
      </c>
      <c r="BB1293" s="122"/>
      <c r="BC1293" s="123"/>
      <c r="BD1293" s="123"/>
      <c r="BE1293" s="121">
        <v>899</v>
      </c>
    </row>
    <row r="1294" spans="13:57" ht="21" customHeight="1" thickBot="1">
      <c r="M1294" s="10">
        <f>'اسماء العملاء'!A897</f>
        <v>0</v>
      </c>
      <c r="BA1294" s="10">
        <f>'اسماء العملاء'!A901</f>
        <v>0</v>
      </c>
      <c r="BB1294" s="122"/>
      <c r="BC1294" s="123"/>
      <c r="BD1294" s="123"/>
      <c r="BE1294" s="121">
        <v>900</v>
      </c>
    </row>
    <row r="1295" spans="13:57" ht="21" customHeight="1" thickBot="1">
      <c r="M1295" s="10">
        <f>'اسماء العملاء'!A898</f>
        <v>0</v>
      </c>
      <c r="BA1295" s="10">
        <f>'اسماء العملاء'!A902</f>
        <v>0</v>
      </c>
      <c r="BB1295" s="122"/>
      <c r="BC1295" s="123"/>
      <c r="BD1295" s="123"/>
      <c r="BE1295" s="121">
        <v>901</v>
      </c>
    </row>
    <row r="1296" spans="13:57" ht="21" customHeight="1" thickBot="1">
      <c r="M1296" s="10">
        <f>'اسماء العملاء'!A899</f>
        <v>0</v>
      </c>
      <c r="BA1296" s="10">
        <f>'اسماء العملاء'!A903</f>
        <v>0</v>
      </c>
      <c r="BB1296" s="122"/>
      <c r="BC1296" s="123"/>
      <c r="BD1296" s="123"/>
      <c r="BE1296" s="121">
        <v>902</v>
      </c>
    </row>
    <row r="1297" spans="13:57" ht="21" customHeight="1" thickBot="1">
      <c r="M1297" s="10">
        <f>'اسماء العملاء'!A900</f>
        <v>0</v>
      </c>
      <c r="BA1297" s="10">
        <f>'اسماء العملاء'!A904</f>
        <v>0</v>
      </c>
      <c r="BB1297" s="122"/>
      <c r="BC1297" s="123"/>
      <c r="BD1297" s="123"/>
      <c r="BE1297" s="121">
        <v>903</v>
      </c>
    </row>
    <row r="1298" spans="13:57" ht="21" customHeight="1" thickBot="1">
      <c r="M1298" s="10">
        <f>'اسماء العملاء'!A901</f>
        <v>0</v>
      </c>
      <c r="BA1298" s="10">
        <f>'اسماء العملاء'!A905</f>
        <v>0</v>
      </c>
      <c r="BB1298" s="122"/>
      <c r="BC1298" s="123"/>
      <c r="BD1298" s="123"/>
      <c r="BE1298" s="121">
        <v>904</v>
      </c>
    </row>
    <row r="1299" spans="13:57" ht="21" customHeight="1" thickBot="1">
      <c r="M1299" s="10">
        <f>'اسماء العملاء'!A902</f>
        <v>0</v>
      </c>
      <c r="BA1299" s="10">
        <f>'اسماء العملاء'!A906</f>
        <v>0</v>
      </c>
      <c r="BB1299" s="122"/>
      <c r="BC1299" s="123"/>
      <c r="BD1299" s="123"/>
      <c r="BE1299" s="121">
        <v>905</v>
      </c>
    </row>
    <row r="1300" spans="13:57" ht="21" customHeight="1" thickBot="1">
      <c r="M1300" s="10">
        <f>'اسماء العملاء'!A903</f>
        <v>0</v>
      </c>
      <c r="BA1300" s="10">
        <f>'اسماء العملاء'!A907</f>
        <v>0</v>
      </c>
      <c r="BB1300" s="122"/>
      <c r="BC1300" s="123"/>
      <c r="BD1300" s="123"/>
      <c r="BE1300" s="121">
        <v>906</v>
      </c>
    </row>
    <row r="1301" spans="13:57" ht="21" customHeight="1" thickBot="1">
      <c r="M1301" s="10">
        <f>'اسماء العملاء'!A904</f>
        <v>0</v>
      </c>
      <c r="BA1301" s="10">
        <f>'اسماء العملاء'!A908</f>
        <v>0</v>
      </c>
      <c r="BB1301" s="122"/>
      <c r="BC1301" s="123"/>
      <c r="BD1301" s="123"/>
      <c r="BE1301" s="121">
        <v>907</v>
      </c>
    </row>
    <row r="1302" spans="13:57" ht="21" customHeight="1" thickBot="1">
      <c r="M1302" s="10">
        <f>'اسماء العملاء'!A905</f>
        <v>0</v>
      </c>
      <c r="BA1302" s="10">
        <f>'اسماء العملاء'!A909</f>
        <v>0</v>
      </c>
      <c r="BB1302" s="122"/>
      <c r="BC1302" s="123"/>
      <c r="BD1302" s="123"/>
      <c r="BE1302" s="121">
        <v>908</v>
      </c>
    </row>
    <row r="1303" spans="13:57" ht="21" customHeight="1" thickBot="1">
      <c r="M1303" s="10">
        <f>'اسماء العملاء'!A906</f>
        <v>0</v>
      </c>
      <c r="BA1303" s="10">
        <f>'اسماء العملاء'!A910</f>
        <v>0</v>
      </c>
      <c r="BB1303" s="122"/>
      <c r="BC1303" s="123"/>
      <c r="BD1303" s="123"/>
      <c r="BE1303" s="121">
        <v>909</v>
      </c>
    </row>
    <row r="1304" spans="13:57" ht="21" customHeight="1" thickBot="1">
      <c r="M1304" s="10">
        <f>'اسماء العملاء'!A907</f>
        <v>0</v>
      </c>
      <c r="BA1304" s="10">
        <f>'اسماء العملاء'!A911</f>
        <v>0</v>
      </c>
      <c r="BB1304" s="122"/>
      <c r="BC1304" s="123"/>
      <c r="BD1304" s="123"/>
      <c r="BE1304" s="121">
        <v>910</v>
      </c>
    </row>
    <row r="1305" spans="13:57" ht="21" customHeight="1" thickBot="1">
      <c r="M1305" s="10">
        <f>'اسماء العملاء'!A908</f>
        <v>0</v>
      </c>
      <c r="BA1305" s="10">
        <f>'اسماء العملاء'!A912</f>
        <v>0</v>
      </c>
      <c r="BB1305" s="125"/>
      <c r="BC1305" s="123"/>
      <c r="BD1305" s="123"/>
      <c r="BE1305" s="121">
        <v>911</v>
      </c>
    </row>
    <row r="1306" spans="13:57" ht="21" customHeight="1" thickBot="1">
      <c r="M1306" s="10">
        <f>'اسماء العملاء'!A909</f>
        <v>0</v>
      </c>
      <c r="BA1306" s="10">
        <f>'اسماء العملاء'!A913</f>
        <v>0</v>
      </c>
      <c r="BB1306" s="166"/>
      <c r="BC1306" s="123"/>
      <c r="BD1306" s="163"/>
      <c r="BE1306" s="121">
        <v>912</v>
      </c>
    </row>
    <row r="1307" spans="13:57" ht="21" customHeight="1" thickBot="1">
      <c r="M1307" s="10">
        <f>'اسماء العملاء'!A910</f>
        <v>0</v>
      </c>
      <c r="BA1307" s="10">
        <f>'اسماء العملاء'!A914</f>
        <v>0</v>
      </c>
      <c r="BB1307" s="122"/>
      <c r="BC1307" s="123"/>
      <c r="BD1307" s="123"/>
      <c r="BE1307" s="121">
        <v>913</v>
      </c>
    </row>
    <row r="1308" spans="13:57" ht="21" customHeight="1" thickBot="1">
      <c r="M1308" s="10">
        <f>'اسماء العملاء'!A911</f>
        <v>0</v>
      </c>
      <c r="BA1308" s="10">
        <f>'اسماء العملاء'!A915</f>
        <v>0</v>
      </c>
      <c r="BB1308" s="122"/>
      <c r="BC1308" s="123"/>
      <c r="BD1308" s="123"/>
      <c r="BE1308" s="121">
        <v>914</v>
      </c>
    </row>
    <row r="1309" spans="13:57" ht="21" customHeight="1" thickBot="1">
      <c r="M1309" s="10">
        <f>'اسماء العملاء'!A912</f>
        <v>0</v>
      </c>
      <c r="BA1309" s="10">
        <f>'اسماء العملاء'!A916</f>
        <v>0</v>
      </c>
      <c r="BB1309" s="122"/>
      <c r="BC1309" s="123"/>
      <c r="BD1309" s="123"/>
      <c r="BE1309" s="121">
        <v>915</v>
      </c>
    </row>
    <row r="1310" spans="13:57" ht="21" customHeight="1" thickBot="1">
      <c r="M1310" s="10">
        <f>'اسماء العملاء'!A913</f>
        <v>0</v>
      </c>
      <c r="BA1310" s="10">
        <f>'اسماء العملاء'!A917</f>
        <v>0</v>
      </c>
      <c r="BB1310" s="122"/>
      <c r="BC1310" s="123"/>
      <c r="BD1310" s="123"/>
      <c r="BE1310" s="121">
        <v>916</v>
      </c>
    </row>
    <row r="1311" spans="13:57" ht="21" customHeight="1" thickBot="1">
      <c r="M1311" s="10">
        <f>'اسماء العملاء'!A914</f>
        <v>0</v>
      </c>
      <c r="BA1311" s="10">
        <f>'اسماء العملاء'!A918</f>
        <v>0</v>
      </c>
      <c r="BB1311" s="122"/>
      <c r="BC1311" s="123"/>
      <c r="BD1311" s="123"/>
      <c r="BE1311" s="121">
        <v>917</v>
      </c>
    </row>
    <row r="1312" spans="13:57" ht="21" customHeight="1" thickBot="1">
      <c r="M1312" s="10">
        <f>'اسماء العملاء'!A915</f>
        <v>0</v>
      </c>
      <c r="BA1312" s="10">
        <f>'اسماء العملاء'!A919</f>
        <v>0</v>
      </c>
      <c r="BB1312" s="122"/>
      <c r="BC1312" s="123"/>
      <c r="BD1312" s="123"/>
      <c r="BE1312" s="121">
        <v>918</v>
      </c>
    </row>
    <row r="1313" spans="13:57" ht="21" customHeight="1" thickBot="1">
      <c r="M1313" s="10">
        <f>'اسماء العملاء'!A916</f>
        <v>0</v>
      </c>
      <c r="BA1313" s="10">
        <f>'اسماء العملاء'!A920</f>
        <v>0</v>
      </c>
      <c r="BB1313" s="122"/>
      <c r="BC1313" s="123"/>
      <c r="BD1313" s="123"/>
      <c r="BE1313" s="121">
        <v>919</v>
      </c>
    </row>
    <row r="1314" spans="13:57" ht="21" customHeight="1" thickBot="1">
      <c r="M1314" s="10">
        <f>'اسماء العملاء'!A917</f>
        <v>0</v>
      </c>
      <c r="BA1314" s="10">
        <f>'اسماء العملاء'!A921</f>
        <v>0</v>
      </c>
      <c r="BB1314" s="122"/>
      <c r="BC1314" s="123"/>
      <c r="BD1314" s="123"/>
      <c r="BE1314" s="121">
        <v>920</v>
      </c>
    </row>
    <row r="1315" spans="13:57" ht="21" customHeight="1" thickBot="1">
      <c r="M1315" s="10">
        <f>'اسماء العملاء'!A918</f>
        <v>0</v>
      </c>
      <c r="BA1315" s="10">
        <f>'اسماء العملاء'!A922</f>
        <v>0</v>
      </c>
      <c r="BB1315" s="122"/>
      <c r="BC1315" s="123"/>
      <c r="BD1315" s="123"/>
      <c r="BE1315" s="121">
        <v>921</v>
      </c>
    </row>
    <row r="1316" spans="13:57" ht="21" customHeight="1" thickBot="1">
      <c r="M1316" s="10">
        <f>'اسماء العملاء'!A919</f>
        <v>0</v>
      </c>
      <c r="BA1316" s="10">
        <f>'اسماء العملاء'!A923</f>
        <v>0</v>
      </c>
      <c r="BB1316" s="122"/>
      <c r="BC1316" s="123"/>
      <c r="BD1316" s="123"/>
      <c r="BE1316" s="121">
        <v>922</v>
      </c>
    </row>
    <row r="1317" spans="13:57" ht="21" customHeight="1" thickBot="1">
      <c r="M1317" s="10">
        <f>'اسماء العملاء'!A920</f>
        <v>0</v>
      </c>
      <c r="BA1317" s="10">
        <f>'اسماء العملاء'!A924</f>
        <v>0</v>
      </c>
      <c r="BB1317" s="122"/>
      <c r="BC1317" s="123"/>
      <c r="BD1317" s="123"/>
      <c r="BE1317" s="121">
        <v>923</v>
      </c>
    </row>
    <row r="1318" spans="13:57" ht="21" customHeight="1" thickBot="1">
      <c r="M1318" s="10">
        <f>'اسماء العملاء'!A921</f>
        <v>0</v>
      </c>
      <c r="BA1318" s="10">
        <f>'اسماء العملاء'!A925</f>
        <v>0</v>
      </c>
      <c r="BB1318" s="122"/>
      <c r="BC1318" s="123"/>
      <c r="BD1318" s="123"/>
      <c r="BE1318" s="121">
        <v>924</v>
      </c>
    </row>
    <row r="1319" spans="13:57" ht="21" customHeight="1" thickBot="1">
      <c r="M1319" s="10">
        <f>'اسماء العملاء'!A922</f>
        <v>0</v>
      </c>
      <c r="BA1319" s="10">
        <f>'اسماء العملاء'!A926</f>
        <v>0</v>
      </c>
      <c r="BB1319" s="122"/>
      <c r="BC1319" s="123"/>
      <c r="BD1319" s="123"/>
      <c r="BE1319" s="121">
        <v>925</v>
      </c>
    </row>
    <row r="1320" spans="13:57" ht="21" customHeight="1" thickBot="1">
      <c r="M1320" s="10">
        <f>'اسماء العملاء'!A923</f>
        <v>0</v>
      </c>
      <c r="BA1320" s="10">
        <f>'اسماء العملاء'!A927</f>
        <v>0</v>
      </c>
      <c r="BB1320" s="122"/>
      <c r="BC1320" s="123"/>
      <c r="BD1320" s="123"/>
      <c r="BE1320" s="121">
        <v>926</v>
      </c>
    </row>
    <row r="1321" spans="13:57" ht="21" customHeight="1" thickBot="1">
      <c r="M1321" s="10">
        <f>'اسماء العملاء'!A924</f>
        <v>0</v>
      </c>
      <c r="BA1321" s="10">
        <f>'اسماء العملاء'!A928</f>
        <v>0</v>
      </c>
      <c r="BB1321" s="122"/>
      <c r="BC1321" s="123"/>
      <c r="BD1321" s="123"/>
      <c r="BE1321" s="121">
        <v>927</v>
      </c>
    </row>
    <row r="1322" spans="13:57" ht="21" customHeight="1" thickBot="1">
      <c r="M1322" s="10">
        <f>'اسماء العملاء'!A925</f>
        <v>0</v>
      </c>
      <c r="BA1322" s="10">
        <f>'اسماء العملاء'!A929</f>
        <v>0</v>
      </c>
      <c r="BB1322" s="122"/>
      <c r="BC1322" s="123"/>
      <c r="BD1322" s="123"/>
      <c r="BE1322" s="121">
        <v>928</v>
      </c>
    </row>
    <row r="1323" spans="13:57" ht="21" customHeight="1" thickBot="1">
      <c r="M1323" s="10">
        <f>'اسماء العملاء'!A926</f>
        <v>0</v>
      </c>
      <c r="BA1323" s="10">
        <f>'اسماء العملاء'!A930</f>
        <v>0</v>
      </c>
      <c r="BB1323" s="122"/>
      <c r="BC1323" s="123"/>
      <c r="BD1323" s="123"/>
      <c r="BE1323" s="121">
        <v>929</v>
      </c>
    </row>
    <row r="1324" spans="13:57" ht="21" customHeight="1" thickBot="1">
      <c r="M1324" s="10">
        <f>'اسماء العملاء'!A927</f>
        <v>0</v>
      </c>
      <c r="BA1324" s="10">
        <f>'اسماء العملاء'!A931</f>
        <v>0</v>
      </c>
      <c r="BB1324" s="122"/>
      <c r="BC1324" s="123"/>
      <c r="BD1324" s="123"/>
      <c r="BE1324" s="121">
        <v>930</v>
      </c>
    </row>
    <row r="1325" spans="13:57" ht="21" customHeight="1" thickBot="1">
      <c r="M1325" s="10">
        <f>'اسماء العملاء'!A928</f>
        <v>0</v>
      </c>
      <c r="BA1325" s="10">
        <f>'اسماء العملاء'!A932</f>
        <v>0</v>
      </c>
      <c r="BB1325" s="122"/>
      <c r="BC1325" s="123"/>
      <c r="BD1325" s="123"/>
      <c r="BE1325" s="121">
        <v>931</v>
      </c>
    </row>
    <row r="1326" spans="13:57" ht="21" customHeight="1" thickBot="1">
      <c r="M1326" s="10">
        <f>'اسماء العملاء'!A929</f>
        <v>0</v>
      </c>
      <c r="BA1326" s="10">
        <f>'اسماء العملاء'!A933</f>
        <v>0</v>
      </c>
      <c r="BB1326" s="122"/>
      <c r="BC1326" s="123"/>
      <c r="BD1326" s="123"/>
      <c r="BE1326" s="121">
        <v>932</v>
      </c>
    </row>
    <row r="1327" spans="13:57" ht="21" customHeight="1" thickBot="1">
      <c r="M1327" s="10">
        <f>'اسماء العملاء'!A930</f>
        <v>0</v>
      </c>
      <c r="BA1327" s="10">
        <f>'اسماء العملاء'!A934</f>
        <v>0</v>
      </c>
      <c r="BB1327" s="122"/>
      <c r="BC1327" s="123"/>
      <c r="BD1327" s="123"/>
      <c r="BE1327" s="121">
        <v>933</v>
      </c>
    </row>
    <row r="1328" spans="13:57" ht="21" customHeight="1" thickBot="1">
      <c r="M1328" s="10">
        <f>'اسماء العملاء'!A931</f>
        <v>0</v>
      </c>
      <c r="BA1328" s="10">
        <f>'اسماء العملاء'!A935</f>
        <v>0</v>
      </c>
      <c r="BB1328" s="122"/>
      <c r="BC1328" s="123"/>
      <c r="BD1328" s="123"/>
      <c r="BE1328" s="121">
        <v>934</v>
      </c>
    </row>
    <row r="1329" spans="13:57" ht="21" customHeight="1" thickBot="1">
      <c r="M1329" s="10">
        <f>'اسماء العملاء'!A932</f>
        <v>0</v>
      </c>
      <c r="BA1329" s="10">
        <f>'اسماء العملاء'!A936</f>
        <v>0</v>
      </c>
      <c r="BB1329" s="122"/>
      <c r="BC1329" s="123"/>
      <c r="BD1329" s="123"/>
      <c r="BE1329" s="121">
        <v>935</v>
      </c>
    </row>
    <row r="1330" spans="13:57" ht="21" customHeight="1" thickBot="1">
      <c r="M1330" s="10">
        <f>'اسماء العملاء'!A933</f>
        <v>0</v>
      </c>
      <c r="BA1330" s="10">
        <f>'اسماء العملاء'!A937</f>
        <v>0</v>
      </c>
      <c r="BB1330" s="122"/>
      <c r="BC1330" s="123"/>
      <c r="BD1330" s="123"/>
      <c r="BE1330" s="121">
        <v>936</v>
      </c>
    </row>
    <row r="1331" spans="13:57" ht="21" customHeight="1" thickBot="1">
      <c r="M1331" s="10">
        <f>'اسماء العملاء'!A934</f>
        <v>0</v>
      </c>
      <c r="BA1331" s="10">
        <f>'اسماء العملاء'!A938</f>
        <v>0</v>
      </c>
      <c r="BB1331" s="125"/>
      <c r="BC1331" s="123"/>
      <c r="BD1331" s="123"/>
      <c r="BE1331" s="121">
        <v>937</v>
      </c>
    </row>
    <row r="1332" spans="13:57" ht="21" customHeight="1" thickBot="1">
      <c r="M1332" s="10">
        <f>'اسماء العملاء'!A935</f>
        <v>0</v>
      </c>
      <c r="BA1332" s="10">
        <f>'اسماء العملاء'!A939</f>
        <v>0</v>
      </c>
      <c r="BB1332" s="122"/>
      <c r="BC1332" s="123"/>
      <c r="BD1332" s="123"/>
      <c r="BE1332" s="121">
        <v>938</v>
      </c>
    </row>
    <row r="1333" spans="13:57" ht="21" customHeight="1" thickBot="1">
      <c r="M1333" s="10">
        <f>'اسماء العملاء'!A936</f>
        <v>0</v>
      </c>
      <c r="BA1333" s="10">
        <f>'اسماء العملاء'!A940</f>
        <v>0</v>
      </c>
      <c r="BB1333" s="122"/>
      <c r="BC1333" s="123"/>
      <c r="BD1333" s="123"/>
      <c r="BE1333" s="121">
        <v>939</v>
      </c>
    </row>
    <row r="1334" spans="13:57" ht="21" customHeight="1" thickBot="1">
      <c r="M1334" s="10">
        <f>'اسماء العملاء'!A937</f>
        <v>0</v>
      </c>
      <c r="BA1334" s="10">
        <f>'اسماء العملاء'!A941</f>
        <v>0</v>
      </c>
      <c r="BB1334" s="122"/>
      <c r="BC1334" s="123"/>
      <c r="BD1334" s="123"/>
      <c r="BE1334" s="121">
        <v>940</v>
      </c>
    </row>
    <row r="1335" spans="13:57" ht="21" customHeight="1" thickBot="1">
      <c r="M1335" s="10">
        <f>'اسماء العملاء'!A938</f>
        <v>0</v>
      </c>
      <c r="BA1335" s="10">
        <f>'اسماء العملاء'!A942</f>
        <v>0</v>
      </c>
      <c r="BB1335" s="122"/>
      <c r="BC1335" s="123"/>
      <c r="BD1335" s="123"/>
      <c r="BE1335" s="121">
        <v>941</v>
      </c>
    </row>
    <row r="1336" spans="13:57" ht="21" customHeight="1" thickBot="1">
      <c r="M1336" s="10">
        <f>'اسماء العملاء'!A939</f>
        <v>0</v>
      </c>
      <c r="BA1336" s="10">
        <f>'اسماء العملاء'!A943</f>
        <v>0</v>
      </c>
      <c r="BB1336" s="122"/>
      <c r="BC1336" s="123"/>
      <c r="BD1336" s="123"/>
      <c r="BE1336" s="121">
        <v>942</v>
      </c>
    </row>
    <row r="1337" spans="13:57" ht="21" customHeight="1" thickBot="1">
      <c r="M1337" s="10">
        <f>'اسماء العملاء'!A940</f>
        <v>0</v>
      </c>
      <c r="BA1337" s="10">
        <f>'اسماء العملاء'!A944</f>
        <v>0</v>
      </c>
      <c r="BB1337" s="122"/>
      <c r="BC1337" s="123"/>
      <c r="BD1337" s="123"/>
      <c r="BE1337" s="121">
        <v>943</v>
      </c>
    </row>
    <row r="1338" spans="13:57" ht="21" customHeight="1" thickBot="1">
      <c r="M1338" s="10">
        <f>'اسماء العملاء'!A941</f>
        <v>0</v>
      </c>
      <c r="BA1338" s="10">
        <f>'اسماء العملاء'!A945</f>
        <v>0</v>
      </c>
      <c r="BB1338" s="122"/>
      <c r="BC1338" s="123"/>
      <c r="BD1338" s="123"/>
      <c r="BE1338" s="121">
        <v>944</v>
      </c>
    </row>
    <row r="1339" spans="13:57" ht="21" customHeight="1" thickBot="1">
      <c r="M1339" s="10">
        <f>'اسماء العملاء'!A942</f>
        <v>0</v>
      </c>
      <c r="BA1339" s="10">
        <f>'اسماء العملاء'!A946</f>
        <v>0</v>
      </c>
      <c r="BB1339" s="122"/>
      <c r="BC1339" s="123"/>
      <c r="BD1339" s="123"/>
      <c r="BE1339" s="121">
        <v>945</v>
      </c>
    </row>
    <row r="1340" spans="13:57" ht="21" customHeight="1" thickBot="1">
      <c r="M1340" s="10">
        <f>'اسماء العملاء'!A943</f>
        <v>0</v>
      </c>
      <c r="BA1340" s="10">
        <f>'اسماء العملاء'!A947</f>
        <v>0</v>
      </c>
      <c r="BB1340" s="122"/>
      <c r="BC1340" s="123"/>
      <c r="BD1340" s="123"/>
      <c r="BE1340" s="121">
        <v>946</v>
      </c>
    </row>
    <row r="1341" spans="13:57" ht="21" customHeight="1" thickBot="1">
      <c r="M1341" s="10">
        <f>'اسماء العملاء'!A944</f>
        <v>0</v>
      </c>
      <c r="BA1341" s="10">
        <f>'اسماء العملاء'!A948</f>
        <v>0</v>
      </c>
      <c r="BB1341" s="122"/>
      <c r="BC1341" s="123"/>
      <c r="BD1341" s="123"/>
      <c r="BE1341" s="121">
        <v>947</v>
      </c>
    </row>
    <row r="1342" spans="13:57" ht="21" customHeight="1" thickBot="1">
      <c r="M1342" s="10">
        <f>'اسماء العملاء'!A945</f>
        <v>0</v>
      </c>
      <c r="BA1342" s="10">
        <f>'اسماء العملاء'!A949</f>
        <v>0</v>
      </c>
      <c r="BB1342" s="122"/>
      <c r="BC1342" s="123"/>
      <c r="BD1342" s="123"/>
      <c r="BE1342" s="121">
        <v>948</v>
      </c>
    </row>
    <row r="1343" spans="13:57" ht="21" customHeight="1" thickBot="1">
      <c r="M1343" s="10">
        <f>'اسماء العملاء'!A946</f>
        <v>0</v>
      </c>
      <c r="BA1343" s="10">
        <f>'اسماء العملاء'!A950</f>
        <v>0</v>
      </c>
      <c r="BB1343" s="122"/>
      <c r="BC1343" s="123"/>
      <c r="BD1343" s="123"/>
      <c r="BE1343" s="121">
        <v>949</v>
      </c>
    </row>
    <row r="1344" spans="13:57" ht="21" customHeight="1" thickBot="1">
      <c r="M1344" s="10">
        <f>'اسماء العملاء'!A947</f>
        <v>0</v>
      </c>
      <c r="BA1344" s="10">
        <f>'اسماء العملاء'!A951</f>
        <v>0</v>
      </c>
      <c r="BB1344" s="122"/>
      <c r="BC1344" s="123"/>
      <c r="BD1344" s="123"/>
      <c r="BE1344" s="121">
        <v>950</v>
      </c>
    </row>
    <row r="1345" spans="13:57" ht="21" customHeight="1" thickBot="1">
      <c r="M1345" s="10">
        <f>'اسماء العملاء'!A948</f>
        <v>0</v>
      </c>
      <c r="BA1345" s="10">
        <f>'اسماء العملاء'!A952</f>
        <v>0</v>
      </c>
      <c r="BB1345" s="122"/>
      <c r="BC1345" s="123"/>
      <c r="BD1345" s="123"/>
      <c r="BE1345" s="121">
        <v>951</v>
      </c>
    </row>
    <row r="1346" spans="13:57" ht="21" customHeight="1" thickBot="1">
      <c r="M1346" s="10">
        <f>'اسماء العملاء'!A949</f>
        <v>0</v>
      </c>
      <c r="BA1346" s="10">
        <f>'اسماء العملاء'!A953</f>
        <v>0</v>
      </c>
      <c r="BB1346" s="122"/>
      <c r="BC1346" s="123"/>
      <c r="BD1346" s="123"/>
      <c r="BE1346" s="121">
        <v>952</v>
      </c>
    </row>
    <row r="1347" spans="13:57" ht="21" customHeight="1" thickBot="1">
      <c r="M1347" s="10">
        <f>'اسماء العملاء'!A950</f>
        <v>0</v>
      </c>
      <c r="BA1347" s="10">
        <f>'اسماء العملاء'!A954</f>
        <v>0</v>
      </c>
      <c r="BB1347" s="122"/>
      <c r="BC1347" s="123"/>
      <c r="BD1347" s="123"/>
      <c r="BE1347" s="121">
        <v>953</v>
      </c>
    </row>
    <row r="1348" spans="13:57" ht="21" customHeight="1" thickBot="1">
      <c r="M1348" s="10">
        <f>'اسماء العملاء'!A951</f>
        <v>0</v>
      </c>
      <c r="BA1348" s="10">
        <f>'اسماء العملاء'!A955</f>
        <v>0</v>
      </c>
      <c r="BB1348" s="122"/>
      <c r="BC1348" s="123"/>
      <c r="BD1348" s="123"/>
      <c r="BE1348" s="121">
        <v>954</v>
      </c>
    </row>
    <row r="1349" spans="13:57" ht="21" customHeight="1" thickBot="1">
      <c r="M1349" s="10">
        <f>'اسماء العملاء'!A952</f>
        <v>0</v>
      </c>
      <c r="BA1349" s="10">
        <f>'اسماء العملاء'!A956</f>
        <v>0</v>
      </c>
      <c r="BB1349" s="122"/>
      <c r="BC1349" s="123"/>
      <c r="BD1349" s="123"/>
      <c r="BE1349" s="121">
        <v>955</v>
      </c>
    </row>
    <row r="1350" spans="13:57" ht="21" customHeight="1" thickBot="1">
      <c r="M1350" s="10">
        <f>'اسماء العملاء'!A953</f>
        <v>0</v>
      </c>
      <c r="BA1350" s="10">
        <f>'اسماء العملاء'!A957</f>
        <v>0</v>
      </c>
      <c r="BB1350" s="122"/>
      <c r="BC1350" s="123"/>
      <c r="BD1350" s="123"/>
      <c r="BE1350" s="121">
        <v>956</v>
      </c>
    </row>
    <row r="1351" spans="13:57" ht="21" customHeight="1" thickBot="1">
      <c r="M1351" s="10">
        <f>'اسماء العملاء'!A954</f>
        <v>0</v>
      </c>
      <c r="BA1351" s="10">
        <f>'اسماء العملاء'!A958</f>
        <v>0</v>
      </c>
      <c r="BB1351" s="122"/>
      <c r="BC1351" s="123"/>
      <c r="BD1351" s="123"/>
      <c r="BE1351" s="121">
        <v>957</v>
      </c>
    </row>
    <row r="1352" spans="13:57" ht="21" customHeight="1" thickBot="1">
      <c r="M1352" s="10">
        <f>'اسماء العملاء'!A955</f>
        <v>0</v>
      </c>
      <c r="BA1352" s="10">
        <f>'اسماء العملاء'!A959</f>
        <v>0</v>
      </c>
      <c r="BB1352" s="122"/>
      <c r="BC1352" s="123"/>
      <c r="BD1352" s="123"/>
      <c r="BE1352" s="121">
        <v>958</v>
      </c>
    </row>
    <row r="1353" spans="13:57" ht="21" customHeight="1" thickBot="1">
      <c r="M1353" s="10">
        <f>'اسماء العملاء'!A956</f>
        <v>0</v>
      </c>
      <c r="BA1353" s="10">
        <f>'اسماء العملاء'!A960</f>
        <v>0</v>
      </c>
      <c r="BB1353" s="122"/>
      <c r="BC1353" s="123"/>
      <c r="BD1353" s="123"/>
      <c r="BE1353" s="121">
        <v>959</v>
      </c>
    </row>
    <row r="1354" spans="13:57" ht="21" customHeight="1" thickBot="1">
      <c r="M1354" s="10">
        <f>'اسماء العملاء'!A957</f>
        <v>0</v>
      </c>
      <c r="BA1354" s="10">
        <f>'اسماء العملاء'!A961</f>
        <v>0</v>
      </c>
      <c r="BB1354" s="122"/>
      <c r="BC1354" s="123"/>
      <c r="BD1354" s="123"/>
      <c r="BE1354" s="121">
        <v>960</v>
      </c>
    </row>
    <row r="1355" spans="13:57" ht="21" customHeight="1" thickBot="1">
      <c r="M1355" s="10">
        <f>'اسماء العملاء'!A958</f>
        <v>0</v>
      </c>
      <c r="BA1355" s="10">
        <f>'اسماء العملاء'!A962</f>
        <v>0</v>
      </c>
      <c r="BB1355" s="122"/>
      <c r="BC1355" s="123"/>
      <c r="BD1355" s="123"/>
      <c r="BE1355" s="121">
        <v>961</v>
      </c>
    </row>
    <row r="1356" spans="13:57" ht="21" customHeight="1" thickBot="1">
      <c r="M1356" s="10">
        <f>'اسماء العملاء'!A959</f>
        <v>0</v>
      </c>
      <c r="BA1356" s="10">
        <f>'اسماء العملاء'!A963</f>
        <v>0</v>
      </c>
      <c r="BB1356" s="122"/>
      <c r="BC1356" s="123"/>
      <c r="BD1356" s="123"/>
      <c r="BE1356" s="121">
        <v>962</v>
      </c>
    </row>
    <row r="1357" spans="13:57" ht="21" customHeight="1" thickBot="1">
      <c r="M1357" s="10">
        <f>'اسماء العملاء'!A960</f>
        <v>0</v>
      </c>
      <c r="BA1357" s="10">
        <f>'اسماء العملاء'!A964</f>
        <v>0</v>
      </c>
      <c r="BB1357" s="122"/>
      <c r="BC1357" s="123"/>
      <c r="BD1357" s="123"/>
      <c r="BE1357" s="121">
        <v>963</v>
      </c>
    </row>
    <row r="1358" spans="13:57" ht="21" customHeight="1" thickBot="1">
      <c r="M1358" s="10">
        <f>'اسماء العملاء'!A961</f>
        <v>0</v>
      </c>
      <c r="BA1358" s="10">
        <f>'اسماء العملاء'!A965</f>
        <v>0</v>
      </c>
      <c r="BB1358" s="122"/>
      <c r="BC1358" s="123"/>
      <c r="BD1358" s="123"/>
      <c r="BE1358" s="121">
        <v>964</v>
      </c>
    </row>
    <row r="1359" spans="13:57" ht="21" customHeight="1" thickBot="1">
      <c r="M1359" s="10">
        <f>'اسماء العملاء'!A962</f>
        <v>0</v>
      </c>
      <c r="BA1359" s="10">
        <f>'اسماء العملاء'!A966</f>
        <v>0</v>
      </c>
      <c r="BB1359" s="122"/>
      <c r="BC1359" s="123"/>
      <c r="BD1359" s="123"/>
      <c r="BE1359" s="121">
        <v>965</v>
      </c>
    </row>
    <row r="1360" spans="13:57" ht="21" customHeight="1" thickBot="1">
      <c r="M1360" s="10">
        <f>'اسماء العملاء'!A963</f>
        <v>0</v>
      </c>
      <c r="BA1360" s="10">
        <f>'اسماء العملاء'!A967</f>
        <v>0</v>
      </c>
      <c r="BB1360" s="122"/>
      <c r="BC1360" s="123"/>
      <c r="BD1360" s="123"/>
      <c r="BE1360" s="121">
        <v>966</v>
      </c>
    </row>
    <row r="1361" spans="13:57" ht="21" customHeight="1" thickBot="1">
      <c r="M1361" s="10">
        <f>'اسماء العملاء'!A964</f>
        <v>0</v>
      </c>
      <c r="BA1361" s="10">
        <f>'اسماء العملاء'!A968</f>
        <v>0</v>
      </c>
      <c r="BB1361" s="122"/>
      <c r="BC1361" s="123"/>
      <c r="BD1361" s="123"/>
      <c r="BE1361" s="121">
        <v>967</v>
      </c>
    </row>
    <row r="1362" spans="13:57" ht="21" customHeight="1" thickBot="1">
      <c r="M1362" s="10">
        <f>'اسماء العملاء'!A965</f>
        <v>0</v>
      </c>
      <c r="BA1362" s="10">
        <f>'اسماء العملاء'!A969</f>
        <v>0</v>
      </c>
      <c r="BB1362" s="122"/>
      <c r="BC1362" s="123"/>
      <c r="BD1362" s="123"/>
      <c r="BE1362" s="121">
        <v>968</v>
      </c>
    </row>
    <row r="1363" spans="13:57" ht="21" customHeight="1" thickBot="1">
      <c r="M1363" s="10">
        <f>'اسماء العملاء'!A966</f>
        <v>0</v>
      </c>
      <c r="BA1363" s="10">
        <f>'اسماء العملاء'!A970</f>
        <v>0</v>
      </c>
      <c r="BB1363" s="122"/>
      <c r="BC1363" s="123"/>
      <c r="BD1363" s="123"/>
      <c r="BE1363" s="121">
        <v>969</v>
      </c>
    </row>
    <row r="1364" spans="13:57" ht="21" customHeight="1" thickBot="1">
      <c r="M1364" s="10">
        <f>'اسماء العملاء'!A967</f>
        <v>0</v>
      </c>
      <c r="BA1364" s="10">
        <f>'اسماء العملاء'!A971</f>
        <v>0</v>
      </c>
      <c r="BB1364" s="122"/>
      <c r="BC1364" s="123"/>
      <c r="BD1364" s="123"/>
      <c r="BE1364" s="121">
        <v>970</v>
      </c>
    </row>
    <row r="1365" spans="13:57" ht="21" customHeight="1" thickBot="1">
      <c r="M1365" s="10">
        <f>'اسماء العملاء'!A968</f>
        <v>0</v>
      </c>
      <c r="BA1365" s="10">
        <f>'اسماء العملاء'!A972</f>
        <v>0</v>
      </c>
      <c r="BB1365" s="122"/>
      <c r="BC1365" s="123"/>
      <c r="BD1365" s="123"/>
      <c r="BE1365" s="121">
        <v>971</v>
      </c>
    </row>
    <row r="1366" spans="13:57" ht="21" customHeight="1" thickBot="1">
      <c r="M1366" s="10">
        <f>'اسماء العملاء'!A969</f>
        <v>0</v>
      </c>
      <c r="BA1366" s="10">
        <f>'اسماء العملاء'!A973</f>
        <v>0</v>
      </c>
      <c r="BB1366" s="122"/>
      <c r="BC1366" s="123"/>
      <c r="BD1366" s="123"/>
      <c r="BE1366" s="121">
        <v>972</v>
      </c>
    </row>
    <row r="1367" spans="13:57" ht="21" customHeight="1" thickBot="1">
      <c r="M1367" s="10">
        <f>'اسماء العملاء'!A970</f>
        <v>0</v>
      </c>
      <c r="BA1367" s="10">
        <f>'اسماء العملاء'!A974</f>
        <v>0</v>
      </c>
      <c r="BB1367" s="122"/>
      <c r="BC1367" s="123"/>
      <c r="BD1367" s="123"/>
      <c r="BE1367" s="121">
        <v>973</v>
      </c>
    </row>
    <row r="1368" spans="13:57" ht="21" customHeight="1" thickBot="1">
      <c r="M1368" s="10">
        <f>'اسماء العملاء'!A971</f>
        <v>0</v>
      </c>
      <c r="BA1368" s="10">
        <f>'اسماء العملاء'!A975</f>
        <v>0</v>
      </c>
      <c r="BB1368" s="122"/>
      <c r="BC1368" s="123"/>
      <c r="BD1368" s="123"/>
      <c r="BE1368" s="121">
        <v>974</v>
      </c>
    </row>
    <row r="1369" spans="13:57" ht="21" customHeight="1" thickBot="1">
      <c r="M1369" s="10">
        <f>'اسماء العملاء'!A972</f>
        <v>0</v>
      </c>
      <c r="BA1369" s="10">
        <f>'اسماء العملاء'!A976</f>
        <v>0</v>
      </c>
      <c r="BB1369" s="122"/>
      <c r="BC1369" s="123"/>
      <c r="BD1369" s="123"/>
      <c r="BE1369" s="121">
        <v>975</v>
      </c>
    </row>
    <row r="1370" spans="13:57" ht="21" customHeight="1" thickBot="1">
      <c r="M1370" s="10">
        <f>'اسماء العملاء'!A973</f>
        <v>0</v>
      </c>
      <c r="BA1370" s="10">
        <f>'اسماء العملاء'!A977</f>
        <v>0</v>
      </c>
      <c r="BB1370" s="122"/>
      <c r="BC1370" s="123"/>
      <c r="BD1370" s="123"/>
      <c r="BE1370" s="121">
        <v>976</v>
      </c>
    </row>
    <row r="1371" spans="13:57" ht="21" customHeight="1" thickBot="1">
      <c r="M1371" s="10">
        <f>'اسماء العملاء'!A974</f>
        <v>0</v>
      </c>
      <c r="BA1371" s="10">
        <f>'اسماء العملاء'!A978</f>
        <v>0</v>
      </c>
      <c r="BB1371" s="122"/>
      <c r="BC1371" s="123"/>
      <c r="BD1371" s="123"/>
      <c r="BE1371" s="121">
        <v>977</v>
      </c>
    </row>
    <row r="1372" spans="13:57" ht="21" customHeight="1" thickBot="1">
      <c r="M1372" s="10">
        <f>'اسماء العملاء'!A975</f>
        <v>0</v>
      </c>
      <c r="BA1372" s="10">
        <f>'اسماء العملاء'!A979</f>
        <v>0</v>
      </c>
      <c r="BB1372" s="122"/>
      <c r="BC1372" s="123"/>
      <c r="BD1372" s="123"/>
      <c r="BE1372" s="121">
        <v>978</v>
      </c>
    </row>
    <row r="1373" spans="13:57" ht="21" customHeight="1" thickBot="1">
      <c r="M1373" s="10">
        <f>'اسماء العملاء'!A976</f>
        <v>0</v>
      </c>
      <c r="BA1373" s="10">
        <f>'اسماء العملاء'!A980</f>
        <v>0</v>
      </c>
      <c r="BB1373" s="122"/>
      <c r="BC1373" s="123"/>
      <c r="BD1373" s="123"/>
      <c r="BE1373" s="121">
        <v>979</v>
      </c>
    </row>
    <row r="1374" spans="13:57" ht="21" customHeight="1" thickBot="1">
      <c r="M1374" s="10">
        <f>'اسماء العملاء'!A977</f>
        <v>0</v>
      </c>
      <c r="BA1374" s="10">
        <f>'اسماء العملاء'!A981</f>
        <v>0</v>
      </c>
      <c r="BB1374" s="122"/>
      <c r="BC1374" s="123"/>
      <c r="BD1374" s="123"/>
      <c r="BE1374" s="121">
        <v>980</v>
      </c>
    </row>
    <row r="1375" spans="13:57" ht="21" customHeight="1" thickBot="1">
      <c r="M1375" s="10">
        <f>'اسماء العملاء'!A978</f>
        <v>0</v>
      </c>
      <c r="BA1375" s="10">
        <f>'اسماء العملاء'!A982</f>
        <v>0</v>
      </c>
      <c r="BB1375" s="122"/>
      <c r="BC1375" s="123"/>
      <c r="BD1375" s="123"/>
      <c r="BE1375" s="121">
        <v>981</v>
      </c>
    </row>
    <row r="1376" spans="13:57" ht="21" customHeight="1" thickBot="1">
      <c r="M1376" s="10">
        <f>'اسماء العملاء'!A979</f>
        <v>0</v>
      </c>
      <c r="BA1376" s="10">
        <f>'اسماء العملاء'!A983</f>
        <v>0</v>
      </c>
      <c r="BB1376" s="122"/>
      <c r="BC1376" s="123"/>
      <c r="BD1376" s="123"/>
      <c r="BE1376" s="121">
        <v>982</v>
      </c>
    </row>
    <row r="1377" spans="13:57" ht="21" customHeight="1" thickBot="1">
      <c r="M1377" s="10">
        <f>'اسماء العملاء'!A980</f>
        <v>0</v>
      </c>
      <c r="BA1377" s="10">
        <f>'اسماء العملاء'!A984</f>
        <v>0</v>
      </c>
      <c r="BB1377" s="122"/>
      <c r="BC1377" s="123"/>
      <c r="BD1377" s="123"/>
      <c r="BE1377" s="121">
        <v>983</v>
      </c>
    </row>
    <row r="1378" spans="13:57" ht="21" customHeight="1" thickBot="1">
      <c r="M1378" s="10">
        <f>'اسماء العملاء'!A981</f>
        <v>0</v>
      </c>
      <c r="BA1378" s="10">
        <f>'اسماء العملاء'!A985</f>
        <v>0</v>
      </c>
      <c r="BB1378" s="122"/>
      <c r="BC1378" s="123"/>
      <c r="BD1378" s="123"/>
      <c r="BE1378" s="121">
        <v>984</v>
      </c>
    </row>
    <row r="1379" spans="13:57" ht="21" customHeight="1" thickBot="1">
      <c r="M1379" s="10">
        <f>'اسماء العملاء'!A982</f>
        <v>0</v>
      </c>
      <c r="BA1379" s="10">
        <f>'اسماء العملاء'!A986</f>
        <v>0</v>
      </c>
      <c r="BB1379" s="122"/>
      <c r="BC1379" s="123"/>
      <c r="BD1379" s="123"/>
      <c r="BE1379" s="121">
        <v>985</v>
      </c>
    </row>
    <row r="1380" spans="13:57" ht="21" customHeight="1" thickBot="1">
      <c r="M1380" s="10">
        <f>'اسماء العملاء'!A983</f>
        <v>0</v>
      </c>
      <c r="BA1380" s="10">
        <f>'اسماء العملاء'!A987</f>
        <v>0</v>
      </c>
      <c r="BB1380" s="122"/>
      <c r="BC1380" s="123"/>
      <c r="BD1380" s="123"/>
      <c r="BE1380" s="121">
        <v>986</v>
      </c>
    </row>
    <row r="1381" spans="13:57" ht="21" customHeight="1" thickBot="1">
      <c r="M1381" s="10">
        <f>'اسماء العملاء'!A984</f>
        <v>0</v>
      </c>
      <c r="BA1381" s="10">
        <f>'اسماء العملاء'!A988</f>
        <v>0</v>
      </c>
      <c r="BB1381" s="122"/>
      <c r="BC1381" s="123"/>
      <c r="BD1381" s="123"/>
      <c r="BE1381" s="121">
        <v>987</v>
      </c>
    </row>
    <row r="1382" spans="13:57" ht="21" customHeight="1" thickBot="1">
      <c r="M1382" s="10">
        <f>'اسماء العملاء'!A985</f>
        <v>0</v>
      </c>
      <c r="BA1382" s="10">
        <f>'اسماء العملاء'!A989</f>
        <v>0</v>
      </c>
      <c r="BB1382" s="122"/>
      <c r="BC1382" s="123"/>
      <c r="BD1382" s="123"/>
      <c r="BE1382" s="121">
        <v>988</v>
      </c>
    </row>
    <row r="1383" spans="13:57" ht="21" customHeight="1" thickBot="1">
      <c r="M1383" s="10">
        <f>'اسماء العملاء'!A986</f>
        <v>0</v>
      </c>
      <c r="BA1383" s="10">
        <f>'اسماء العملاء'!A990</f>
        <v>0</v>
      </c>
      <c r="BB1383" s="122"/>
      <c r="BC1383" s="123"/>
      <c r="BD1383" s="123"/>
      <c r="BE1383" s="121">
        <v>989</v>
      </c>
    </row>
    <row r="1384" spans="13:57" ht="21" customHeight="1" thickBot="1">
      <c r="M1384" s="10">
        <f>'اسماء العملاء'!A987</f>
        <v>0</v>
      </c>
      <c r="BA1384" s="10">
        <f>'اسماء العملاء'!A991</f>
        <v>0</v>
      </c>
      <c r="BB1384" s="122"/>
      <c r="BC1384" s="123"/>
      <c r="BD1384" s="123"/>
      <c r="BE1384" s="121">
        <v>990</v>
      </c>
    </row>
    <row r="1385" spans="13:57" ht="21" customHeight="1" thickBot="1">
      <c r="M1385" s="10">
        <f>'اسماء العملاء'!A988</f>
        <v>0</v>
      </c>
      <c r="BA1385" s="10">
        <f>'اسماء العملاء'!A992</f>
        <v>0</v>
      </c>
      <c r="BB1385" s="122"/>
      <c r="BC1385" s="123"/>
      <c r="BD1385" s="123"/>
      <c r="BE1385" s="121">
        <v>991</v>
      </c>
    </row>
    <row r="1386" spans="13:57" ht="21" customHeight="1" thickBot="1">
      <c r="M1386" s="10">
        <f>'اسماء العملاء'!A989</f>
        <v>0</v>
      </c>
      <c r="BA1386" s="10">
        <f>'اسماء العملاء'!A993</f>
        <v>0</v>
      </c>
      <c r="BB1386" s="122"/>
      <c r="BC1386" s="123"/>
      <c r="BD1386" s="123"/>
      <c r="BE1386" s="121">
        <v>992</v>
      </c>
    </row>
    <row r="1387" spans="13:57" ht="21" customHeight="1" thickBot="1">
      <c r="M1387" s="10">
        <f>'اسماء العملاء'!A990</f>
        <v>0</v>
      </c>
      <c r="BA1387" s="10">
        <f>'اسماء العملاء'!A994</f>
        <v>0</v>
      </c>
      <c r="BB1387" s="122"/>
      <c r="BC1387" s="123"/>
      <c r="BD1387" s="123"/>
      <c r="BE1387" s="121">
        <v>993</v>
      </c>
    </row>
    <row r="1388" spans="13:57" ht="21" customHeight="1" thickBot="1">
      <c r="M1388" s="10">
        <f>'اسماء العملاء'!A991</f>
        <v>0</v>
      </c>
      <c r="BA1388" s="10">
        <f>'اسماء العملاء'!A995</f>
        <v>0</v>
      </c>
      <c r="BB1388" s="122"/>
      <c r="BC1388" s="123"/>
      <c r="BD1388" s="123"/>
      <c r="BE1388" s="121">
        <v>994</v>
      </c>
    </row>
    <row r="1389" spans="13:57" ht="21" customHeight="1" thickBot="1">
      <c r="M1389" s="10">
        <f>'اسماء العملاء'!A992</f>
        <v>0</v>
      </c>
      <c r="BA1389" s="10">
        <f>'اسماء العملاء'!A996</f>
        <v>0</v>
      </c>
      <c r="BB1389" s="122"/>
      <c r="BC1389" s="123"/>
      <c r="BD1389" s="123"/>
      <c r="BE1389" s="121">
        <v>995</v>
      </c>
    </row>
    <row r="1390" spans="13:57" ht="21" customHeight="1" thickBot="1">
      <c r="M1390" s="10">
        <f>'اسماء العملاء'!A993</f>
        <v>0</v>
      </c>
      <c r="BA1390" s="10">
        <f>'اسماء العملاء'!A997</f>
        <v>0</v>
      </c>
      <c r="BB1390" s="122"/>
      <c r="BC1390" s="123"/>
      <c r="BD1390" s="123"/>
      <c r="BE1390" s="121">
        <v>996</v>
      </c>
    </row>
    <row r="1391" spans="13:57" ht="21" customHeight="1" thickBot="1">
      <c r="M1391" s="10">
        <f>'اسماء العملاء'!A994</f>
        <v>0</v>
      </c>
      <c r="BA1391" s="10">
        <f>'اسماء العملاء'!A998</f>
        <v>0</v>
      </c>
      <c r="BB1391" s="122"/>
      <c r="BC1391" s="123"/>
      <c r="BD1391" s="123"/>
      <c r="BE1391" s="121">
        <v>997</v>
      </c>
    </row>
    <row r="1392" spans="13:57" ht="21" customHeight="1" thickBot="1">
      <c r="M1392" s="10">
        <f>'اسماء العملاء'!A995</f>
        <v>0</v>
      </c>
      <c r="BA1392" s="10">
        <f>'اسماء العملاء'!A999</f>
        <v>0</v>
      </c>
      <c r="BB1392" s="122"/>
      <c r="BC1392" s="123"/>
      <c r="BD1392" s="123"/>
      <c r="BE1392" s="121">
        <v>998</v>
      </c>
    </row>
    <row r="1393" spans="13:57" ht="21" customHeight="1" thickBot="1">
      <c r="M1393" s="10">
        <f>'اسماء العملاء'!A996</f>
        <v>0</v>
      </c>
      <c r="BA1393" s="10">
        <f>'اسماء العملاء'!A1000</f>
        <v>0</v>
      </c>
      <c r="BB1393" s="122"/>
      <c r="BC1393" s="123"/>
      <c r="BD1393" s="123"/>
      <c r="BE1393" s="121">
        <v>999</v>
      </c>
    </row>
    <row r="1394" spans="13:57" ht="21" customHeight="1" thickBot="1">
      <c r="M1394" s="10">
        <f>'اسماء العملاء'!A997</f>
        <v>0</v>
      </c>
      <c r="BA1394" s="10">
        <f>'اسماء العملاء'!A1001</f>
        <v>0</v>
      </c>
      <c r="BB1394" s="122"/>
      <c r="BC1394" s="123"/>
      <c r="BD1394" s="123"/>
      <c r="BE1394" s="121">
        <v>1000</v>
      </c>
    </row>
    <row r="1395" spans="13:57" ht="21" customHeight="1" thickBot="1">
      <c r="M1395" s="10">
        <f>'اسماء العملاء'!A998</f>
        <v>0</v>
      </c>
      <c r="BA1395" s="10">
        <f>'اسماء العملاء'!A1002</f>
        <v>0</v>
      </c>
      <c r="BB1395" s="122"/>
      <c r="BC1395" s="123"/>
      <c r="BD1395" s="123"/>
      <c r="BE1395" s="121">
        <v>1001</v>
      </c>
    </row>
    <row r="1396" spans="13:57" ht="21" customHeight="1" thickBot="1">
      <c r="M1396" s="10">
        <f>'اسماء العملاء'!A999</f>
        <v>0</v>
      </c>
      <c r="BA1396" s="10">
        <f>'اسماء العملاء'!A1003</f>
        <v>0</v>
      </c>
      <c r="BB1396" s="122"/>
      <c r="BC1396" s="123"/>
      <c r="BD1396" s="123"/>
      <c r="BE1396" s="121">
        <v>1002</v>
      </c>
    </row>
    <row r="1397" spans="13:57" ht="21" customHeight="1" thickBot="1">
      <c r="M1397" s="10">
        <f>'اسماء العملاء'!A1000</f>
        <v>0</v>
      </c>
      <c r="BA1397" s="10">
        <f>'اسماء العملاء'!A1004</f>
        <v>0</v>
      </c>
      <c r="BB1397" s="122"/>
      <c r="BC1397" s="123"/>
      <c r="BD1397" s="123"/>
      <c r="BE1397" s="121">
        <v>1003</v>
      </c>
    </row>
    <row r="1398" spans="13:57" ht="21" customHeight="1" thickBot="1">
      <c r="M1398" s="10">
        <f>'اسماء العملاء'!A1001</f>
        <v>0</v>
      </c>
      <c r="BA1398" s="10">
        <f>'اسماء العملاء'!A1005</f>
        <v>0</v>
      </c>
      <c r="BB1398" s="122"/>
      <c r="BC1398" s="123"/>
      <c r="BD1398" s="123"/>
      <c r="BE1398" s="121">
        <v>1004</v>
      </c>
    </row>
    <row r="1399" spans="13:57" ht="21" customHeight="1" thickBot="1">
      <c r="M1399" s="10">
        <f>'اسماء العملاء'!A1002</f>
        <v>0</v>
      </c>
      <c r="BA1399" s="10">
        <f>'اسماء العملاء'!A1006</f>
        <v>0</v>
      </c>
      <c r="BB1399" s="122"/>
      <c r="BC1399" s="123"/>
      <c r="BD1399" s="123"/>
      <c r="BE1399" s="121">
        <v>1005</v>
      </c>
    </row>
    <row r="1400" spans="13:57" ht="21" customHeight="1" thickBot="1">
      <c r="M1400" s="10">
        <f>'اسماء العملاء'!A1003</f>
        <v>0</v>
      </c>
      <c r="BA1400" s="10">
        <f>'اسماء العملاء'!A1007</f>
        <v>0</v>
      </c>
      <c r="BB1400" s="122"/>
      <c r="BC1400" s="123"/>
      <c r="BD1400" s="123"/>
      <c r="BE1400" s="121">
        <v>1006</v>
      </c>
    </row>
    <row r="1401" spans="13:57" ht="21" customHeight="1" thickBot="1">
      <c r="M1401" s="10">
        <f>'اسماء العملاء'!A1004</f>
        <v>0</v>
      </c>
      <c r="BA1401" s="10">
        <f>'اسماء العملاء'!A1008</f>
        <v>0</v>
      </c>
      <c r="BB1401" s="122"/>
      <c r="BC1401" s="123"/>
      <c r="BD1401" s="123"/>
      <c r="BE1401" s="121">
        <v>1007</v>
      </c>
    </row>
    <row r="1402" spans="13:57" ht="21" customHeight="1" thickBot="1">
      <c r="M1402" s="10">
        <f>'اسماء العملاء'!A1005</f>
        <v>0</v>
      </c>
      <c r="BA1402" s="10">
        <f>'اسماء العملاء'!A1009</f>
        <v>0</v>
      </c>
      <c r="BB1402" s="122"/>
      <c r="BC1402" s="123"/>
      <c r="BD1402" s="123"/>
      <c r="BE1402" s="121">
        <v>1008</v>
      </c>
    </row>
    <row r="1403" spans="13:57" ht="21" customHeight="1" thickBot="1">
      <c r="M1403" s="10">
        <f>'اسماء العملاء'!A1006</f>
        <v>0</v>
      </c>
      <c r="BA1403" s="10">
        <f>'اسماء العملاء'!A1010</f>
        <v>0</v>
      </c>
      <c r="BB1403" s="122"/>
      <c r="BC1403" s="123"/>
      <c r="BD1403" s="123"/>
      <c r="BE1403" s="121">
        <v>1009</v>
      </c>
    </row>
    <row r="1404" spans="13:57" ht="21" customHeight="1" thickBot="1">
      <c r="M1404" s="10">
        <f>'اسماء العملاء'!A1007</f>
        <v>0</v>
      </c>
      <c r="BA1404" s="10">
        <f>'اسماء العملاء'!A1011</f>
        <v>0</v>
      </c>
      <c r="BB1404" s="122"/>
      <c r="BC1404" s="123"/>
      <c r="BD1404" s="123"/>
      <c r="BE1404" s="121">
        <v>1010</v>
      </c>
    </row>
    <row r="1405" spans="13:57" ht="21" customHeight="1" thickBot="1">
      <c r="M1405" s="10">
        <f>'اسماء العملاء'!A1008</f>
        <v>0</v>
      </c>
      <c r="BA1405" s="10">
        <f>'اسماء العملاء'!A1012</f>
        <v>0</v>
      </c>
      <c r="BB1405" s="122"/>
      <c r="BC1405" s="123"/>
      <c r="BD1405" s="123"/>
      <c r="BE1405" s="121">
        <v>1011</v>
      </c>
    </row>
    <row r="1406" spans="13:57" ht="21" customHeight="1" thickBot="1">
      <c r="M1406" s="10">
        <f>'اسماء العملاء'!A1009</f>
        <v>0</v>
      </c>
      <c r="BA1406" s="10">
        <f>'اسماء العملاء'!A1013</f>
        <v>0</v>
      </c>
      <c r="BB1406" s="122"/>
      <c r="BC1406" s="123"/>
      <c r="BD1406" s="123"/>
      <c r="BE1406" s="121">
        <v>1012</v>
      </c>
    </row>
    <row r="1407" spans="13:57" ht="21" customHeight="1" thickBot="1">
      <c r="M1407" s="10">
        <f>'اسماء العملاء'!A1010</f>
        <v>0</v>
      </c>
      <c r="BA1407" s="10">
        <f>'اسماء العملاء'!A1014</f>
        <v>0</v>
      </c>
      <c r="BB1407" s="122"/>
      <c r="BC1407" s="123"/>
      <c r="BD1407" s="123"/>
      <c r="BE1407" s="121">
        <v>1013</v>
      </c>
    </row>
    <row r="1408" spans="13:57" ht="21" customHeight="1" thickBot="1">
      <c r="M1408" s="10">
        <f>'اسماء العملاء'!A1011</f>
        <v>0</v>
      </c>
      <c r="BA1408" s="10">
        <f>'اسماء العملاء'!A1015</f>
        <v>0</v>
      </c>
      <c r="BB1408" s="122"/>
      <c r="BC1408" s="123"/>
      <c r="BD1408" s="123"/>
      <c r="BE1408" s="121">
        <v>1014</v>
      </c>
    </row>
    <row r="1409" spans="13:57" ht="21" customHeight="1" thickBot="1">
      <c r="M1409" s="10">
        <f>'اسماء العملاء'!A1012</f>
        <v>0</v>
      </c>
      <c r="BA1409" s="10">
        <f>'اسماء العملاء'!A1016</f>
        <v>0</v>
      </c>
      <c r="BB1409" s="122"/>
      <c r="BC1409" s="123"/>
      <c r="BD1409" s="123"/>
      <c r="BE1409" s="121">
        <v>1015</v>
      </c>
    </row>
    <row r="1410" spans="13:57" ht="21" customHeight="1" thickBot="1">
      <c r="M1410" s="10">
        <f>'اسماء العملاء'!A1013</f>
        <v>0</v>
      </c>
      <c r="BA1410" s="10">
        <f>'اسماء العملاء'!A1017</f>
        <v>0</v>
      </c>
      <c r="BB1410" s="122"/>
      <c r="BC1410" s="123"/>
      <c r="BD1410" s="123"/>
      <c r="BE1410" s="121">
        <v>1016</v>
      </c>
    </row>
    <row r="1411" spans="13:57" ht="21" customHeight="1" thickBot="1">
      <c r="M1411" s="10">
        <f>'اسماء العملاء'!A1014</f>
        <v>0</v>
      </c>
      <c r="BA1411" s="10">
        <f>'اسماء العملاء'!A1018</f>
        <v>0</v>
      </c>
      <c r="BB1411" s="122"/>
      <c r="BC1411" s="123"/>
      <c r="BD1411" s="123"/>
      <c r="BE1411" s="121">
        <v>1017</v>
      </c>
    </row>
    <row r="1412" spans="13:57" ht="21" customHeight="1" thickBot="1">
      <c r="M1412" s="10">
        <f>'اسماء العملاء'!A1015</f>
        <v>0</v>
      </c>
      <c r="BA1412" s="10">
        <f>'اسماء العملاء'!A1019</f>
        <v>0</v>
      </c>
      <c r="BB1412" s="122"/>
      <c r="BC1412" s="123"/>
      <c r="BD1412" s="123"/>
      <c r="BE1412" s="121">
        <v>1018</v>
      </c>
    </row>
    <row r="1413" spans="13:57" ht="21" customHeight="1" thickBot="1">
      <c r="M1413" s="10">
        <f>'اسماء العملاء'!A1016</f>
        <v>0</v>
      </c>
      <c r="BA1413" s="10">
        <f>'اسماء العملاء'!A1020</f>
        <v>0</v>
      </c>
      <c r="BB1413" s="125"/>
      <c r="BC1413" s="123"/>
      <c r="BD1413" s="123"/>
      <c r="BE1413" s="121">
        <v>1019</v>
      </c>
    </row>
    <row r="1414" spans="13:57" ht="21" customHeight="1" thickBot="1">
      <c r="M1414" s="10">
        <f>'اسماء العملاء'!A1017</f>
        <v>0</v>
      </c>
      <c r="BA1414" s="10">
        <f>'اسماء العملاء'!A1021</f>
        <v>0</v>
      </c>
      <c r="BB1414" s="166"/>
      <c r="BC1414" s="123"/>
      <c r="BD1414" s="163"/>
      <c r="BE1414" s="121">
        <v>1020</v>
      </c>
    </row>
    <row r="1415" spans="13:57" ht="21" customHeight="1" thickBot="1">
      <c r="M1415" s="10">
        <f>'اسماء العملاء'!A1018</f>
        <v>0</v>
      </c>
      <c r="BA1415" s="10">
        <f>'اسماء العملاء'!A1022</f>
        <v>0</v>
      </c>
      <c r="BB1415" s="122"/>
      <c r="BC1415" s="123"/>
      <c r="BD1415" s="123"/>
      <c r="BE1415" s="121">
        <v>1021</v>
      </c>
    </row>
    <row r="1416" spans="13:57" ht="21" customHeight="1" thickBot="1">
      <c r="M1416" s="10">
        <f>'اسماء العملاء'!A1019</f>
        <v>0</v>
      </c>
      <c r="BA1416" s="10">
        <f>'اسماء العملاء'!A1023</f>
        <v>0</v>
      </c>
      <c r="BB1416" s="122"/>
      <c r="BC1416" s="123"/>
      <c r="BD1416" s="123"/>
      <c r="BE1416" s="121">
        <v>1022</v>
      </c>
    </row>
    <row r="1417" spans="13:57" ht="21" customHeight="1" thickBot="1">
      <c r="M1417" s="10">
        <f>'اسماء العملاء'!A1020</f>
        <v>0</v>
      </c>
      <c r="BA1417" s="10">
        <f>'اسماء العملاء'!A1024</f>
        <v>0</v>
      </c>
      <c r="BB1417" s="122"/>
      <c r="BC1417" s="123"/>
      <c r="BD1417" s="123"/>
      <c r="BE1417" s="121">
        <v>1023</v>
      </c>
    </row>
    <row r="1418" spans="13:57" ht="21" customHeight="1" thickBot="1">
      <c r="M1418" s="10">
        <f>'اسماء العملاء'!A1021</f>
        <v>0</v>
      </c>
      <c r="BA1418" s="10">
        <f>'اسماء العملاء'!A1025</f>
        <v>0</v>
      </c>
      <c r="BB1418" s="122"/>
      <c r="BC1418" s="123"/>
      <c r="BD1418" s="123"/>
      <c r="BE1418" s="121">
        <v>1024</v>
      </c>
    </row>
    <row r="1419" spans="13:57" ht="21" customHeight="1" thickBot="1">
      <c r="M1419" s="10">
        <f>'اسماء العملاء'!A1022</f>
        <v>0</v>
      </c>
      <c r="BA1419" s="10">
        <f>'اسماء العملاء'!A1026</f>
        <v>0</v>
      </c>
      <c r="BB1419" s="122"/>
      <c r="BC1419" s="123"/>
      <c r="BD1419" s="123"/>
      <c r="BE1419" s="121">
        <v>1025</v>
      </c>
    </row>
    <row r="1420" spans="13:57" ht="21" customHeight="1" thickBot="1">
      <c r="M1420" s="10">
        <f>'اسماء العملاء'!A1023</f>
        <v>0</v>
      </c>
      <c r="BA1420" s="10">
        <f>'اسماء العملاء'!A1027</f>
        <v>0</v>
      </c>
      <c r="BB1420" s="122"/>
      <c r="BC1420" s="123"/>
      <c r="BD1420" s="123"/>
      <c r="BE1420" s="121">
        <v>1026</v>
      </c>
    </row>
    <row r="1421" spans="13:57" ht="21" customHeight="1" thickBot="1">
      <c r="M1421" s="10">
        <f>'اسماء العملاء'!A1024</f>
        <v>0</v>
      </c>
      <c r="BA1421" s="10">
        <f>'اسماء العملاء'!A1028</f>
        <v>0</v>
      </c>
      <c r="BB1421" s="122"/>
      <c r="BC1421" s="123"/>
      <c r="BD1421" s="123"/>
      <c r="BE1421" s="121">
        <v>1027</v>
      </c>
    </row>
    <row r="1422" spans="13:57" ht="21" customHeight="1" thickBot="1">
      <c r="M1422" s="10">
        <f>'اسماء العملاء'!A1025</f>
        <v>0</v>
      </c>
      <c r="BA1422" s="10">
        <f>'اسماء العملاء'!A1029</f>
        <v>0</v>
      </c>
      <c r="BB1422" s="122"/>
      <c r="BC1422" s="123"/>
      <c r="BD1422" s="123"/>
      <c r="BE1422" s="121">
        <v>1028</v>
      </c>
    </row>
    <row r="1423" spans="13:57" ht="21" customHeight="1" thickBot="1">
      <c r="M1423" s="10">
        <f>'اسماء العملاء'!A1026</f>
        <v>0</v>
      </c>
      <c r="BA1423" s="10">
        <f>'اسماء العملاء'!A1030</f>
        <v>0</v>
      </c>
      <c r="BB1423" s="122"/>
      <c r="BC1423" s="123"/>
      <c r="BD1423" s="123"/>
      <c r="BE1423" s="121">
        <v>1029</v>
      </c>
    </row>
    <row r="1424" spans="13:57" ht="21" customHeight="1" thickBot="1">
      <c r="M1424" s="10">
        <f>'اسماء العملاء'!A1027</f>
        <v>0</v>
      </c>
      <c r="BA1424" s="10">
        <f>'اسماء العملاء'!A1031</f>
        <v>0</v>
      </c>
      <c r="BB1424" s="122"/>
      <c r="BC1424" s="123"/>
      <c r="BD1424" s="123"/>
      <c r="BE1424" s="121">
        <v>1030</v>
      </c>
    </row>
    <row r="1425" spans="13:57" ht="21" customHeight="1" thickBot="1">
      <c r="M1425" s="10">
        <f>'اسماء العملاء'!A1028</f>
        <v>0</v>
      </c>
      <c r="BA1425" s="10">
        <f>'اسماء العملاء'!A1032</f>
        <v>0</v>
      </c>
      <c r="BB1425" s="122"/>
      <c r="BC1425" s="123"/>
      <c r="BD1425" s="123"/>
      <c r="BE1425" s="121">
        <v>1031</v>
      </c>
    </row>
    <row r="1426" spans="13:57" ht="21" customHeight="1" thickBot="1">
      <c r="M1426" s="10">
        <f>'اسماء العملاء'!A1029</f>
        <v>0</v>
      </c>
      <c r="BA1426" s="10">
        <f>'اسماء العملاء'!A1033</f>
        <v>0</v>
      </c>
      <c r="BB1426" s="122"/>
      <c r="BC1426" s="123"/>
      <c r="BD1426" s="123"/>
      <c r="BE1426" s="121">
        <v>1032</v>
      </c>
    </row>
    <row r="1427" spans="13:57" ht="21" customHeight="1" thickBot="1">
      <c r="M1427" s="10">
        <f>'اسماء العملاء'!A1030</f>
        <v>0</v>
      </c>
      <c r="BA1427" s="10">
        <f>'اسماء العملاء'!A1034</f>
        <v>0</v>
      </c>
      <c r="BB1427" s="122"/>
      <c r="BC1427" s="123"/>
      <c r="BD1427" s="123"/>
      <c r="BE1427" s="121">
        <v>1033</v>
      </c>
    </row>
    <row r="1428" spans="13:57" ht="21" customHeight="1" thickBot="1">
      <c r="M1428" s="10">
        <f>'اسماء العملاء'!A1031</f>
        <v>0</v>
      </c>
      <c r="BA1428" s="10">
        <f>'اسماء العملاء'!A1035</f>
        <v>0</v>
      </c>
      <c r="BB1428" s="122"/>
      <c r="BC1428" s="123"/>
      <c r="BD1428" s="123"/>
      <c r="BE1428" s="121">
        <v>1034</v>
      </c>
    </row>
    <row r="1429" spans="13:57" ht="21" customHeight="1" thickBot="1">
      <c r="M1429" s="10">
        <f>'اسماء العملاء'!A1032</f>
        <v>0</v>
      </c>
      <c r="BA1429" s="10">
        <f>'اسماء العملاء'!A1036</f>
        <v>0</v>
      </c>
      <c r="BB1429" s="122"/>
      <c r="BC1429" s="123"/>
      <c r="BD1429" s="123"/>
      <c r="BE1429" s="121">
        <v>1035</v>
      </c>
    </row>
    <row r="1430" spans="13:57" ht="21" customHeight="1" thickBot="1">
      <c r="M1430" s="10">
        <f>'اسماء العملاء'!A1033</f>
        <v>0</v>
      </c>
      <c r="BA1430" s="10">
        <f>'اسماء العملاء'!A1037</f>
        <v>0</v>
      </c>
      <c r="BB1430" s="122"/>
      <c r="BC1430" s="123"/>
      <c r="BD1430" s="123"/>
      <c r="BE1430" s="121">
        <v>1036</v>
      </c>
    </row>
    <row r="1431" spans="13:57" ht="21" customHeight="1" thickBot="1">
      <c r="M1431" s="10">
        <f>'اسماء العملاء'!A1034</f>
        <v>0</v>
      </c>
      <c r="BA1431" s="10">
        <f>'اسماء العملاء'!A1038</f>
        <v>0</v>
      </c>
      <c r="BB1431" s="122"/>
      <c r="BC1431" s="123"/>
      <c r="BD1431" s="123"/>
      <c r="BE1431" s="121">
        <v>1037</v>
      </c>
    </row>
    <row r="1432" spans="13:57" ht="21" customHeight="1" thickBot="1">
      <c r="M1432" s="10">
        <f>'اسماء العملاء'!A1035</f>
        <v>0</v>
      </c>
      <c r="BA1432" s="10">
        <f>'اسماء العملاء'!A1039</f>
        <v>0</v>
      </c>
      <c r="BB1432" s="122"/>
      <c r="BC1432" s="123"/>
      <c r="BD1432" s="123"/>
      <c r="BE1432" s="121">
        <v>1038</v>
      </c>
    </row>
    <row r="1433" spans="13:57" ht="21" customHeight="1" thickBot="1">
      <c r="M1433" s="10">
        <f>'اسماء العملاء'!A1036</f>
        <v>0</v>
      </c>
      <c r="BA1433" s="10">
        <f>'اسماء العملاء'!A1040</f>
        <v>0</v>
      </c>
      <c r="BB1433" s="122"/>
      <c r="BC1433" s="123"/>
      <c r="BD1433" s="123"/>
      <c r="BE1433" s="121">
        <v>1039</v>
      </c>
    </row>
    <row r="1434" spans="13:57" ht="21" customHeight="1" thickBot="1">
      <c r="M1434" s="10">
        <f>'اسماء العملاء'!A1037</f>
        <v>0</v>
      </c>
      <c r="BA1434" s="10">
        <f>'اسماء العملاء'!A1041</f>
        <v>0</v>
      </c>
      <c r="BB1434" s="122"/>
      <c r="BC1434" s="123"/>
      <c r="BD1434" s="123"/>
      <c r="BE1434" s="121">
        <v>1040</v>
      </c>
    </row>
    <row r="1435" spans="13:57" ht="21" customHeight="1" thickBot="1">
      <c r="M1435" s="10">
        <f>'اسماء العملاء'!A1038</f>
        <v>0</v>
      </c>
      <c r="BA1435" s="10">
        <f>'اسماء العملاء'!A1042</f>
        <v>0</v>
      </c>
      <c r="BB1435" s="122"/>
      <c r="BC1435" s="123"/>
      <c r="BD1435" s="123"/>
      <c r="BE1435" s="121">
        <v>1041</v>
      </c>
    </row>
    <row r="1436" spans="13:57" ht="21" customHeight="1" thickBot="1">
      <c r="M1436" s="10">
        <f>'اسماء العملاء'!A1039</f>
        <v>0</v>
      </c>
      <c r="BA1436" s="10">
        <f>'اسماء العملاء'!A1043</f>
        <v>0</v>
      </c>
      <c r="BB1436" s="122"/>
      <c r="BC1436" s="123"/>
      <c r="BD1436" s="123"/>
      <c r="BE1436" s="121">
        <v>1042</v>
      </c>
    </row>
    <row r="1437" spans="13:57" ht="21" customHeight="1" thickBot="1">
      <c r="M1437" s="10">
        <f>'اسماء العملاء'!A1040</f>
        <v>0</v>
      </c>
      <c r="BA1437" s="10">
        <f>'اسماء العملاء'!A1044</f>
        <v>0</v>
      </c>
      <c r="BB1437" s="122"/>
      <c r="BC1437" s="123"/>
      <c r="BD1437" s="123"/>
      <c r="BE1437" s="121">
        <v>1043</v>
      </c>
    </row>
    <row r="1438" spans="13:57" ht="21" customHeight="1" thickBot="1">
      <c r="M1438" s="10">
        <f>'اسماء العملاء'!A1041</f>
        <v>0</v>
      </c>
      <c r="BA1438" s="10">
        <f>'اسماء العملاء'!A1045</f>
        <v>0</v>
      </c>
      <c r="BB1438" s="122"/>
      <c r="BC1438" s="123"/>
      <c r="BD1438" s="123"/>
      <c r="BE1438" s="121">
        <v>1044</v>
      </c>
    </row>
    <row r="1439" spans="13:57" ht="21" customHeight="1" thickBot="1">
      <c r="M1439" s="10">
        <f>'اسماء العملاء'!A1042</f>
        <v>0</v>
      </c>
      <c r="BA1439" s="10">
        <f>'اسماء العملاء'!A1046</f>
        <v>0</v>
      </c>
      <c r="BB1439" s="122"/>
      <c r="BC1439" s="123"/>
      <c r="BD1439" s="123"/>
      <c r="BE1439" s="121">
        <v>1045</v>
      </c>
    </row>
    <row r="1440" spans="13:57" ht="21" customHeight="1" thickBot="1">
      <c r="M1440" s="10">
        <f>'اسماء العملاء'!A1043</f>
        <v>0</v>
      </c>
      <c r="BA1440" s="10">
        <f>'اسماء العملاء'!A1047</f>
        <v>0</v>
      </c>
      <c r="BB1440" s="122"/>
      <c r="BC1440" s="123"/>
      <c r="BD1440" s="123"/>
      <c r="BE1440" s="121">
        <v>1046</v>
      </c>
    </row>
    <row r="1441" spans="13:57" ht="21" customHeight="1" thickBot="1">
      <c r="M1441" s="10">
        <f>'اسماء العملاء'!A1044</f>
        <v>0</v>
      </c>
      <c r="BA1441" s="10">
        <f>'اسماء العملاء'!A1048</f>
        <v>0</v>
      </c>
      <c r="BB1441" s="122"/>
      <c r="BC1441" s="123"/>
      <c r="BD1441" s="123"/>
      <c r="BE1441" s="121">
        <v>1047</v>
      </c>
    </row>
    <row r="1442" spans="13:57" ht="21" customHeight="1" thickBot="1">
      <c r="M1442" s="10">
        <f>'اسماء العملاء'!A1045</f>
        <v>0</v>
      </c>
      <c r="BA1442" s="10">
        <f>'اسماء العملاء'!A1049</f>
        <v>0</v>
      </c>
      <c r="BB1442" s="122"/>
      <c r="BC1442" s="123"/>
      <c r="BD1442" s="123"/>
      <c r="BE1442" s="121">
        <v>1048</v>
      </c>
    </row>
    <row r="1443" spans="13:57" ht="21" customHeight="1" thickBot="1">
      <c r="M1443" s="10">
        <f>'اسماء العملاء'!A1046</f>
        <v>0</v>
      </c>
      <c r="BA1443" s="10">
        <f>'اسماء العملاء'!A1050</f>
        <v>0</v>
      </c>
      <c r="BB1443" s="122"/>
      <c r="BC1443" s="123"/>
      <c r="BD1443" s="123"/>
      <c r="BE1443" s="121">
        <v>1049</v>
      </c>
    </row>
    <row r="1444" spans="13:57" ht="21" customHeight="1" thickBot="1">
      <c r="M1444" s="10">
        <f>'اسماء العملاء'!A1047</f>
        <v>0</v>
      </c>
      <c r="BA1444" s="10">
        <f>'اسماء العملاء'!A1051</f>
        <v>0</v>
      </c>
      <c r="BB1444" s="122"/>
      <c r="BC1444" s="123"/>
      <c r="BD1444" s="123"/>
      <c r="BE1444" s="121">
        <v>1050</v>
      </c>
    </row>
    <row r="1445" spans="13:57" ht="21" customHeight="1" thickBot="1">
      <c r="M1445" s="10">
        <f>'اسماء العملاء'!A1048</f>
        <v>0</v>
      </c>
      <c r="BA1445" s="10">
        <f>'اسماء العملاء'!A1052</f>
        <v>0</v>
      </c>
      <c r="BB1445" s="122"/>
      <c r="BC1445" s="123"/>
      <c r="BD1445" s="123"/>
      <c r="BE1445" s="121">
        <v>1051</v>
      </c>
    </row>
    <row r="1446" spans="13:57" ht="21" customHeight="1" thickBot="1">
      <c r="M1446" s="10">
        <f>'اسماء العملاء'!A1049</f>
        <v>0</v>
      </c>
      <c r="BA1446" s="10">
        <f>'اسماء العملاء'!A1053</f>
        <v>0</v>
      </c>
      <c r="BB1446" s="122"/>
      <c r="BC1446" s="123"/>
      <c r="BD1446" s="123"/>
      <c r="BE1446" s="121">
        <v>1052</v>
      </c>
    </row>
    <row r="1447" spans="13:57" ht="21" customHeight="1" thickBot="1">
      <c r="M1447" s="10">
        <f>'اسماء العملاء'!A1050</f>
        <v>0</v>
      </c>
      <c r="BA1447" s="10">
        <f>'اسماء العملاء'!A1054</f>
        <v>0</v>
      </c>
      <c r="BB1447" s="122"/>
      <c r="BC1447" s="123"/>
      <c r="BD1447" s="123"/>
      <c r="BE1447" s="121">
        <v>1053</v>
      </c>
    </row>
    <row r="1448" spans="13:57" ht="21" customHeight="1" thickBot="1">
      <c r="M1448" s="10">
        <f>'اسماء العملاء'!A1051</f>
        <v>0</v>
      </c>
      <c r="BA1448" s="10">
        <f>'اسماء العملاء'!A1055</f>
        <v>0</v>
      </c>
      <c r="BB1448" s="122"/>
      <c r="BC1448" s="123"/>
      <c r="BD1448" s="123"/>
      <c r="BE1448" s="121">
        <v>1054</v>
      </c>
    </row>
    <row r="1449" spans="13:57" ht="21" customHeight="1" thickBot="1">
      <c r="M1449" s="10">
        <f>'اسماء العملاء'!A1052</f>
        <v>0</v>
      </c>
      <c r="BA1449" s="10">
        <f>'اسماء العملاء'!A1056</f>
        <v>0</v>
      </c>
      <c r="BB1449" s="122"/>
      <c r="BC1449" s="123"/>
      <c r="BD1449" s="123"/>
      <c r="BE1449" s="121">
        <v>1055</v>
      </c>
    </row>
    <row r="1450" spans="13:57" ht="21" customHeight="1" thickBot="1">
      <c r="M1450" s="10">
        <f>'اسماء العملاء'!A1053</f>
        <v>0</v>
      </c>
      <c r="BA1450" s="10">
        <f>'اسماء العملاء'!A1057</f>
        <v>0</v>
      </c>
      <c r="BB1450" s="122"/>
      <c r="BC1450" s="123"/>
      <c r="BD1450" s="123"/>
      <c r="BE1450" s="121">
        <v>1056</v>
      </c>
    </row>
    <row r="1451" spans="13:57" ht="21" customHeight="1" thickBot="1">
      <c r="M1451" s="10">
        <f>'اسماء العملاء'!A1054</f>
        <v>0</v>
      </c>
      <c r="BA1451" s="10">
        <f>'اسماء العملاء'!A1058</f>
        <v>0</v>
      </c>
      <c r="BB1451" s="122"/>
      <c r="BC1451" s="123"/>
      <c r="BD1451" s="123"/>
      <c r="BE1451" s="121">
        <v>1057</v>
      </c>
    </row>
    <row r="1452" spans="13:57" ht="21" customHeight="1" thickBot="1">
      <c r="M1452" s="10">
        <f>'اسماء العملاء'!A1055</f>
        <v>0</v>
      </c>
      <c r="BA1452" s="10">
        <f>'اسماء العملاء'!A1059</f>
        <v>0</v>
      </c>
      <c r="BB1452" s="122"/>
      <c r="BC1452" s="123"/>
      <c r="BD1452" s="123"/>
      <c r="BE1452" s="121">
        <v>1058</v>
      </c>
    </row>
    <row r="1453" spans="13:57" ht="21" customHeight="1" thickBot="1">
      <c r="M1453" s="10">
        <f>'اسماء العملاء'!A1056</f>
        <v>0</v>
      </c>
      <c r="BA1453" s="10">
        <f>'اسماء العملاء'!A1060</f>
        <v>0</v>
      </c>
      <c r="BB1453" s="122"/>
      <c r="BC1453" s="123"/>
      <c r="BD1453" s="123"/>
      <c r="BE1453" s="121">
        <v>1059</v>
      </c>
    </row>
    <row r="1454" spans="13:57" ht="21" customHeight="1" thickBot="1">
      <c r="M1454" s="10">
        <f>'اسماء العملاء'!A1057</f>
        <v>0</v>
      </c>
      <c r="BA1454" s="10">
        <f>'اسماء العملاء'!A1061</f>
        <v>0</v>
      </c>
      <c r="BB1454" s="122"/>
      <c r="BC1454" s="123"/>
      <c r="BD1454" s="123"/>
      <c r="BE1454" s="121">
        <v>1060</v>
      </c>
    </row>
    <row r="1455" spans="13:57" ht="21" customHeight="1" thickBot="1">
      <c r="M1455" s="10">
        <f>'اسماء العملاء'!A1058</f>
        <v>0</v>
      </c>
      <c r="BA1455" s="10">
        <f>'اسماء العملاء'!A1062</f>
        <v>0</v>
      </c>
      <c r="BB1455" s="122"/>
      <c r="BC1455" s="123"/>
      <c r="BD1455" s="123"/>
      <c r="BE1455" s="121">
        <v>1061</v>
      </c>
    </row>
    <row r="1456" spans="13:57" ht="21" customHeight="1" thickBot="1">
      <c r="M1456" s="10">
        <f>'اسماء العملاء'!A1059</f>
        <v>0</v>
      </c>
      <c r="BA1456" s="10">
        <f>'اسماء العملاء'!A1063</f>
        <v>0</v>
      </c>
      <c r="BB1456" s="122"/>
      <c r="BC1456" s="123"/>
      <c r="BD1456" s="123"/>
      <c r="BE1456" s="121">
        <v>1062</v>
      </c>
    </row>
    <row r="1457" spans="13:57" ht="21" customHeight="1" thickBot="1">
      <c r="M1457" s="10">
        <f>'اسماء العملاء'!A1060</f>
        <v>0</v>
      </c>
      <c r="BA1457" s="10">
        <f>'اسماء العملاء'!A1064</f>
        <v>0</v>
      </c>
      <c r="BB1457" s="122"/>
      <c r="BC1457" s="123"/>
      <c r="BD1457" s="123"/>
      <c r="BE1457" s="121">
        <v>1063</v>
      </c>
    </row>
    <row r="1458" spans="13:57" ht="21" customHeight="1" thickBot="1">
      <c r="M1458" s="10">
        <f>'اسماء العملاء'!A1061</f>
        <v>0</v>
      </c>
      <c r="BA1458" s="10">
        <f>'اسماء العملاء'!A1065</f>
        <v>0</v>
      </c>
      <c r="BB1458" s="122"/>
      <c r="BC1458" s="123"/>
      <c r="BD1458" s="123"/>
      <c r="BE1458" s="121">
        <v>1064</v>
      </c>
    </row>
    <row r="1459" spans="13:57" ht="21" customHeight="1" thickBot="1">
      <c r="M1459" s="10">
        <f>'اسماء العملاء'!A1062</f>
        <v>0</v>
      </c>
      <c r="BA1459" s="10">
        <f>'اسماء العملاء'!A1066</f>
        <v>0</v>
      </c>
      <c r="BB1459" s="122"/>
      <c r="BC1459" s="123"/>
      <c r="BD1459" s="123"/>
      <c r="BE1459" s="121">
        <v>1065</v>
      </c>
    </row>
    <row r="1460" spans="13:57" ht="21" customHeight="1" thickBot="1">
      <c r="M1460" s="10">
        <f>'اسماء العملاء'!A1063</f>
        <v>0</v>
      </c>
      <c r="BA1460" s="10">
        <f>'اسماء العملاء'!A1067</f>
        <v>0</v>
      </c>
      <c r="BB1460" s="122"/>
      <c r="BC1460" s="123"/>
      <c r="BD1460" s="123"/>
      <c r="BE1460" s="121">
        <v>1066</v>
      </c>
    </row>
    <row r="1461" spans="13:57" ht="21" customHeight="1" thickBot="1">
      <c r="M1461" s="10">
        <f>'اسماء العملاء'!A1064</f>
        <v>0</v>
      </c>
      <c r="BA1461" s="10">
        <f>'اسماء العملاء'!A1068</f>
        <v>0</v>
      </c>
      <c r="BB1461" s="122"/>
      <c r="BC1461" s="123"/>
      <c r="BD1461" s="123"/>
      <c r="BE1461" s="121">
        <v>1067</v>
      </c>
    </row>
    <row r="1462" spans="13:57" ht="21" customHeight="1" thickBot="1">
      <c r="M1462" s="10">
        <f>'اسماء العملاء'!A1065</f>
        <v>0</v>
      </c>
      <c r="BA1462" s="10">
        <f>'اسماء العملاء'!A1069</f>
        <v>0</v>
      </c>
      <c r="BB1462" s="122"/>
      <c r="BC1462" s="123"/>
      <c r="BD1462" s="123"/>
      <c r="BE1462" s="121">
        <v>1068</v>
      </c>
    </row>
    <row r="1463" spans="13:57" ht="21" customHeight="1" thickBot="1">
      <c r="M1463" s="10">
        <f>'اسماء العملاء'!A1066</f>
        <v>0</v>
      </c>
      <c r="BA1463" s="10">
        <f>'اسماء العملاء'!A1070</f>
        <v>0</v>
      </c>
      <c r="BB1463" s="122"/>
      <c r="BC1463" s="123"/>
      <c r="BD1463" s="123"/>
      <c r="BE1463" s="121">
        <v>1069</v>
      </c>
    </row>
    <row r="1464" spans="13:57" ht="21" customHeight="1" thickBot="1">
      <c r="M1464" s="10">
        <f>'اسماء العملاء'!A1067</f>
        <v>0</v>
      </c>
      <c r="BA1464" s="10">
        <f>'اسماء العملاء'!A1071</f>
        <v>0</v>
      </c>
      <c r="BB1464" s="122"/>
      <c r="BC1464" s="123"/>
      <c r="BD1464" s="123"/>
      <c r="BE1464" s="121">
        <v>1070</v>
      </c>
    </row>
    <row r="1465" spans="13:57" ht="21" customHeight="1" thickBot="1">
      <c r="M1465" s="10">
        <f>'اسماء العملاء'!A1068</f>
        <v>0</v>
      </c>
      <c r="BA1465" s="10">
        <f>'اسماء العملاء'!A1072</f>
        <v>0</v>
      </c>
      <c r="BB1465" s="122"/>
      <c r="BC1465" s="123"/>
      <c r="BD1465" s="123"/>
      <c r="BE1465" s="121">
        <v>1071</v>
      </c>
    </row>
    <row r="1466" spans="13:57" ht="21" customHeight="1" thickBot="1">
      <c r="M1466" s="10">
        <f>'اسماء العملاء'!A1069</f>
        <v>0</v>
      </c>
      <c r="BA1466" s="10">
        <f>'اسماء العملاء'!A1073</f>
        <v>0</v>
      </c>
      <c r="BB1466" s="122"/>
      <c r="BC1466" s="123"/>
      <c r="BD1466" s="123"/>
      <c r="BE1466" s="121">
        <v>1072</v>
      </c>
    </row>
    <row r="1467" spans="13:57" ht="21" customHeight="1" thickBot="1">
      <c r="M1467" s="10">
        <f>'اسماء العملاء'!A1070</f>
        <v>0</v>
      </c>
      <c r="BA1467" s="10">
        <f>'اسماء العملاء'!A1074</f>
        <v>0</v>
      </c>
      <c r="BB1467" s="122"/>
      <c r="BC1467" s="123"/>
      <c r="BD1467" s="123"/>
      <c r="BE1467" s="121">
        <v>1073</v>
      </c>
    </row>
    <row r="1468" spans="13:57" ht="21" customHeight="1" thickBot="1">
      <c r="M1468" s="10">
        <f>'اسماء العملاء'!A1071</f>
        <v>0</v>
      </c>
      <c r="BA1468" s="10">
        <f>'اسماء العملاء'!A1075</f>
        <v>0</v>
      </c>
      <c r="BB1468" s="122"/>
      <c r="BC1468" s="123"/>
      <c r="BD1468" s="123"/>
      <c r="BE1468" s="121">
        <v>1074</v>
      </c>
    </row>
    <row r="1469" spans="13:57" ht="21" customHeight="1" thickBot="1">
      <c r="M1469" s="10">
        <f>'اسماء العملاء'!A1072</f>
        <v>0</v>
      </c>
      <c r="BA1469" s="10">
        <f>'اسماء العملاء'!A1076</f>
        <v>0</v>
      </c>
      <c r="BB1469" s="122"/>
      <c r="BC1469" s="123"/>
      <c r="BD1469" s="123"/>
      <c r="BE1469" s="121">
        <v>1075</v>
      </c>
    </row>
    <row r="1470" spans="13:57" ht="21" customHeight="1" thickBot="1">
      <c r="M1470" s="10">
        <f>'اسماء العملاء'!A1073</f>
        <v>0</v>
      </c>
      <c r="BA1470" s="10">
        <f>'اسماء العملاء'!A1077</f>
        <v>0</v>
      </c>
      <c r="BB1470" s="122"/>
      <c r="BC1470" s="123"/>
      <c r="BD1470" s="123"/>
      <c r="BE1470" s="121">
        <v>1076</v>
      </c>
    </row>
    <row r="1471" spans="13:57" ht="21" customHeight="1" thickBot="1">
      <c r="M1471" s="10">
        <f>'اسماء العملاء'!A1074</f>
        <v>0</v>
      </c>
      <c r="BA1471" s="10">
        <f>'اسماء العملاء'!A1078</f>
        <v>0</v>
      </c>
      <c r="BB1471" s="122"/>
      <c r="BC1471" s="123"/>
      <c r="BD1471" s="123"/>
      <c r="BE1471" s="121">
        <v>1077</v>
      </c>
    </row>
    <row r="1472" spans="13:57" ht="21" customHeight="1" thickBot="1">
      <c r="M1472" s="10">
        <f>'اسماء العملاء'!A1075</f>
        <v>0</v>
      </c>
      <c r="BA1472" s="10">
        <f>'اسماء العملاء'!A1079</f>
        <v>0</v>
      </c>
      <c r="BB1472" s="122"/>
      <c r="BC1472" s="123"/>
      <c r="BD1472" s="123"/>
      <c r="BE1472" s="121">
        <v>1078</v>
      </c>
    </row>
    <row r="1473" spans="13:57" ht="21" customHeight="1" thickBot="1">
      <c r="M1473" s="10">
        <f>'اسماء العملاء'!A1076</f>
        <v>0</v>
      </c>
      <c r="BA1473" s="10">
        <f>'اسماء العملاء'!A1080</f>
        <v>0</v>
      </c>
      <c r="BB1473" s="122"/>
      <c r="BC1473" s="123"/>
      <c r="BD1473" s="123"/>
      <c r="BE1473" s="121">
        <v>1079</v>
      </c>
    </row>
    <row r="1474" spans="13:57" ht="21" customHeight="1" thickBot="1">
      <c r="M1474" s="10">
        <f>'اسماء العملاء'!A1077</f>
        <v>0</v>
      </c>
      <c r="BA1474" s="10">
        <f>'اسماء العملاء'!A1081</f>
        <v>0</v>
      </c>
      <c r="BB1474" s="122"/>
      <c r="BC1474" s="123"/>
      <c r="BD1474" s="123"/>
      <c r="BE1474" s="121">
        <v>1080</v>
      </c>
    </row>
    <row r="1475" spans="13:57" ht="21" customHeight="1" thickBot="1">
      <c r="M1475" s="10">
        <f>'اسماء العملاء'!A1078</f>
        <v>0</v>
      </c>
      <c r="BA1475" s="10">
        <f>'اسماء العملاء'!A1082</f>
        <v>0</v>
      </c>
      <c r="BB1475" s="122"/>
      <c r="BC1475" s="123"/>
      <c r="BD1475" s="123"/>
      <c r="BE1475" s="121">
        <v>1081</v>
      </c>
    </row>
    <row r="1476" spans="13:57" ht="21" customHeight="1" thickBot="1">
      <c r="M1476" s="10">
        <f>'اسماء العملاء'!A1079</f>
        <v>0</v>
      </c>
      <c r="BA1476" s="10">
        <f>'اسماء العملاء'!A1083</f>
        <v>0</v>
      </c>
      <c r="BB1476" s="122"/>
      <c r="BC1476" s="123"/>
      <c r="BD1476" s="123"/>
      <c r="BE1476" s="121">
        <v>1082</v>
      </c>
    </row>
    <row r="1477" spans="13:57" ht="21" customHeight="1" thickBot="1">
      <c r="M1477" s="10">
        <f>'اسماء العملاء'!A1080</f>
        <v>0</v>
      </c>
      <c r="BA1477" s="10">
        <f>'اسماء العملاء'!A1084</f>
        <v>0</v>
      </c>
      <c r="BB1477" s="122"/>
      <c r="BC1477" s="123"/>
      <c r="BD1477" s="123"/>
      <c r="BE1477" s="121">
        <v>1083</v>
      </c>
    </row>
    <row r="1478" spans="13:57" ht="21" customHeight="1" thickBot="1">
      <c r="M1478" s="10">
        <f>'اسماء العملاء'!A1081</f>
        <v>0</v>
      </c>
      <c r="BA1478" s="10">
        <f>'اسماء العملاء'!A1085</f>
        <v>0</v>
      </c>
      <c r="BB1478" s="122"/>
      <c r="BC1478" s="123"/>
      <c r="BD1478" s="123"/>
      <c r="BE1478" s="121">
        <v>1084</v>
      </c>
    </row>
    <row r="1479" spans="13:57" ht="21" customHeight="1" thickBot="1">
      <c r="M1479" s="10">
        <f>'اسماء العملاء'!A1082</f>
        <v>0</v>
      </c>
      <c r="BA1479" s="10">
        <f>'اسماء العملاء'!A1086</f>
        <v>0</v>
      </c>
      <c r="BB1479" s="122"/>
      <c r="BC1479" s="123"/>
      <c r="BD1479" s="123"/>
      <c r="BE1479" s="121">
        <v>1085</v>
      </c>
    </row>
    <row r="1480" spans="13:57" ht="21" customHeight="1" thickBot="1">
      <c r="M1480" s="10">
        <f>'اسماء العملاء'!A1083</f>
        <v>0</v>
      </c>
      <c r="BA1480" s="10">
        <f>'اسماء العملاء'!A1087</f>
        <v>0</v>
      </c>
      <c r="BB1480" s="122"/>
      <c r="BC1480" s="123"/>
      <c r="BD1480" s="123"/>
      <c r="BE1480" s="121">
        <v>1086</v>
      </c>
    </row>
    <row r="1481" spans="13:57" ht="21" customHeight="1" thickBot="1">
      <c r="M1481" s="10">
        <f>'اسماء العملاء'!A1084</f>
        <v>0</v>
      </c>
      <c r="BA1481" s="10">
        <f>'اسماء العملاء'!A1088</f>
        <v>0</v>
      </c>
      <c r="BB1481" s="122"/>
      <c r="BC1481" s="123"/>
      <c r="BD1481" s="123"/>
      <c r="BE1481" s="121">
        <v>1087</v>
      </c>
    </row>
    <row r="1482" spans="13:57" ht="21" customHeight="1" thickBot="1">
      <c r="M1482" s="10">
        <f>'اسماء العملاء'!A1085</f>
        <v>0</v>
      </c>
      <c r="BA1482" s="10">
        <f>'اسماء العملاء'!A1089</f>
        <v>0</v>
      </c>
      <c r="BB1482" s="122"/>
      <c r="BC1482" s="123"/>
      <c r="BD1482" s="123"/>
      <c r="BE1482" s="121">
        <v>1088</v>
      </c>
    </row>
    <row r="1483" spans="13:57" ht="21" customHeight="1" thickBot="1">
      <c r="M1483" s="10">
        <f>'اسماء العملاء'!A1086</f>
        <v>0</v>
      </c>
      <c r="BA1483" s="10">
        <f>'اسماء العملاء'!A1090</f>
        <v>0</v>
      </c>
      <c r="BB1483" s="122"/>
      <c r="BC1483" s="123"/>
      <c r="BD1483" s="123"/>
      <c r="BE1483" s="121">
        <v>1089</v>
      </c>
    </row>
    <row r="1484" spans="13:57" ht="21" customHeight="1" thickBot="1">
      <c r="M1484" s="10">
        <f>'اسماء العملاء'!A1087</f>
        <v>0</v>
      </c>
      <c r="BA1484" s="10">
        <f>'اسماء العملاء'!A1091</f>
        <v>0</v>
      </c>
      <c r="BB1484" s="122"/>
      <c r="BC1484" s="123"/>
      <c r="BD1484" s="123"/>
      <c r="BE1484" s="121">
        <v>1090</v>
      </c>
    </row>
    <row r="1485" spans="13:57" ht="21" customHeight="1" thickBot="1">
      <c r="M1485" s="10">
        <f>'اسماء العملاء'!A1088</f>
        <v>0</v>
      </c>
      <c r="BA1485" s="10">
        <f>'اسماء العملاء'!A1092</f>
        <v>0</v>
      </c>
      <c r="BB1485" s="122"/>
      <c r="BC1485" s="123"/>
      <c r="BD1485" s="123"/>
      <c r="BE1485" s="121">
        <v>1091</v>
      </c>
    </row>
    <row r="1486" spans="13:57" ht="21" customHeight="1" thickBot="1">
      <c r="M1486" s="10">
        <f>'اسماء العملاء'!A1089</f>
        <v>0</v>
      </c>
      <c r="BA1486" s="10">
        <f>'اسماء العملاء'!A1093</f>
        <v>0</v>
      </c>
      <c r="BB1486" s="122"/>
      <c r="BC1486" s="123"/>
      <c r="BD1486" s="123"/>
      <c r="BE1486" s="121">
        <v>1092</v>
      </c>
    </row>
    <row r="1487" spans="13:57" ht="21" customHeight="1" thickBot="1">
      <c r="M1487" s="10">
        <f>'اسماء العملاء'!A1090</f>
        <v>0</v>
      </c>
      <c r="BA1487" s="10">
        <f>'اسماء العملاء'!A1094</f>
        <v>0</v>
      </c>
      <c r="BB1487" s="122"/>
      <c r="BC1487" s="123"/>
      <c r="BD1487" s="123"/>
      <c r="BE1487" s="121">
        <v>1093</v>
      </c>
    </row>
    <row r="1488" spans="13:57" ht="21" customHeight="1" thickBot="1">
      <c r="M1488" s="10">
        <f>'اسماء العملاء'!A1091</f>
        <v>0</v>
      </c>
      <c r="BA1488" s="10">
        <f>'اسماء العملاء'!A1095</f>
        <v>0</v>
      </c>
      <c r="BB1488" s="122"/>
      <c r="BC1488" s="123"/>
      <c r="BD1488" s="123"/>
      <c r="BE1488" s="121">
        <v>1094</v>
      </c>
    </row>
    <row r="1489" spans="13:57" ht="21" customHeight="1" thickBot="1">
      <c r="M1489" s="10">
        <f>'اسماء العملاء'!A1092</f>
        <v>0</v>
      </c>
      <c r="BA1489" s="10">
        <f>'اسماء العملاء'!A1096</f>
        <v>0</v>
      </c>
      <c r="BB1489" s="122"/>
      <c r="BC1489" s="123"/>
      <c r="BD1489" s="123"/>
      <c r="BE1489" s="121">
        <v>1095</v>
      </c>
    </row>
    <row r="1490" spans="13:57" ht="21" customHeight="1" thickBot="1">
      <c r="M1490" s="10">
        <f>'اسماء العملاء'!A1093</f>
        <v>0</v>
      </c>
      <c r="BA1490" s="10">
        <f>'اسماء العملاء'!A1097</f>
        <v>0</v>
      </c>
      <c r="BB1490" s="122"/>
      <c r="BC1490" s="123"/>
      <c r="BD1490" s="123"/>
      <c r="BE1490" s="121">
        <v>1096</v>
      </c>
    </row>
    <row r="1491" spans="13:57" ht="21" customHeight="1" thickBot="1">
      <c r="M1491" s="10">
        <f>'اسماء العملاء'!A1094</f>
        <v>0</v>
      </c>
      <c r="BA1491" s="10">
        <f>'اسماء العملاء'!A1098</f>
        <v>0</v>
      </c>
      <c r="BB1491" s="122"/>
      <c r="BC1491" s="123"/>
      <c r="BD1491" s="123"/>
      <c r="BE1491" s="121">
        <v>1097</v>
      </c>
    </row>
    <row r="1492" spans="13:57" ht="21" customHeight="1" thickBot="1">
      <c r="M1492" s="10">
        <f>'اسماء العملاء'!A1095</f>
        <v>0</v>
      </c>
      <c r="BA1492" s="10">
        <f>'اسماء العملاء'!A1099</f>
        <v>0</v>
      </c>
      <c r="BB1492" s="122"/>
      <c r="BC1492" s="123"/>
      <c r="BD1492" s="123"/>
      <c r="BE1492" s="121">
        <v>1098</v>
      </c>
    </row>
    <row r="1493" spans="13:57" ht="21" customHeight="1" thickBot="1">
      <c r="M1493" s="10">
        <f>'اسماء العملاء'!A1096</f>
        <v>0</v>
      </c>
      <c r="BA1493" s="10">
        <f>'اسماء العملاء'!A1100</f>
        <v>0</v>
      </c>
      <c r="BB1493" s="122"/>
      <c r="BC1493" s="123"/>
      <c r="BD1493" s="123"/>
      <c r="BE1493" s="121">
        <v>1099</v>
      </c>
    </row>
    <row r="1494" spans="13:57" ht="21" customHeight="1" thickBot="1">
      <c r="M1494" s="10">
        <f>'اسماء العملاء'!A1097</f>
        <v>0</v>
      </c>
      <c r="BA1494" s="10">
        <f>'اسماء العملاء'!A1101</f>
        <v>0</v>
      </c>
      <c r="BB1494" s="122"/>
      <c r="BC1494" s="123"/>
      <c r="BD1494" s="123"/>
      <c r="BE1494" s="121">
        <v>1100</v>
      </c>
    </row>
    <row r="1495" spans="13:57" ht="21" customHeight="1" thickBot="1">
      <c r="M1495" s="10">
        <f>'اسماء العملاء'!A1098</f>
        <v>0</v>
      </c>
      <c r="BA1495" s="10">
        <f>'اسماء العملاء'!A1102</f>
        <v>0</v>
      </c>
      <c r="BB1495" s="122"/>
      <c r="BC1495" s="123"/>
      <c r="BD1495" s="123"/>
      <c r="BE1495" s="121">
        <v>1101</v>
      </c>
    </row>
    <row r="1496" spans="13:57" ht="21" customHeight="1" thickBot="1">
      <c r="M1496" s="10">
        <f>'اسماء العملاء'!A1099</f>
        <v>0</v>
      </c>
      <c r="BA1496" s="10">
        <f>'اسماء العملاء'!A1103</f>
        <v>0</v>
      </c>
      <c r="BB1496" s="125"/>
      <c r="BC1496" s="123"/>
      <c r="BD1496" s="123"/>
      <c r="BE1496" s="121">
        <v>1102</v>
      </c>
    </row>
    <row r="1497" spans="13:57" ht="21" customHeight="1" thickBot="1">
      <c r="M1497" s="10">
        <f>'اسماء العملاء'!A1100</f>
        <v>0</v>
      </c>
      <c r="BA1497" s="10">
        <f>'اسماء العملاء'!A1104</f>
        <v>0</v>
      </c>
      <c r="BB1497" s="166"/>
      <c r="BC1497" s="123"/>
      <c r="BD1497" s="163"/>
      <c r="BE1497" s="121">
        <v>1103</v>
      </c>
    </row>
    <row r="1498" spans="13:57" ht="21" customHeight="1" thickBot="1">
      <c r="M1498" s="10">
        <f>'اسماء العملاء'!A1101</f>
        <v>0</v>
      </c>
      <c r="BA1498" s="10">
        <f>'اسماء العملاء'!A1105</f>
        <v>0</v>
      </c>
      <c r="BB1498" s="122"/>
      <c r="BC1498" s="123"/>
      <c r="BD1498" s="123"/>
      <c r="BE1498" s="121">
        <v>1104</v>
      </c>
    </row>
    <row r="1499" spans="13:57" ht="21" customHeight="1" thickBot="1">
      <c r="M1499" s="10">
        <f>'اسماء العملاء'!A1102</f>
        <v>0</v>
      </c>
      <c r="BA1499" s="10">
        <f>'اسماء العملاء'!A1106</f>
        <v>0</v>
      </c>
      <c r="BB1499" s="122"/>
      <c r="BC1499" s="123"/>
      <c r="BD1499" s="123"/>
      <c r="BE1499" s="121">
        <v>1105</v>
      </c>
    </row>
    <row r="1500" spans="13:57" ht="21" customHeight="1" thickBot="1">
      <c r="M1500" s="10">
        <f>'اسماء العملاء'!A1103</f>
        <v>0</v>
      </c>
      <c r="BA1500" s="10">
        <f>'اسماء العملاء'!A1107</f>
        <v>0</v>
      </c>
      <c r="BB1500" s="122"/>
      <c r="BC1500" s="123"/>
      <c r="BD1500" s="123"/>
      <c r="BE1500" s="121">
        <v>1106</v>
      </c>
    </row>
    <row r="1501" spans="13:57" ht="21" customHeight="1" thickBot="1">
      <c r="M1501" s="10">
        <f>'اسماء العملاء'!A1104</f>
        <v>0</v>
      </c>
      <c r="BA1501" s="10">
        <f>'اسماء العملاء'!A1108</f>
        <v>0</v>
      </c>
      <c r="BB1501" s="122"/>
      <c r="BC1501" s="123"/>
      <c r="BD1501" s="123"/>
      <c r="BE1501" s="121">
        <v>1107</v>
      </c>
    </row>
    <row r="1502" spans="13:57" ht="21" customHeight="1" thickBot="1">
      <c r="M1502" s="10">
        <f>'اسماء العملاء'!A1105</f>
        <v>0</v>
      </c>
      <c r="BA1502" s="10">
        <f>'اسماء العملاء'!A1109</f>
        <v>0</v>
      </c>
      <c r="BB1502" s="122"/>
      <c r="BC1502" s="123"/>
      <c r="BD1502" s="123"/>
      <c r="BE1502" s="121">
        <v>1108</v>
      </c>
    </row>
    <row r="1503" spans="13:57" ht="21" customHeight="1" thickBot="1">
      <c r="M1503" s="10">
        <f>'اسماء العملاء'!A1106</f>
        <v>0</v>
      </c>
      <c r="BA1503" s="10">
        <f>'اسماء العملاء'!A1110</f>
        <v>0</v>
      </c>
      <c r="BB1503" s="122"/>
      <c r="BC1503" s="123"/>
      <c r="BD1503" s="123"/>
      <c r="BE1503" s="121">
        <v>1109</v>
      </c>
    </row>
    <row r="1504" spans="13:57" ht="21" customHeight="1" thickBot="1">
      <c r="M1504" s="10">
        <f>'اسماء العملاء'!A1107</f>
        <v>0</v>
      </c>
      <c r="BA1504" s="10">
        <f>'اسماء العملاء'!A1111</f>
        <v>0</v>
      </c>
      <c r="BB1504" s="122"/>
      <c r="BC1504" s="123"/>
      <c r="BD1504" s="123"/>
      <c r="BE1504" s="121">
        <v>1110</v>
      </c>
    </row>
    <row r="1505" spans="13:57" ht="21" customHeight="1" thickBot="1">
      <c r="M1505" s="10">
        <f>'اسماء العملاء'!A1108</f>
        <v>0</v>
      </c>
      <c r="BA1505" s="10">
        <f>'اسماء العملاء'!A1112</f>
        <v>0</v>
      </c>
      <c r="BB1505" s="122"/>
      <c r="BC1505" s="123"/>
      <c r="BD1505" s="123"/>
      <c r="BE1505" s="121">
        <v>1111</v>
      </c>
    </row>
    <row r="1506" spans="13:57" ht="21" customHeight="1" thickBot="1">
      <c r="M1506" s="10">
        <f>'اسماء العملاء'!A1109</f>
        <v>0</v>
      </c>
      <c r="BA1506" s="10">
        <f>'اسماء العملاء'!A1113</f>
        <v>0</v>
      </c>
      <c r="BB1506" s="122"/>
      <c r="BC1506" s="123"/>
      <c r="BD1506" s="123"/>
      <c r="BE1506" s="121">
        <v>1112</v>
      </c>
    </row>
    <row r="1507" spans="13:57" ht="21" customHeight="1" thickBot="1">
      <c r="M1507" s="10">
        <f>'اسماء العملاء'!A1110</f>
        <v>0</v>
      </c>
      <c r="BA1507" s="10">
        <f>'اسماء العملاء'!A1114</f>
        <v>0</v>
      </c>
      <c r="BB1507" s="122"/>
      <c r="BC1507" s="123"/>
      <c r="BD1507" s="123"/>
      <c r="BE1507" s="121">
        <v>1113</v>
      </c>
    </row>
    <row r="1508" spans="13:57" ht="21" customHeight="1" thickBot="1">
      <c r="M1508" s="10">
        <f>'اسماء العملاء'!A1111</f>
        <v>0</v>
      </c>
      <c r="BA1508" s="10">
        <f>'اسماء العملاء'!A1115</f>
        <v>0</v>
      </c>
      <c r="BB1508" s="122"/>
      <c r="BC1508" s="123"/>
      <c r="BD1508" s="123"/>
      <c r="BE1508" s="121">
        <v>1114</v>
      </c>
    </row>
    <row r="1509" spans="13:57" ht="21" customHeight="1" thickBot="1">
      <c r="M1509" s="10">
        <f>'اسماء العملاء'!A1112</f>
        <v>0</v>
      </c>
      <c r="BA1509" s="10">
        <f>'اسماء العملاء'!A1116</f>
        <v>0</v>
      </c>
      <c r="BB1509" s="122"/>
      <c r="BC1509" s="123"/>
      <c r="BD1509" s="123"/>
      <c r="BE1509" s="121">
        <v>1115</v>
      </c>
    </row>
    <row r="1510" spans="13:57" ht="21" customHeight="1" thickBot="1">
      <c r="M1510" s="10">
        <f>'اسماء العملاء'!A1113</f>
        <v>0</v>
      </c>
      <c r="BA1510" s="10">
        <f>'اسماء العملاء'!A1117</f>
        <v>0</v>
      </c>
      <c r="BB1510" s="122"/>
      <c r="BC1510" s="123"/>
      <c r="BD1510" s="123"/>
      <c r="BE1510" s="121">
        <v>1116</v>
      </c>
    </row>
    <row r="1511" spans="13:57" ht="21" customHeight="1" thickBot="1">
      <c r="M1511" s="10">
        <f>'اسماء العملاء'!A1114</f>
        <v>0</v>
      </c>
      <c r="BA1511" s="10">
        <f>'اسماء العملاء'!A1118</f>
        <v>0</v>
      </c>
      <c r="BB1511" s="122"/>
      <c r="BC1511" s="123"/>
      <c r="BD1511" s="123"/>
      <c r="BE1511" s="121">
        <v>1117</v>
      </c>
    </row>
    <row r="1512" spans="13:57" ht="21" customHeight="1" thickBot="1">
      <c r="M1512" s="10">
        <f>'اسماء العملاء'!A1115</f>
        <v>0</v>
      </c>
      <c r="BA1512" s="10">
        <f>'اسماء العملاء'!A1119</f>
        <v>0</v>
      </c>
      <c r="BB1512" s="122"/>
      <c r="BC1512" s="123"/>
      <c r="BD1512" s="123"/>
      <c r="BE1512" s="121">
        <v>1118</v>
      </c>
    </row>
    <row r="1513" spans="13:57" ht="21" customHeight="1" thickBot="1">
      <c r="M1513" s="10">
        <f>'اسماء العملاء'!A1116</f>
        <v>0</v>
      </c>
      <c r="BA1513" s="10">
        <f>'اسماء العملاء'!A1120</f>
        <v>0</v>
      </c>
      <c r="BB1513" s="122"/>
      <c r="BC1513" s="123"/>
      <c r="BD1513" s="123"/>
      <c r="BE1513" s="121">
        <v>1119</v>
      </c>
    </row>
    <row r="1514" spans="13:57" ht="21" customHeight="1" thickBot="1">
      <c r="M1514" s="10">
        <f>'اسماء العملاء'!A1117</f>
        <v>0</v>
      </c>
      <c r="BA1514" s="10">
        <f>'اسماء العملاء'!A1121</f>
        <v>0</v>
      </c>
      <c r="BB1514" s="122"/>
      <c r="BC1514" s="123"/>
      <c r="BD1514" s="123"/>
      <c r="BE1514" s="121">
        <v>1120</v>
      </c>
    </row>
    <row r="1515" spans="13:57" ht="21" customHeight="1" thickBot="1">
      <c r="M1515" s="10">
        <f>'اسماء العملاء'!A1118</f>
        <v>0</v>
      </c>
      <c r="BA1515" s="10">
        <f>'اسماء العملاء'!A1122</f>
        <v>0</v>
      </c>
      <c r="BB1515" s="122"/>
      <c r="BC1515" s="123"/>
      <c r="BD1515" s="123"/>
      <c r="BE1515" s="121">
        <v>1121</v>
      </c>
    </row>
    <row r="1516" spans="13:57" ht="21" customHeight="1" thickBot="1">
      <c r="M1516" s="10">
        <f>'اسماء العملاء'!A1119</f>
        <v>0</v>
      </c>
      <c r="BA1516" s="10">
        <f>'اسماء العملاء'!A1123</f>
        <v>0</v>
      </c>
      <c r="BB1516" s="122"/>
      <c r="BC1516" s="123"/>
      <c r="BD1516" s="123"/>
      <c r="BE1516" s="121">
        <v>1122</v>
      </c>
    </row>
    <row r="1517" spans="13:57" ht="21" customHeight="1" thickBot="1">
      <c r="M1517" s="10">
        <f>'اسماء العملاء'!A1120</f>
        <v>0</v>
      </c>
      <c r="BA1517" s="10">
        <f>'اسماء العملاء'!A1124</f>
        <v>0</v>
      </c>
      <c r="BB1517" s="122"/>
      <c r="BC1517" s="123"/>
      <c r="BD1517" s="123"/>
      <c r="BE1517" s="121">
        <v>1123</v>
      </c>
    </row>
    <row r="1518" spans="13:57" ht="21" customHeight="1" thickBot="1">
      <c r="M1518" s="10">
        <f>'اسماء العملاء'!A1121</f>
        <v>0</v>
      </c>
      <c r="BA1518" s="10">
        <f>'اسماء العملاء'!A1125</f>
        <v>0</v>
      </c>
      <c r="BB1518" s="122"/>
      <c r="BC1518" s="123"/>
      <c r="BD1518" s="123"/>
      <c r="BE1518" s="121">
        <v>1124</v>
      </c>
    </row>
    <row r="1519" spans="13:57" ht="21" customHeight="1" thickBot="1">
      <c r="M1519" s="10">
        <f>'اسماء العملاء'!A1122</f>
        <v>0</v>
      </c>
      <c r="BA1519" s="10">
        <f>'اسماء العملاء'!A1126</f>
        <v>0</v>
      </c>
      <c r="BB1519" s="122"/>
      <c r="BC1519" s="123"/>
      <c r="BD1519" s="123"/>
      <c r="BE1519" s="121">
        <v>1125</v>
      </c>
    </row>
    <row r="1520" spans="13:57" ht="21" customHeight="1" thickBot="1">
      <c r="M1520" s="10">
        <f>'اسماء العملاء'!A1123</f>
        <v>0</v>
      </c>
      <c r="BA1520" s="10">
        <f>'اسماء العملاء'!A1127</f>
        <v>0</v>
      </c>
      <c r="BB1520" s="122"/>
      <c r="BC1520" s="123"/>
      <c r="BD1520" s="123"/>
      <c r="BE1520" s="121">
        <v>1126</v>
      </c>
    </row>
    <row r="1521" spans="13:57" ht="21" customHeight="1" thickBot="1">
      <c r="M1521" s="10">
        <f>'اسماء العملاء'!A1124</f>
        <v>0</v>
      </c>
      <c r="BA1521" s="10">
        <f>'اسماء العملاء'!A1128</f>
        <v>0</v>
      </c>
      <c r="BB1521" s="122"/>
      <c r="BC1521" s="123"/>
      <c r="BD1521" s="123"/>
      <c r="BE1521" s="121">
        <v>1127</v>
      </c>
    </row>
    <row r="1522" spans="13:57" ht="21" customHeight="1" thickBot="1">
      <c r="M1522" s="10">
        <f>'اسماء العملاء'!A1125</f>
        <v>0</v>
      </c>
      <c r="BA1522" s="10">
        <f>'اسماء العملاء'!A1129</f>
        <v>0</v>
      </c>
      <c r="BB1522" s="122"/>
      <c r="BC1522" s="123"/>
      <c r="BD1522" s="123"/>
      <c r="BE1522" s="121">
        <v>1128</v>
      </c>
    </row>
    <row r="1523" spans="13:57" ht="21" customHeight="1" thickBot="1">
      <c r="M1523" s="10">
        <f>'اسماء العملاء'!A1126</f>
        <v>0</v>
      </c>
      <c r="BA1523" s="10">
        <f>'اسماء العملاء'!A1130</f>
        <v>0</v>
      </c>
      <c r="BB1523" s="122"/>
      <c r="BC1523" s="123"/>
      <c r="BD1523" s="123"/>
      <c r="BE1523" s="121">
        <v>1129</v>
      </c>
    </row>
    <row r="1524" spans="13:57" ht="21" customHeight="1" thickBot="1">
      <c r="M1524" s="10">
        <f>'اسماء العملاء'!A1127</f>
        <v>0</v>
      </c>
      <c r="BA1524" s="10">
        <f>'اسماء العملاء'!A1131</f>
        <v>0</v>
      </c>
      <c r="BB1524" s="122"/>
      <c r="BC1524" s="123"/>
      <c r="BD1524" s="123"/>
      <c r="BE1524" s="121">
        <v>1130</v>
      </c>
    </row>
    <row r="1525" spans="13:57" ht="21" customHeight="1" thickBot="1">
      <c r="M1525" s="10">
        <f>'اسماء العملاء'!A1128</f>
        <v>0</v>
      </c>
      <c r="BA1525" s="10">
        <f>'اسماء العملاء'!A1132</f>
        <v>0</v>
      </c>
      <c r="BB1525" s="122"/>
      <c r="BC1525" s="123"/>
      <c r="BD1525" s="123"/>
      <c r="BE1525" s="121">
        <v>1131</v>
      </c>
    </row>
    <row r="1526" spans="13:57" ht="21" customHeight="1" thickBot="1">
      <c r="M1526" s="10">
        <f>'اسماء العملاء'!A1129</f>
        <v>0</v>
      </c>
      <c r="BA1526" s="10">
        <f>'اسماء العملاء'!A1133</f>
        <v>0</v>
      </c>
      <c r="BB1526" s="122"/>
      <c r="BC1526" s="123"/>
      <c r="BD1526" s="123"/>
      <c r="BE1526" s="121">
        <v>1132</v>
      </c>
    </row>
    <row r="1527" spans="13:57" ht="21" customHeight="1" thickBot="1">
      <c r="M1527" s="10">
        <f>'اسماء العملاء'!A1130</f>
        <v>0</v>
      </c>
      <c r="BA1527" s="10">
        <f>'اسماء العملاء'!A1134</f>
        <v>0</v>
      </c>
      <c r="BB1527" s="122"/>
      <c r="BC1527" s="123"/>
      <c r="BD1527" s="123"/>
      <c r="BE1527" s="121">
        <v>1133</v>
      </c>
    </row>
    <row r="1528" spans="13:57" ht="21" customHeight="1" thickBot="1">
      <c r="M1528" s="10">
        <f>'اسماء العملاء'!A1131</f>
        <v>0</v>
      </c>
      <c r="BA1528" s="10">
        <f>'اسماء العملاء'!A1135</f>
        <v>0</v>
      </c>
      <c r="BB1528" s="122"/>
      <c r="BC1528" s="123"/>
      <c r="BD1528" s="123"/>
      <c r="BE1528" s="121">
        <v>1134</v>
      </c>
    </row>
    <row r="1529" spans="13:57" ht="21" customHeight="1" thickBot="1">
      <c r="M1529" s="10">
        <f>'اسماء العملاء'!A1132</f>
        <v>0</v>
      </c>
      <c r="BA1529" s="10">
        <f>'اسماء العملاء'!A1136</f>
        <v>0</v>
      </c>
      <c r="BB1529" s="122"/>
      <c r="BC1529" s="123"/>
      <c r="BD1529" s="123"/>
      <c r="BE1529" s="121">
        <v>1135</v>
      </c>
    </row>
    <row r="1530" spans="13:57" ht="21" customHeight="1" thickBot="1">
      <c r="M1530" s="10">
        <f>'اسماء العملاء'!A1133</f>
        <v>0</v>
      </c>
      <c r="BA1530" s="10">
        <f>'اسماء العملاء'!A1137</f>
        <v>0</v>
      </c>
      <c r="BB1530" s="122"/>
      <c r="BC1530" s="123"/>
      <c r="BD1530" s="123"/>
      <c r="BE1530" s="121">
        <v>1136</v>
      </c>
    </row>
    <row r="1531" spans="13:57" ht="21" customHeight="1" thickBot="1">
      <c r="M1531" s="10">
        <f>'اسماء العملاء'!A1134</f>
        <v>0</v>
      </c>
      <c r="BA1531" s="10">
        <f>'اسماء العملاء'!A1138</f>
        <v>0</v>
      </c>
      <c r="BB1531" s="122"/>
      <c r="BC1531" s="123"/>
      <c r="BD1531" s="123"/>
      <c r="BE1531" s="121">
        <v>1137</v>
      </c>
    </row>
    <row r="1532" spans="13:57" ht="21" customHeight="1" thickBot="1">
      <c r="M1532" s="10">
        <f>'اسماء العملاء'!A1135</f>
        <v>0</v>
      </c>
      <c r="BA1532" s="10">
        <f>'اسماء العملاء'!A1139</f>
        <v>0</v>
      </c>
      <c r="BB1532" s="122"/>
      <c r="BC1532" s="123"/>
      <c r="BD1532" s="123"/>
      <c r="BE1532" s="121">
        <v>1138</v>
      </c>
    </row>
    <row r="1533" spans="13:57" ht="21" customHeight="1" thickBot="1">
      <c r="M1533" s="10">
        <f>'اسماء العملاء'!A1136</f>
        <v>0</v>
      </c>
      <c r="BA1533" s="10">
        <f>'اسماء العملاء'!A1140</f>
        <v>0</v>
      </c>
      <c r="BB1533" s="122"/>
      <c r="BC1533" s="123"/>
      <c r="BD1533" s="123"/>
      <c r="BE1533" s="121">
        <v>1139</v>
      </c>
    </row>
    <row r="1534" spans="13:57" ht="21" customHeight="1" thickBot="1">
      <c r="M1534" s="10">
        <f>'اسماء العملاء'!A1137</f>
        <v>0</v>
      </c>
      <c r="BA1534" s="10">
        <f>'اسماء العملاء'!A1141</f>
        <v>0</v>
      </c>
      <c r="BB1534" s="122"/>
      <c r="BC1534" s="123"/>
      <c r="BD1534" s="123"/>
      <c r="BE1534" s="121">
        <v>1140</v>
      </c>
    </row>
    <row r="1535" spans="13:57" ht="21" customHeight="1" thickBot="1">
      <c r="M1535" s="10">
        <f>'اسماء العملاء'!A1138</f>
        <v>0</v>
      </c>
      <c r="BA1535" s="10">
        <f>'اسماء العملاء'!A1142</f>
        <v>0</v>
      </c>
      <c r="BB1535" s="122"/>
      <c r="BC1535" s="123"/>
      <c r="BD1535" s="123"/>
      <c r="BE1535" s="121">
        <v>1141</v>
      </c>
    </row>
    <row r="1536" spans="13:57" ht="21" customHeight="1" thickBot="1">
      <c r="M1536" s="10">
        <f>'اسماء العملاء'!A1139</f>
        <v>0</v>
      </c>
      <c r="BA1536" s="10">
        <f>'اسماء العملاء'!A1143</f>
        <v>0</v>
      </c>
      <c r="BB1536" s="122"/>
      <c r="BC1536" s="123"/>
      <c r="BD1536" s="123"/>
      <c r="BE1536" s="121">
        <v>1142</v>
      </c>
    </row>
    <row r="1537" spans="13:57" ht="21" customHeight="1" thickBot="1">
      <c r="M1537" s="10">
        <f>'اسماء العملاء'!A1140</f>
        <v>0</v>
      </c>
      <c r="BA1537" s="10">
        <f>'اسماء العملاء'!A1144</f>
        <v>0</v>
      </c>
      <c r="BB1537" s="122"/>
      <c r="BC1537" s="123"/>
      <c r="BD1537" s="123"/>
      <c r="BE1537" s="121">
        <v>1143</v>
      </c>
    </row>
    <row r="1538" spans="13:57" ht="21" customHeight="1" thickBot="1">
      <c r="M1538" s="10">
        <f>'اسماء العملاء'!A1141</f>
        <v>0</v>
      </c>
      <c r="BA1538" s="10">
        <f>'اسماء العملاء'!A1145</f>
        <v>0</v>
      </c>
      <c r="BB1538" s="122"/>
      <c r="BC1538" s="123"/>
      <c r="BD1538" s="123"/>
      <c r="BE1538" s="121">
        <v>1144</v>
      </c>
    </row>
    <row r="1539" spans="13:57" ht="21" customHeight="1" thickBot="1">
      <c r="M1539" s="10">
        <f>'اسماء العملاء'!A1142</f>
        <v>0</v>
      </c>
      <c r="BA1539" s="10">
        <f>'اسماء العملاء'!A1146</f>
        <v>0</v>
      </c>
      <c r="BB1539" s="122"/>
      <c r="BC1539" s="123"/>
      <c r="BD1539" s="123"/>
      <c r="BE1539" s="121">
        <v>1145</v>
      </c>
    </row>
    <row r="1540" spans="13:57" ht="21" customHeight="1" thickBot="1">
      <c r="M1540" s="10">
        <f>'اسماء العملاء'!A1143</f>
        <v>0</v>
      </c>
      <c r="BA1540" s="10">
        <f>'اسماء العملاء'!A1147</f>
        <v>0</v>
      </c>
      <c r="BB1540" s="122"/>
      <c r="BC1540" s="123"/>
      <c r="BD1540" s="123"/>
      <c r="BE1540" s="121">
        <v>1146</v>
      </c>
    </row>
    <row r="1541" spans="13:57" ht="21" customHeight="1" thickBot="1">
      <c r="M1541" s="10">
        <f>'اسماء العملاء'!A1144</f>
        <v>0</v>
      </c>
      <c r="BA1541" s="10">
        <f>'اسماء العملاء'!A1148</f>
        <v>0</v>
      </c>
      <c r="BB1541" s="122"/>
      <c r="BC1541" s="123"/>
      <c r="BD1541" s="123"/>
      <c r="BE1541" s="121">
        <v>1147</v>
      </c>
    </row>
    <row r="1542" spans="13:57" ht="21" customHeight="1" thickBot="1">
      <c r="M1542" s="10">
        <f>'اسماء العملاء'!A1145</f>
        <v>0</v>
      </c>
      <c r="BA1542" s="10">
        <f>'اسماء العملاء'!A1149</f>
        <v>0</v>
      </c>
      <c r="BB1542" s="122"/>
      <c r="BC1542" s="123"/>
      <c r="BD1542" s="123"/>
      <c r="BE1542" s="121">
        <v>1148</v>
      </c>
    </row>
    <row r="1543" spans="13:57" ht="21" customHeight="1" thickBot="1">
      <c r="M1543" s="10">
        <f>'اسماء العملاء'!A1146</f>
        <v>0</v>
      </c>
      <c r="BA1543" s="10">
        <f>'اسماء العملاء'!A1150</f>
        <v>0</v>
      </c>
      <c r="BB1543" s="122"/>
      <c r="BC1543" s="123"/>
      <c r="BD1543" s="123"/>
      <c r="BE1543" s="121">
        <v>1149</v>
      </c>
    </row>
    <row r="1544" spans="13:57" ht="21" customHeight="1" thickBot="1">
      <c r="M1544" s="10">
        <f>'اسماء العملاء'!A1147</f>
        <v>0</v>
      </c>
      <c r="BA1544" s="10">
        <f>'اسماء العملاء'!A1151</f>
        <v>0</v>
      </c>
      <c r="BB1544" s="122"/>
      <c r="BC1544" s="123"/>
      <c r="BD1544" s="123"/>
      <c r="BE1544" s="121">
        <v>1150</v>
      </c>
    </row>
    <row r="1545" spans="13:57" ht="21" customHeight="1" thickBot="1">
      <c r="M1545" s="10">
        <f>'اسماء العملاء'!A1148</f>
        <v>0</v>
      </c>
      <c r="BA1545" s="10">
        <f>'اسماء العملاء'!A1152</f>
        <v>0</v>
      </c>
      <c r="BB1545" s="122"/>
      <c r="BC1545" s="123"/>
      <c r="BD1545" s="123"/>
      <c r="BE1545" s="121">
        <v>1151</v>
      </c>
    </row>
    <row r="1546" spans="13:57" ht="21" customHeight="1" thickBot="1">
      <c r="M1546" s="10">
        <f>'اسماء العملاء'!A1149</f>
        <v>0</v>
      </c>
      <c r="BA1546" s="10">
        <f>'اسماء العملاء'!A1153</f>
        <v>0</v>
      </c>
      <c r="BB1546" s="122"/>
      <c r="BC1546" s="123"/>
      <c r="BD1546" s="123"/>
      <c r="BE1546" s="121">
        <v>1152</v>
      </c>
    </row>
    <row r="1547" spans="13:57" ht="21" customHeight="1" thickBot="1">
      <c r="M1547" s="10">
        <f>'اسماء العملاء'!A1150</f>
        <v>0</v>
      </c>
      <c r="BA1547" s="10">
        <f>'اسماء العملاء'!A1154</f>
        <v>0</v>
      </c>
      <c r="BB1547" s="122"/>
      <c r="BC1547" s="123"/>
      <c r="BD1547" s="123"/>
      <c r="BE1547" s="121">
        <v>1153</v>
      </c>
    </row>
    <row r="1548" spans="13:57" ht="21" customHeight="1" thickBot="1">
      <c r="M1548" s="10">
        <f>'اسماء العملاء'!A1151</f>
        <v>0</v>
      </c>
      <c r="BA1548" s="10">
        <f>'اسماء العملاء'!A1155</f>
        <v>0</v>
      </c>
      <c r="BB1548" s="122"/>
      <c r="BC1548" s="123"/>
      <c r="BD1548" s="123"/>
      <c r="BE1548" s="121">
        <v>1154</v>
      </c>
    </row>
    <row r="1549" spans="13:57" ht="21" customHeight="1" thickBot="1">
      <c r="M1549" s="10">
        <f>'اسماء العملاء'!A1152</f>
        <v>0</v>
      </c>
      <c r="BA1549" s="10">
        <f>'اسماء العملاء'!A1156</f>
        <v>0</v>
      </c>
      <c r="BB1549" s="122"/>
      <c r="BC1549" s="123"/>
      <c r="BD1549" s="123"/>
      <c r="BE1549" s="121">
        <v>1155</v>
      </c>
    </row>
    <row r="1550" spans="13:57" ht="21" customHeight="1" thickBot="1">
      <c r="M1550" s="10">
        <f>'اسماء العملاء'!A1153</f>
        <v>0</v>
      </c>
      <c r="BA1550" s="10">
        <f>'اسماء العملاء'!A1157</f>
        <v>0</v>
      </c>
      <c r="BB1550" s="122"/>
      <c r="BC1550" s="123"/>
      <c r="BD1550" s="123"/>
      <c r="BE1550" s="121">
        <v>1156</v>
      </c>
    </row>
    <row r="1551" spans="13:57" ht="21" customHeight="1" thickBot="1">
      <c r="M1551" s="10">
        <f>'اسماء العملاء'!A1154</f>
        <v>0</v>
      </c>
      <c r="BA1551" s="10">
        <f>'اسماء العملاء'!A1158</f>
        <v>0</v>
      </c>
      <c r="BB1551" s="122"/>
      <c r="BC1551" s="123"/>
      <c r="BD1551" s="123"/>
      <c r="BE1551" s="121">
        <v>1157</v>
      </c>
    </row>
    <row r="1552" spans="13:57" ht="21" customHeight="1" thickBot="1">
      <c r="M1552" s="10">
        <f>'اسماء العملاء'!A1155</f>
        <v>0</v>
      </c>
      <c r="BA1552" s="10">
        <f>'اسماء العملاء'!A1159</f>
        <v>0</v>
      </c>
      <c r="BB1552" s="122"/>
      <c r="BC1552" s="123"/>
      <c r="BD1552" s="123"/>
      <c r="BE1552" s="121">
        <v>1158</v>
      </c>
    </row>
    <row r="1553" spans="13:57" ht="21" customHeight="1" thickBot="1">
      <c r="M1553" s="10">
        <f>'اسماء العملاء'!A1156</f>
        <v>0</v>
      </c>
      <c r="BA1553" s="10">
        <f>'اسماء العملاء'!A1160</f>
        <v>0</v>
      </c>
      <c r="BB1553" s="122"/>
      <c r="BC1553" s="123"/>
      <c r="BD1553" s="123"/>
      <c r="BE1553" s="121">
        <v>1159</v>
      </c>
    </row>
    <row r="1554" spans="13:57" ht="21" customHeight="1" thickBot="1">
      <c r="M1554" s="10">
        <f>'اسماء العملاء'!A1157</f>
        <v>0</v>
      </c>
      <c r="BA1554" s="10">
        <f>'اسماء العملاء'!A1161</f>
        <v>0</v>
      </c>
      <c r="BB1554" s="122"/>
      <c r="BC1554" s="123"/>
      <c r="BD1554" s="123"/>
      <c r="BE1554" s="121">
        <v>1160</v>
      </c>
    </row>
    <row r="1555" spans="13:57" ht="21" customHeight="1" thickBot="1">
      <c r="M1555" s="10">
        <f>'اسماء العملاء'!A1158</f>
        <v>0</v>
      </c>
      <c r="BA1555" s="10">
        <f>'اسماء العملاء'!A1162</f>
        <v>0</v>
      </c>
      <c r="BB1555" s="122"/>
      <c r="BC1555" s="123"/>
      <c r="BD1555" s="123"/>
      <c r="BE1555" s="121">
        <v>1161</v>
      </c>
    </row>
    <row r="1556" spans="13:57" ht="21" customHeight="1" thickBot="1">
      <c r="M1556" s="10">
        <f>'اسماء العملاء'!A1159</f>
        <v>0</v>
      </c>
      <c r="BA1556" s="10">
        <f>'اسماء العملاء'!A1163</f>
        <v>0</v>
      </c>
      <c r="BB1556" s="122"/>
      <c r="BC1556" s="123"/>
      <c r="BD1556" s="123"/>
      <c r="BE1556" s="121">
        <v>1162</v>
      </c>
    </row>
    <row r="1557" spans="13:57" ht="21" customHeight="1" thickBot="1">
      <c r="M1557" s="10">
        <f>'اسماء العملاء'!A1160</f>
        <v>0</v>
      </c>
      <c r="BA1557" s="10">
        <f>'اسماء العملاء'!A1164</f>
        <v>0</v>
      </c>
      <c r="BB1557" s="122"/>
      <c r="BC1557" s="123"/>
      <c r="BD1557" s="123"/>
      <c r="BE1557" s="121">
        <v>1163</v>
      </c>
    </row>
    <row r="1558" spans="13:57" ht="21" customHeight="1" thickBot="1">
      <c r="M1558" s="10">
        <f>'اسماء العملاء'!A1161</f>
        <v>0</v>
      </c>
      <c r="BA1558" s="10">
        <f>'اسماء العملاء'!A1165</f>
        <v>0</v>
      </c>
      <c r="BB1558" s="122"/>
      <c r="BC1558" s="123"/>
      <c r="BD1558" s="123"/>
      <c r="BE1558" s="121">
        <v>1164</v>
      </c>
    </row>
    <row r="1559" spans="13:57" ht="21" customHeight="1" thickBot="1">
      <c r="M1559" s="10">
        <f>'اسماء العملاء'!A1162</f>
        <v>0</v>
      </c>
      <c r="BA1559" s="10">
        <f>'اسماء العملاء'!A1166</f>
        <v>0</v>
      </c>
      <c r="BB1559" s="122"/>
      <c r="BC1559" s="123"/>
      <c r="BD1559" s="123"/>
      <c r="BE1559" s="121">
        <v>1165</v>
      </c>
    </row>
    <row r="1560" spans="13:57" ht="21" customHeight="1" thickBot="1">
      <c r="M1560" s="10">
        <f>'اسماء العملاء'!A1163</f>
        <v>0</v>
      </c>
      <c r="BA1560" s="10">
        <f>'اسماء العملاء'!A1167</f>
        <v>0</v>
      </c>
      <c r="BB1560" s="122"/>
      <c r="BC1560" s="123"/>
      <c r="BD1560" s="123"/>
      <c r="BE1560" s="121">
        <v>1166</v>
      </c>
    </row>
    <row r="1561" spans="13:57" ht="21" customHeight="1" thickBot="1">
      <c r="M1561" s="10">
        <f>'اسماء العملاء'!A1164</f>
        <v>0</v>
      </c>
      <c r="BA1561" s="10">
        <f>'اسماء العملاء'!A1168</f>
        <v>0</v>
      </c>
      <c r="BB1561" s="122"/>
      <c r="BC1561" s="123"/>
      <c r="BD1561" s="123"/>
      <c r="BE1561" s="121">
        <v>1167</v>
      </c>
    </row>
    <row r="1562" spans="13:57" ht="21" customHeight="1" thickBot="1">
      <c r="M1562" s="10">
        <f>'اسماء العملاء'!A1165</f>
        <v>0</v>
      </c>
      <c r="BA1562" s="10">
        <f>'اسماء العملاء'!A1169</f>
        <v>0</v>
      </c>
      <c r="BB1562" s="122"/>
      <c r="BC1562" s="123"/>
      <c r="BD1562" s="123"/>
      <c r="BE1562" s="121">
        <v>1168</v>
      </c>
    </row>
    <row r="1563" spans="13:57" ht="21" customHeight="1" thickBot="1">
      <c r="M1563" s="10">
        <f>'اسماء العملاء'!A1166</f>
        <v>0</v>
      </c>
      <c r="BA1563" s="10">
        <f>'اسماء العملاء'!A1170</f>
        <v>0</v>
      </c>
      <c r="BB1563" s="122"/>
      <c r="BC1563" s="123"/>
      <c r="BD1563" s="123"/>
      <c r="BE1563" s="121">
        <v>1169</v>
      </c>
    </row>
    <row r="1564" spans="13:57" ht="21" customHeight="1" thickBot="1">
      <c r="M1564" s="10">
        <f>'اسماء العملاء'!A1167</f>
        <v>0</v>
      </c>
      <c r="BA1564" s="10">
        <f>'اسماء العملاء'!A1171</f>
        <v>0</v>
      </c>
      <c r="BB1564" s="122"/>
      <c r="BC1564" s="123"/>
      <c r="BD1564" s="123"/>
      <c r="BE1564" s="121">
        <v>1170</v>
      </c>
    </row>
    <row r="1565" spans="13:57" ht="21" customHeight="1" thickBot="1">
      <c r="M1565" s="10">
        <f>'اسماء العملاء'!A1168</f>
        <v>0</v>
      </c>
      <c r="BA1565" s="10">
        <f>'اسماء العملاء'!A1172</f>
        <v>0</v>
      </c>
      <c r="BB1565" s="122"/>
      <c r="BC1565" s="123"/>
      <c r="BD1565" s="123"/>
      <c r="BE1565" s="121">
        <v>1171</v>
      </c>
    </row>
    <row r="1566" spans="13:57" ht="21" customHeight="1" thickBot="1">
      <c r="M1566" s="10">
        <f>'اسماء العملاء'!A1169</f>
        <v>0</v>
      </c>
      <c r="BA1566" s="10">
        <f>'اسماء العملاء'!A1173</f>
        <v>0</v>
      </c>
      <c r="BB1566" s="122"/>
      <c r="BC1566" s="123"/>
      <c r="BD1566" s="123"/>
      <c r="BE1566" s="121">
        <v>1172</v>
      </c>
    </row>
    <row r="1567" spans="13:57" ht="21" customHeight="1" thickBot="1">
      <c r="M1567" s="10">
        <f>'اسماء العملاء'!A1170</f>
        <v>0</v>
      </c>
      <c r="BA1567" s="10">
        <f>'اسماء العملاء'!A1174</f>
        <v>0</v>
      </c>
      <c r="BB1567" s="122"/>
      <c r="BC1567" s="123"/>
      <c r="BD1567" s="123"/>
      <c r="BE1567" s="121">
        <v>1173</v>
      </c>
    </row>
    <row r="1568" spans="13:57" ht="21" customHeight="1" thickBot="1">
      <c r="M1568" s="10">
        <f>'اسماء العملاء'!A1171</f>
        <v>0</v>
      </c>
      <c r="BA1568" s="10">
        <f>'اسماء العملاء'!A1175</f>
        <v>0</v>
      </c>
      <c r="BB1568" s="122"/>
      <c r="BC1568" s="123"/>
      <c r="BD1568" s="123"/>
      <c r="BE1568" s="121">
        <v>1174</v>
      </c>
    </row>
    <row r="1569" spans="13:57" ht="21" customHeight="1" thickBot="1">
      <c r="M1569" s="10">
        <f>'اسماء العملاء'!A1172</f>
        <v>0</v>
      </c>
      <c r="BA1569" s="10">
        <f>'اسماء العملاء'!A1176</f>
        <v>0</v>
      </c>
      <c r="BB1569" s="122"/>
      <c r="BC1569" s="123"/>
      <c r="BD1569" s="123"/>
      <c r="BE1569" s="121">
        <v>1175</v>
      </c>
    </row>
    <row r="1570" spans="13:57" ht="21" customHeight="1" thickBot="1">
      <c r="M1570" s="10">
        <f>'اسماء العملاء'!A1173</f>
        <v>0</v>
      </c>
      <c r="BA1570" s="10">
        <f>'اسماء العملاء'!A1177</f>
        <v>0</v>
      </c>
      <c r="BB1570" s="122"/>
      <c r="BC1570" s="123"/>
      <c r="BD1570" s="123"/>
      <c r="BE1570" s="121">
        <v>1176</v>
      </c>
    </row>
    <row r="1571" spans="13:57" ht="21" customHeight="1" thickBot="1">
      <c r="M1571" s="10">
        <f>'اسماء العملاء'!A1174</f>
        <v>0</v>
      </c>
      <c r="BA1571" s="10">
        <f>'اسماء العملاء'!A1178</f>
        <v>0</v>
      </c>
      <c r="BB1571" s="122"/>
      <c r="BC1571" s="123"/>
      <c r="BD1571" s="123"/>
      <c r="BE1571" s="121">
        <v>1177</v>
      </c>
    </row>
    <row r="1572" spans="13:57" ht="21" customHeight="1" thickBot="1">
      <c r="M1572" s="10">
        <f>'اسماء العملاء'!A1175</f>
        <v>0</v>
      </c>
      <c r="BA1572" s="10">
        <f>'اسماء العملاء'!A1179</f>
        <v>0</v>
      </c>
      <c r="BB1572" s="122"/>
      <c r="BC1572" s="123"/>
      <c r="BD1572" s="123"/>
      <c r="BE1572" s="121">
        <v>1178</v>
      </c>
    </row>
    <row r="1573" spans="13:57" ht="21" customHeight="1" thickBot="1">
      <c r="M1573" s="10">
        <f>'اسماء العملاء'!A1176</f>
        <v>0</v>
      </c>
      <c r="BA1573" s="10">
        <f>'اسماء العملاء'!A1180</f>
        <v>0</v>
      </c>
      <c r="BB1573" s="122"/>
      <c r="BC1573" s="123"/>
      <c r="BD1573" s="123"/>
      <c r="BE1573" s="121">
        <v>1179</v>
      </c>
    </row>
    <row r="1574" spans="13:57" ht="21" customHeight="1" thickBot="1">
      <c r="M1574" s="10">
        <f>'اسماء العملاء'!A1177</f>
        <v>0</v>
      </c>
      <c r="BA1574" s="10">
        <f>'اسماء العملاء'!A1181</f>
        <v>0</v>
      </c>
      <c r="BB1574" s="122"/>
      <c r="BC1574" s="123"/>
      <c r="BD1574" s="123"/>
      <c r="BE1574" s="121">
        <v>1180</v>
      </c>
    </row>
    <row r="1575" spans="13:57" ht="21" customHeight="1" thickBot="1">
      <c r="M1575" s="10">
        <f>'اسماء العملاء'!A1178</f>
        <v>0</v>
      </c>
      <c r="BA1575" s="10">
        <f>'اسماء العملاء'!A1182</f>
        <v>0</v>
      </c>
      <c r="BB1575" s="122"/>
      <c r="BC1575" s="123"/>
      <c r="BD1575" s="123"/>
      <c r="BE1575" s="121">
        <v>1181</v>
      </c>
    </row>
    <row r="1576" spans="13:57" ht="21" customHeight="1" thickBot="1">
      <c r="M1576" s="10">
        <f>'اسماء العملاء'!A1179</f>
        <v>0</v>
      </c>
      <c r="BA1576" s="10">
        <f>'اسماء العملاء'!A1183</f>
        <v>0</v>
      </c>
      <c r="BB1576" s="122"/>
      <c r="BC1576" s="123"/>
      <c r="BD1576" s="123"/>
      <c r="BE1576" s="121">
        <v>1182</v>
      </c>
    </row>
    <row r="1577" spans="13:57" ht="21" customHeight="1" thickBot="1">
      <c r="M1577" s="10">
        <f>'اسماء العملاء'!A1180</f>
        <v>0</v>
      </c>
      <c r="BA1577" s="10">
        <f>'اسماء العملاء'!A1184</f>
        <v>0</v>
      </c>
      <c r="BB1577" s="122"/>
      <c r="BC1577" s="123"/>
      <c r="BD1577" s="123"/>
      <c r="BE1577" s="121">
        <v>1183</v>
      </c>
    </row>
    <row r="1578" spans="13:57" ht="21" customHeight="1" thickBot="1">
      <c r="M1578" s="10">
        <f>'اسماء العملاء'!A1181</f>
        <v>0</v>
      </c>
      <c r="BA1578" s="10">
        <f>'اسماء العملاء'!A1185</f>
        <v>0</v>
      </c>
      <c r="BB1578" s="122"/>
      <c r="BC1578" s="123"/>
      <c r="BD1578" s="123"/>
      <c r="BE1578" s="121">
        <v>1184</v>
      </c>
    </row>
    <row r="1579" spans="13:57" ht="21" customHeight="1" thickBot="1">
      <c r="M1579" s="10">
        <f>'اسماء العملاء'!A1182</f>
        <v>0</v>
      </c>
      <c r="BA1579" s="10">
        <f>'اسماء العملاء'!A1186</f>
        <v>0</v>
      </c>
      <c r="BB1579" s="125"/>
      <c r="BC1579" s="123"/>
      <c r="BD1579" s="123"/>
      <c r="BE1579" s="121">
        <v>1185</v>
      </c>
    </row>
    <row r="1580" spans="13:57" ht="21" customHeight="1" thickBot="1">
      <c r="M1580" s="10">
        <f>'اسماء العملاء'!A1183</f>
        <v>0</v>
      </c>
      <c r="BA1580" s="10">
        <f>'اسماء العملاء'!A1187</f>
        <v>0</v>
      </c>
      <c r="BB1580" s="166"/>
      <c r="BC1580" s="123"/>
      <c r="BD1580" s="163"/>
      <c r="BE1580" s="121">
        <v>1186</v>
      </c>
    </row>
    <row r="1581" spans="13:57" ht="21" customHeight="1" thickBot="1">
      <c r="M1581" s="10">
        <f>'اسماء العملاء'!A1184</f>
        <v>0</v>
      </c>
      <c r="BA1581" s="10">
        <f>'اسماء العملاء'!A1188</f>
        <v>0</v>
      </c>
      <c r="BB1581" s="122"/>
      <c r="BC1581" s="123"/>
      <c r="BD1581" s="123"/>
      <c r="BE1581" s="121">
        <v>1187</v>
      </c>
    </row>
    <row r="1582" spans="13:57" ht="21" customHeight="1" thickBot="1">
      <c r="M1582" s="10">
        <f>'اسماء العملاء'!A1185</f>
        <v>0</v>
      </c>
      <c r="BA1582" s="10">
        <f>'اسماء العملاء'!A1189</f>
        <v>0</v>
      </c>
      <c r="BB1582" s="122"/>
      <c r="BC1582" s="123"/>
      <c r="BD1582" s="123"/>
      <c r="BE1582" s="121">
        <v>1188</v>
      </c>
    </row>
    <row r="1583" spans="13:57" ht="21" customHeight="1" thickBot="1">
      <c r="M1583" s="10">
        <f>'اسماء العملاء'!A1186</f>
        <v>0</v>
      </c>
      <c r="BA1583" s="10">
        <f>'اسماء العملاء'!A1190</f>
        <v>0</v>
      </c>
      <c r="BB1583" s="122"/>
      <c r="BC1583" s="123"/>
      <c r="BD1583" s="123"/>
      <c r="BE1583" s="121">
        <v>1189</v>
      </c>
    </row>
    <row r="1584" spans="13:57" ht="21" customHeight="1" thickBot="1">
      <c r="M1584" s="10">
        <f>'اسماء العملاء'!A1187</f>
        <v>0</v>
      </c>
      <c r="BA1584" s="10">
        <f>'اسماء العملاء'!A1191</f>
        <v>0</v>
      </c>
      <c r="BB1584" s="122"/>
      <c r="BC1584" s="123"/>
      <c r="BD1584" s="123"/>
      <c r="BE1584" s="121">
        <v>1190</v>
      </c>
    </row>
    <row r="1585" spans="13:57" ht="21" customHeight="1" thickBot="1">
      <c r="M1585" s="10">
        <f>'اسماء العملاء'!A1188</f>
        <v>0</v>
      </c>
      <c r="BA1585" s="10">
        <f>'اسماء العملاء'!A1192</f>
        <v>0</v>
      </c>
      <c r="BB1585" s="122"/>
      <c r="BC1585" s="123"/>
      <c r="BD1585" s="123"/>
      <c r="BE1585" s="121">
        <v>1191</v>
      </c>
    </row>
    <row r="1586" spans="13:57" ht="21" customHeight="1" thickBot="1">
      <c r="M1586" s="10">
        <f>'اسماء العملاء'!A1189</f>
        <v>0</v>
      </c>
      <c r="BA1586" s="10">
        <f>'اسماء العملاء'!A1193</f>
        <v>0</v>
      </c>
      <c r="BB1586" s="122"/>
      <c r="BC1586" s="123"/>
      <c r="BD1586" s="123"/>
      <c r="BE1586" s="121">
        <v>1192</v>
      </c>
    </row>
    <row r="1587" spans="13:57" ht="21" customHeight="1" thickBot="1">
      <c r="M1587" s="10">
        <f>'اسماء العملاء'!A1190</f>
        <v>0</v>
      </c>
      <c r="BA1587" s="10">
        <f>'اسماء العملاء'!A1194</f>
        <v>0</v>
      </c>
      <c r="BB1587" s="122"/>
      <c r="BC1587" s="123"/>
      <c r="BD1587" s="123"/>
      <c r="BE1587" s="121">
        <v>1193</v>
      </c>
    </row>
    <row r="1588" spans="13:57" ht="21" customHeight="1" thickBot="1">
      <c r="M1588" s="10">
        <f>'اسماء العملاء'!A1191</f>
        <v>0</v>
      </c>
      <c r="BA1588" s="10">
        <f>'اسماء العملاء'!A1195</f>
        <v>0</v>
      </c>
      <c r="BB1588" s="122"/>
      <c r="BC1588" s="123"/>
      <c r="BD1588" s="123"/>
      <c r="BE1588" s="121">
        <v>1194</v>
      </c>
    </row>
    <row r="1589" spans="13:57" ht="21" customHeight="1" thickBot="1">
      <c r="M1589" s="10">
        <f>'اسماء العملاء'!A1192</f>
        <v>0</v>
      </c>
      <c r="BA1589" s="10">
        <f>'اسماء العملاء'!A1196</f>
        <v>0</v>
      </c>
      <c r="BB1589" s="122"/>
      <c r="BC1589" s="123"/>
      <c r="BD1589" s="123"/>
      <c r="BE1589" s="121">
        <v>1195</v>
      </c>
    </row>
    <row r="1590" spans="13:57" ht="21" customHeight="1" thickBot="1">
      <c r="M1590" s="10">
        <f>'اسماء العملاء'!A1193</f>
        <v>0</v>
      </c>
      <c r="BA1590" s="10">
        <f>'اسماء العملاء'!A1197</f>
        <v>0</v>
      </c>
      <c r="BB1590" s="122"/>
      <c r="BC1590" s="123"/>
      <c r="BD1590" s="123"/>
      <c r="BE1590" s="121">
        <v>1196</v>
      </c>
    </row>
    <row r="1591" spans="13:57" ht="21" customHeight="1" thickBot="1">
      <c r="M1591" s="10">
        <f>'اسماء العملاء'!A1194</f>
        <v>0</v>
      </c>
      <c r="BA1591" s="10">
        <f>'اسماء العملاء'!A1198</f>
        <v>0</v>
      </c>
      <c r="BB1591" s="122"/>
      <c r="BC1591" s="123"/>
      <c r="BD1591" s="123"/>
      <c r="BE1591" s="121">
        <v>1197</v>
      </c>
    </row>
    <row r="1592" spans="13:57" ht="21" customHeight="1" thickBot="1">
      <c r="M1592" s="10">
        <f>'اسماء العملاء'!A1195</f>
        <v>0</v>
      </c>
      <c r="BA1592" s="10">
        <f>'اسماء العملاء'!A1199</f>
        <v>0</v>
      </c>
      <c r="BB1592" s="122"/>
      <c r="BC1592" s="123"/>
      <c r="BD1592" s="123"/>
      <c r="BE1592" s="121">
        <v>1198</v>
      </c>
    </row>
    <row r="1593" spans="13:57" ht="21" customHeight="1" thickBot="1">
      <c r="M1593" s="10">
        <f>'اسماء العملاء'!A1196</f>
        <v>0</v>
      </c>
      <c r="BA1593" s="10">
        <f>'اسماء العملاء'!A1200</f>
        <v>0</v>
      </c>
      <c r="BB1593" s="122"/>
      <c r="BC1593" s="123"/>
      <c r="BD1593" s="123"/>
      <c r="BE1593" s="121">
        <v>1199</v>
      </c>
    </row>
    <row r="1594" spans="13:57" ht="21" customHeight="1" thickBot="1">
      <c r="M1594" s="10">
        <f>'اسماء العملاء'!A1197</f>
        <v>0</v>
      </c>
      <c r="BA1594" s="10">
        <f>'اسماء العملاء'!A1201</f>
        <v>0</v>
      </c>
      <c r="BB1594" s="122"/>
      <c r="BC1594" s="123"/>
      <c r="BD1594" s="123"/>
      <c r="BE1594" s="121">
        <v>1200</v>
      </c>
    </row>
    <row r="1595" spans="13:57" ht="21" customHeight="1" thickBot="1">
      <c r="M1595" s="10">
        <f>'اسماء العملاء'!A1198</f>
        <v>0</v>
      </c>
      <c r="BA1595" s="10">
        <f>'اسماء العملاء'!A1202</f>
        <v>0</v>
      </c>
      <c r="BB1595" s="122"/>
      <c r="BC1595" s="123"/>
      <c r="BD1595" s="123"/>
      <c r="BE1595" s="121">
        <v>1201</v>
      </c>
    </row>
    <row r="1596" spans="13:57" ht="21" customHeight="1" thickBot="1">
      <c r="M1596" s="10">
        <f>'اسماء العملاء'!A1199</f>
        <v>0</v>
      </c>
      <c r="BA1596" s="10">
        <f>'اسماء العملاء'!A1203</f>
        <v>0</v>
      </c>
      <c r="BB1596" s="122"/>
      <c r="BC1596" s="123"/>
      <c r="BD1596" s="123"/>
      <c r="BE1596" s="121">
        <v>1202</v>
      </c>
    </row>
    <row r="1597" spans="13:57" ht="21" customHeight="1" thickBot="1">
      <c r="M1597" s="10">
        <f>'اسماء العملاء'!A1200</f>
        <v>0</v>
      </c>
      <c r="BA1597" s="10">
        <f>'اسماء العملاء'!A1204</f>
        <v>0</v>
      </c>
      <c r="BB1597" s="122"/>
      <c r="BC1597" s="123"/>
      <c r="BD1597" s="123"/>
      <c r="BE1597" s="121">
        <v>1203</v>
      </c>
    </row>
    <row r="1598" spans="13:57" ht="21" customHeight="1" thickBot="1">
      <c r="M1598" s="10">
        <f>'اسماء العملاء'!A1201</f>
        <v>0</v>
      </c>
      <c r="BA1598" s="10">
        <f>'اسماء العملاء'!A1205</f>
        <v>0</v>
      </c>
      <c r="BB1598" s="122"/>
      <c r="BC1598" s="123"/>
      <c r="BD1598" s="123"/>
      <c r="BE1598" s="121">
        <v>1204</v>
      </c>
    </row>
    <row r="1599" spans="13:57" ht="21" customHeight="1" thickBot="1">
      <c r="M1599" s="10">
        <f>'اسماء العملاء'!A1202</f>
        <v>0</v>
      </c>
      <c r="BA1599" s="10">
        <f>'اسماء العملاء'!A1206</f>
        <v>0</v>
      </c>
      <c r="BB1599" s="122"/>
      <c r="BC1599" s="123"/>
      <c r="BD1599" s="123"/>
      <c r="BE1599" s="121">
        <v>1205</v>
      </c>
    </row>
    <row r="1600" spans="13:57" ht="21" customHeight="1" thickBot="1">
      <c r="M1600" s="10">
        <f>'اسماء العملاء'!A1203</f>
        <v>0</v>
      </c>
      <c r="BA1600" s="10">
        <f>'اسماء العملاء'!A1207</f>
        <v>0</v>
      </c>
      <c r="BB1600" s="122"/>
      <c r="BC1600" s="123"/>
      <c r="BD1600" s="123"/>
      <c r="BE1600" s="121">
        <v>1206</v>
      </c>
    </row>
    <row r="1601" spans="13:57" ht="21" customHeight="1" thickBot="1">
      <c r="M1601" s="10">
        <f>'اسماء العملاء'!A1204</f>
        <v>0</v>
      </c>
      <c r="BA1601" s="10">
        <f>'اسماء العملاء'!A1208</f>
        <v>0</v>
      </c>
      <c r="BB1601" s="122"/>
      <c r="BC1601" s="123"/>
      <c r="BD1601" s="123"/>
      <c r="BE1601" s="121">
        <v>1207</v>
      </c>
    </row>
    <row r="1602" spans="13:57" ht="21" customHeight="1" thickBot="1">
      <c r="M1602" s="10">
        <f>'اسماء العملاء'!A1205</f>
        <v>0</v>
      </c>
      <c r="BA1602" s="10">
        <f>'اسماء العملاء'!A1209</f>
        <v>0</v>
      </c>
      <c r="BB1602" s="122"/>
      <c r="BC1602" s="123"/>
      <c r="BD1602" s="123"/>
      <c r="BE1602" s="121">
        <v>1208</v>
      </c>
    </row>
    <row r="1603" spans="13:57" ht="21" customHeight="1" thickBot="1">
      <c r="M1603" s="10">
        <f>'اسماء العملاء'!A1206</f>
        <v>0</v>
      </c>
      <c r="BA1603" s="10">
        <f>'اسماء العملاء'!A1210</f>
        <v>0</v>
      </c>
      <c r="BB1603" s="122"/>
      <c r="BC1603" s="123"/>
      <c r="BD1603" s="123"/>
      <c r="BE1603" s="121">
        <v>1209</v>
      </c>
    </row>
    <row r="1604" spans="13:57" ht="21" customHeight="1" thickBot="1">
      <c r="M1604" s="10">
        <f>'اسماء العملاء'!A1207</f>
        <v>0</v>
      </c>
      <c r="BA1604" s="10">
        <f>'اسماء العملاء'!A1211</f>
        <v>0</v>
      </c>
      <c r="BB1604" s="122"/>
      <c r="BC1604" s="123"/>
      <c r="BD1604" s="123"/>
      <c r="BE1604" s="121">
        <v>1210</v>
      </c>
    </row>
    <row r="1605" spans="13:57" ht="21" customHeight="1" thickBot="1">
      <c r="M1605" s="10">
        <f>'اسماء العملاء'!A1208</f>
        <v>0</v>
      </c>
      <c r="BA1605" s="10">
        <f>'اسماء العملاء'!A1212</f>
        <v>0</v>
      </c>
      <c r="BB1605" s="122"/>
      <c r="BC1605" s="123"/>
      <c r="BD1605" s="123"/>
      <c r="BE1605" s="121">
        <v>1211</v>
      </c>
    </row>
    <row r="1606" spans="13:57" ht="21" customHeight="1" thickBot="1">
      <c r="M1606" s="10">
        <f>'اسماء العملاء'!A1209</f>
        <v>0</v>
      </c>
      <c r="BA1606" s="10">
        <f>'اسماء العملاء'!A1213</f>
        <v>0</v>
      </c>
      <c r="BB1606" s="122"/>
      <c r="BC1606" s="123"/>
      <c r="BD1606" s="123"/>
      <c r="BE1606" s="121">
        <v>1212</v>
      </c>
    </row>
    <row r="1607" spans="13:57" ht="21" customHeight="1" thickBot="1">
      <c r="M1607" s="10">
        <f>'اسماء العملاء'!A1210</f>
        <v>0</v>
      </c>
      <c r="BA1607" s="10">
        <f>'اسماء العملاء'!A1214</f>
        <v>0</v>
      </c>
      <c r="BB1607" s="122"/>
      <c r="BC1607" s="123"/>
      <c r="BD1607" s="123"/>
      <c r="BE1607" s="121">
        <v>1213</v>
      </c>
    </row>
    <row r="1608" spans="13:57" ht="21" customHeight="1" thickBot="1">
      <c r="M1608" s="10">
        <f>'اسماء العملاء'!A1211</f>
        <v>0</v>
      </c>
      <c r="BA1608" s="10">
        <f>'اسماء العملاء'!A1215</f>
        <v>0</v>
      </c>
      <c r="BB1608" s="122"/>
      <c r="BC1608" s="123"/>
      <c r="BD1608" s="123"/>
      <c r="BE1608" s="121">
        <v>1214</v>
      </c>
    </row>
    <row r="1609" spans="13:57" ht="21" customHeight="1" thickBot="1">
      <c r="M1609" s="10">
        <f>'اسماء العملاء'!A1212</f>
        <v>0</v>
      </c>
      <c r="BA1609" s="10">
        <f>'اسماء العملاء'!A1216</f>
        <v>0</v>
      </c>
      <c r="BB1609" s="122"/>
      <c r="BC1609" s="123"/>
      <c r="BD1609" s="123"/>
      <c r="BE1609" s="121">
        <v>1215</v>
      </c>
    </row>
    <row r="1610" spans="13:57" ht="21" customHeight="1" thickBot="1">
      <c r="M1610" s="10">
        <f>'اسماء العملاء'!A1213</f>
        <v>0</v>
      </c>
      <c r="BA1610" s="10">
        <f>'اسماء العملاء'!A1217</f>
        <v>0</v>
      </c>
      <c r="BB1610" s="122"/>
      <c r="BC1610" s="123"/>
      <c r="BD1610" s="123"/>
      <c r="BE1610" s="121">
        <v>1216</v>
      </c>
    </row>
    <row r="1611" spans="13:57" ht="21" customHeight="1" thickBot="1">
      <c r="M1611" s="10">
        <f>'اسماء العملاء'!A1214</f>
        <v>0</v>
      </c>
      <c r="BA1611" s="10">
        <f>'اسماء العملاء'!A1218</f>
        <v>0</v>
      </c>
      <c r="BB1611" s="122"/>
      <c r="BC1611" s="123"/>
      <c r="BD1611" s="123"/>
      <c r="BE1611" s="121">
        <v>1217</v>
      </c>
    </row>
    <row r="1612" spans="13:57" ht="21" customHeight="1" thickBot="1">
      <c r="M1612" s="10">
        <f>'اسماء العملاء'!A1215</f>
        <v>0</v>
      </c>
      <c r="BA1612" s="10">
        <f>'اسماء العملاء'!A1219</f>
        <v>0</v>
      </c>
      <c r="BB1612" s="122"/>
      <c r="BC1612" s="123"/>
      <c r="BD1612" s="123"/>
      <c r="BE1612" s="121">
        <v>1218</v>
      </c>
    </row>
    <row r="1613" spans="13:57" ht="21" customHeight="1" thickBot="1">
      <c r="M1613" s="10">
        <f>'اسماء العملاء'!A1216</f>
        <v>0</v>
      </c>
      <c r="BA1613" s="10">
        <f>'اسماء العملاء'!A1220</f>
        <v>0</v>
      </c>
      <c r="BB1613" s="122"/>
      <c r="BC1613" s="123"/>
      <c r="BD1613" s="123"/>
      <c r="BE1613" s="121">
        <v>1219</v>
      </c>
    </row>
    <row r="1614" spans="13:57" ht="21" customHeight="1" thickBot="1">
      <c r="M1614" s="10">
        <f>'اسماء العملاء'!A1217</f>
        <v>0</v>
      </c>
      <c r="BA1614" s="10">
        <f>'اسماء العملاء'!A1221</f>
        <v>0</v>
      </c>
      <c r="BB1614" s="122"/>
      <c r="BC1614" s="123"/>
      <c r="BD1614" s="123"/>
      <c r="BE1614" s="121">
        <v>1220</v>
      </c>
    </row>
    <row r="1615" spans="13:57" ht="21" customHeight="1" thickBot="1">
      <c r="M1615" s="10">
        <f>'اسماء العملاء'!A1218</f>
        <v>0</v>
      </c>
      <c r="BA1615" s="10">
        <f>'اسماء العملاء'!A1222</f>
        <v>0</v>
      </c>
      <c r="BB1615" s="122"/>
      <c r="BC1615" s="123"/>
      <c r="BD1615" s="123"/>
      <c r="BE1615" s="121">
        <v>1221</v>
      </c>
    </row>
    <row r="1616" spans="13:57" ht="21" customHeight="1" thickBot="1">
      <c r="M1616" s="10">
        <f>'اسماء العملاء'!A1219</f>
        <v>0</v>
      </c>
      <c r="BA1616" s="10">
        <f>'اسماء العملاء'!A1223</f>
        <v>0</v>
      </c>
      <c r="BB1616" s="122"/>
      <c r="BC1616" s="123"/>
      <c r="BD1616" s="123"/>
      <c r="BE1616" s="121">
        <v>1222</v>
      </c>
    </row>
    <row r="1617" spans="13:57" ht="21" customHeight="1" thickBot="1">
      <c r="M1617" s="10">
        <f>'اسماء العملاء'!A1220</f>
        <v>0</v>
      </c>
      <c r="BA1617" s="10">
        <f>'اسماء العملاء'!A1224</f>
        <v>0</v>
      </c>
      <c r="BB1617" s="122"/>
      <c r="BC1617" s="123"/>
      <c r="BD1617" s="123"/>
      <c r="BE1617" s="121">
        <v>1223</v>
      </c>
    </row>
    <row r="1618" spans="13:57" ht="21" customHeight="1" thickBot="1">
      <c r="M1618" s="10">
        <f>'اسماء العملاء'!A1221</f>
        <v>0</v>
      </c>
      <c r="BA1618" s="10">
        <f>'اسماء العملاء'!A1225</f>
        <v>0</v>
      </c>
      <c r="BB1618" s="122"/>
      <c r="BC1618" s="123"/>
      <c r="BD1618" s="123"/>
      <c r="BE1618" s="121">
        <v>1224</v>
      </c>
    </row>
    <row r="1619" spans="13:57" ht="21" customHeight="1" thickBot="1">
      <c r="M1619" s="10">
        <f>'اسماء العملاء'!A1222</f>
        <v>0</v>
      </c>
      <c r="BA1619" s="10">
        <f>'اسماء العملاء'!A1226</f>
        <v>0</v>
      </c>
      <c r="BB1619" s="122"/>
      <c r="BC1619" s="123"/>
      <c r="BD1619" s="123"/>
      <c r="BE1619" s="121">
        <v>1225</v>
      </c>
    </row>
    <row r="1620" spans="13:57" ht="21" customHeight="1" thickBot="1">
      <c r="M1620" s="10">
        <f>'اسماء العملاء'!A1223</f>
        <v>0</v>
      </c>
      <c r="BA1620" s="10">
        <f>'اسماء العملاء'!A1227</f>
        <v>0</v>
      </c>
      <c r="BB1620" s="122"/>
      <c r="BC1620" s="123"/>
      <c r="BD1620" s="123"/>
      <c r="BE1620" s="121">
        <v>1226</v>
      </c>
    </row>
    <row r="1621" spans="13:57" ht="21" customHeight="1" thickBot="1">
      <c r="M1621" s="10">
        <f>'اسماء العملاء'!A1224</f>
        <v>0</v>
      </c>
      <c r="BA1621" s="10">
        <f>'اسماء العملاء'!A1228</f>
        <v>0</v>
      </c>
      <c r="BB1621" s="122"/>
      <c r="BC1621" s="123"/>
      <c r="BD1621" s="123"/>
      <c r="BE1621" s="121">
        <v>1227</v>
      </c>
    </row>
    <row r="1622" spans="13:57" ht="21" customHeight="1" thickBot="1">
      <c r="M1622" s="10">
        <f>'اسماء العملاء'!A1225</f>
        <v>0</v>
      </c>
      <c r="BA1622" s="10">
        <f>'اسماء العملاء'!A1229</f>
        <v>0</v>
      </c>
      <c r="BB1622" s="122"/>
      <c r="BC1622" s="123"/>
      <c r="BD1622" s="123"/>
      <c r="BE1622" s="121">
        <v>1228</v>
      </c>
    </row>
    <row r="1623" spans="13:57" ht="21" customHeight="1" thickBot="1">
      <c r="M1623" s="10">
        <f>'اسماء العملاء'!A1226</f>
        <v>0</v>
      </c>
      <c r="BA1623" s="10">
        <f>'اسماء العملاء'!A1230</f>
        <v>0</v>
      </c>
      <c r="BB1623" s="122"/>
      <c r="BC1623" s="123"/>
      <c r="BD1623" s="123"/>
      <c r="BE1623" s="121">
        <v>1229</v>
      </c>
    </row>
    <row r="1624" spans="13:57" ht="21" customHeight="1" thickBot="1">
      <c r="M1624" s="10">
        <f>'اسماء العملاء'!A1227</f>
        <v>0</v>
      </c>
      <c r="BA1624" s="10">
        <f>'اسماء العملاء'!A1231</f>
        <v>0</v>
      </c>
      <c r="BB1624" s="122"/>
      <c r="BC1624" s="123"/>
      <c r="BD1624" s="123"/>
      <c r="BE1624" s="121">
        <v>1230</v>
      </c>
    </row>
    <row r="1625" spans="13:57" ht="21" customHeight="1" thickBot="1">
      <c r="M1625" s="10">
        <f>'اسماء العملاء'!A1228</f>
        <v>0</v>
      </c>
      <c r="BA1625" s="10">
        <f>'اسماء العملاء'!A1232</f>
        <v>0</v>
      </c>
      <c r="BB1625" s="122"/>
      <c r="BC1625" s="123"/>
      <c r="BD1625" s="123"/>
      <c r="BE1625" s="121">
        <v>1231</v>
      </c>
    </row>
    <row r="1626" spans="13:57" ht="21" customHeight="1" thickBot="1">
      <c r="M1626" s="10">
        <f>'اسماء العملاء'!A1229</f>
        <v>0</v>
      </c>
      <c r="BA1626" s="10">
        <f>'اسماء العملاء'!A1233</f>
        <v>0</v>
      </c>
      <c r="BB1626" s="122"/>
      <c r="BC1626" s="123"/>
      <c r="BD1626" s="123"/>
      <c r="BE1626" s="121">
        <v>1232</v>
      </c>
    </row>
    <row r="1627" spans="13:57" ht="21" customHeight="1" thickBot="1">
      <c r="M1627" s="10">
        <f>'اسماء العملاء'!A1230</f>
        <v>0</v>
      </c>
      <c r="BA1627" s="10">
        <f>'اسماء العملاء'!A1234</f>
        <v>0</v>
      </c>
      <c r="BB1627" s="122"/>
      <c r="BC1627" s="123"/>
      <c r="BD1627" s="123"/>
      <c r="BE1627" s="121">
        <v>1233</v>
      </c>
    </row>
    <row r="1628" spans="13:57" ht="21" customHeight="1" thickBot="1">
      <c r="M1628" s="10">
        <f>'اسماء العملاء'!A1231</f>
        <v>0</v>
      </c>
      <c r="BA1628" s="10">
        <f>'اسماء العملاء'!A1235</f>
        <v>0</v>
      </c>
      <c r="BB1628" s="122"/>
      <c r="BC1628" s="123"/>
      <c r="BD1628" s="123"/>
      <c r="BE1628" s="121">
        <v>1234</v>
      </c>
    </row>
    <row r="1629" spans="13:57" ht="21" customHeight="1" thickBot="1">
      <c r="M1629" s="10">
        <f>'اسماء العملاء'!A1232</f>
        <v>0</v>
      </c>
      <c r="BA1629" s="10">
        <f>'اسماء العملاء'!A1236</f>
        <v>0</v>
      </c>
      <c r="BB1629" s="122"/>
      <c r="BC1629" s="123"/>
      <c r="BD1629" s="123"/>
      <c r="BE1629" s="121">
        <v>1235</v>
      </c>
    </row>
    <row r="1630" spans="13:57" ht="21" customHeight="1" thickBot="1">
      <c r="M1630" s="10">
        <f>'اسماء العملاء'!A1233</f>
        <v>0</v>
      </c>
      <c r="BA1630" s="10">
        <f>'اسماء العملاء'!A1237</f>
        <v>0</v>
      </c>
      <c r="BB1630" s="122"/>
      <c r="BC1630" s="123"/>
      <c r="BD1630" s="123"/>
      <c r="BE1630" s="121">
        <v>1236</v>
      </c>
    </row>
    <row r="1631" spans="13:57" ht="21" customHeight="1" thickBot="1">
      <c r="M1631" s="10">
        <f>'اسماء العملاء'!A1234</f>
        <v>0</v>
      </c>
      <c r="BA1631" s="10">
        <f>'اسماء العملاء'!A1238</f>
        <v>0</v>
      </c>
      <c r="BB1631" s="122"/>
      <c r="BC1631" s="123"/>
      <c r="BD1631" s="123"/>
      <c r="BE1631" s="121">
        <v>1237</v>
      </c>
    </row>
    <row r="1632" spans="13:57" ht="21" customHeight="1" thickBot="1">
      <c r="M1632" s="10">
        <f>'اسماء العملاء'!A1235</f>
        <v>0</v>
      </c>
      <c r="BA1632" s="10">
        <f>'اسماء العملاء'!A1239</f>
        <v>0</v>
      </c>
      <c r="BB1632" s="122"/>
      <c r="BC1632" s="123"/>
      <c r="BD1632" s="123"/>
      <c r="BE1632" s="121">
        <v>1238</v>
      </c>
    </row>
    <row r="1633" spans="13:57" ht="21" customHeight="1" thickBot="1">
      <c r="M1633" s="10">
        <f>'اسماء العملاء'!A1236</f>
        <v>0</v>
      </c>
      <c r="BA1633" s="10">
        <f>'اسماء العملاء'!A1240</f>
        <v>0</v>
      </c>
      <c r="BB1633" s="122"/>
      <c r="BC1633" s="123"/>
      <c r="BD1633" s="123"/>
      <c r="BE1633" s="121">
        <v>1239</v>
      </c>
    </row>
    <row r="1634" spans="13:57" ht="21" customHeight="1" thickBot="1">
      <c r="M1634" s="10">
        <f>'اسماء العملاء'!A1237</f>
        <v>0</v>
      </c>
      <c r="BA1634" s="10">
        <f>'اسماء العملاء'!A1241</f>
        <v>0</v>
      </c>
      <c r="BB1634" s="122"/>
      <c r="BC1634" s="123"/>
      <c r="BD1634" s="123"/>
      <c r="BE1634" s="121">
        <v>1240</v>
      </c>
    </row>
    <row r="1635" spans="13:57" ht="21" customHeight="1" thickBot="1">
      <c r="M1635" s="10">
        <f>'اسماء العملاء'!A1238</f>
        <v>0</v>
      </c>
      <c r="BA1635" s="10">
        <f>'اسماء العملاء'!A1242</f>
        <v>0</v>
      </c>
      <c r="BB1635" s="122"/>
      <c r="BC1635" s="123"/>
      <c r="BD1635" s="123"/>
      <c r="BE1635" s="121">
        <v>1241</v>
      </c>
    </row>
    <row r="1636" spans="13:57" ht="21" customHeight="1" thickBot="1">
      <c r="M1636" s="10">
        <f>'اسماء العملاء'!A1239</f>
        <v>0</v>
      </c>
      <c r="BA1636" s="10">
        <f>'اسماء العملاء'!A1243</f>
        <v>0</v>
      </c>
      <c r="BB1636" s="122"/>
      <c r="BC1636" s="123"/>
      <c r="BD1636" s="123"/>
      <c r="BE1636" s="121">
        <v>1242</v>
      </c>
    </row>
    <row r="1637" spans="13:57" ht="21" customHeight="1" thickBot="1">
      <c r="M1637" s="10">
        <f>'اسماء العملاء'!A1240</f>
        <v>0</v>
      </c>
      <c r="BA1637" s="10">
        <f>'اسماء العملاء'!A1244</f>
        <v>0</v>
      </c>
      <c r="BB1637" s="122"/>
      <c r="BC1637" s="123"/>
      <c r="BD1637" s="123"/>
      <c r="BE1637" s="121">
        <v>1243</v>
      </c>
    </row>
    <row r="1638" spans="13:57" ht="21" customHeight="1" thickBot="1">
      <c r="M1638" s="10">
        <f>'اسماء العملاء'!A1241</f>
        <v>0</v>
      </c>
      <c r="BA1638" s="10">
        <f>'اسماء العملاء'!A1245</f>
        <v>0</v>
      </c>
      <c r="BB1638" s="122"/>
      <c r="BC1638" s="123"/>
      <c r="BD1638" s="123"/>
      <c r="BE1638" s="121">
        <v>1244</v>
      </c>
    </row>
    <row r="1639" spans="13:57" ht="21" customHeight="1" thickBot="1">
      <c r="M1639" s="10">
        <f>'اسماء العملاء'!A1242</f>
        <v>0</v>
      </c>
      <c r="BA1639" s="10">
        <f>'اسماء العملاء'!A1246</f>
        <v>0</v>
      </c>
      <c r="BB1639" s="122"/>
      <c r="BC1639" s="123"/>
      <c r="BD1639" s="123"/>
      <c r="BE1639" s="121">
        <v>1245</v>
      </c>
    </row>
    <row r="1640" spans="13:57" ht="21" customHeight="1" thickBot="1">
      <c r="M1640" s="10">
        <f>'اسماء العملاء'!A1243</f>
        <v>0</v>
      </c>
      <c r="BA1640" s="10">
        <f>'اسماء العملاء'!A1247</f>
        <v>0</v>
      </c>
      <c r="BB1640" s="122"/>
      <c r="BC1640" s="123"/>
      <c r="BD1640" s="123"/>
      <c r="BE1640" s="121">
        <v>1246</v>
      </c>
    </row>
    <row r="1641" spans="13:57" ht="21" customHeight="1" thickBot="1">
      <c r="M1641" s="10">
        <f>'اسماء العملاء'!A1244</f>
        <v>0</v>
      </c>
      <c r="BA1641" s="10">
        <f>'اسماء العملاء'!A1248</f>
        <v>0</v>
      </c>
      <c r="BB1641" s="122"/>
      <c r="BC1641" s="123"/>
      <c r="BD1641" s="123"/>
      <c r="BE1641" s="121">
        <v>1247</v>
      </c>
    </row>
    <row r="1642" spans="13:57" ht="21" customHeight="1" thickBot="1">
      <c r="M1642" s="10">
        <f>'اسماء العملاء'!A1245</f>
        <v>0</v>
      </c>
      <c r="BA1642" s="10">
        <f>'اسماء العملاء'!A1249</f>
        <v>0</v>
      </c>
      <c r="BB1642" s="122"/>
      <c r="BC1642" s="123"/>
      <c r="BD1642" s="123"/>
      <c r="BE1642" s="121">
        <v>1248</v>
      </c>
    </row>
    <row r="1643" spans="13:57" ht="21" customHeight="1" thickBot="1">
      <c r="M1643" s="10">
        <f>'اسماء العملاء'!A1246</f>
        <v>0</v>
      </c>
      <c r="BA1643" s="10">
        <f>'اسماء العملاء'!A1250</f>
        <v>0</v>
      </c>
      <c r="BB1643" s="122"/>
      <c r="BC1643" s="123"/>
      <c r="BD1643" s="123"/>
      <c r="BE1643" s="121">
        <v>1249</v>
      </c>
    </row>
    <row r="1644" spans="13:57" ht="21" customHeight="1" thickBot="1">
      <c r="M1644" s="10">
        <f>'اسماء العملاء'!A1247</f>
        <v>0</v>
      </c>
      <c r="BA1644" s="10">
        <f>'اسماء العملاء'!A1251</f>
        <v>0</v>
      </c>
      <c r="BB1644" s="122"/>
      <c r="BC1644" s="123"/>
      <c r="BD1644" s="123"/>
      <c r="BE1644" s="121">
        <v>1250</v>
      </c>
    </row>
    <row r="1645" spans="13:57" ht="21" customHeight="1" thickBot="1">
      <c r="M1645" s="10">
        <f>'اسماء العملاء'!A1248</f>
        <v>0</v>
      </c>
      <c r="BA1645" s="10">
        <f>'اسماء العملاء'!A1252</f>
        <v>0</v>
      </c>
      <c r="BB1645" s="122"/>
      <c r="BC1645" s="123"/>
      <c r="BD1645" s="123"/>
      <c r="BE1645" s="121">
        <v>1251</v>
      </c>
    </row>
    <row r="1646" spans="13:57" ht="21" customHeight="1" thickBot="1">
      <c r="M1646" s="10">
        <f>'اسماء العملاء'!A1249</f>
        <v>0</v>
      </c>
      <c r="BA1646" s="10">
        <f>'اسماء العملاء'!A1253</f>
        <v>0</v>
      </c>
      <c r="BB1646" s="122"/>
      <c r="BC1646" s="123"/>
      <c r="BD1646" s="123"/>
      <c r="BE1646" s="121">
        <v>1252</v>
      </c>
    </row>
    <row r="1647" spans="13:57" ht="21" customHeight="1" thickBot="1">
      <c r="M1647" s="10">
        <f>'اسماء العملاء'!A1250</f>
        <v>0</v>
      </c>
      <c r="BA1647" s="10">
        <f>'اسماء العملاء'!A1254</f>
        <v>0</v>
      </c>
      <c r="BB1647" s="122"/>
      <c r="BC1647" s="123"/>
      <c r="BD1647" s="123"/>
      <c r="BE1647" s="121">
        <v>1253</v>
      </c>
    </row>
    <row r="1648" spans="13:57" ht="21" customHeight="1" thickBot="1">
      <c r="M1648" s="10">
        <f>'اسماء العملاء'!A1251</f>
        <v>0</v>
      </c>
      <c r="BA1648" s="10">
        <f>'اسماء العملاء'!A1255</f>
        <v>0</v>
      </c>
      <c r="BB1648" s="122"/>
      <c r="BC1648" s="123"/>
      <c r="BD1648" s="123"/>
      <c r="BE1648" s="121">
        <v>1254</v>
      </c>
    </row>
    <row r="1649" spans="13:57" ht="21" customHeight="1" thickBot="1">
      <c r="M1649" s="10">
        <f>'اسماء العملاء'!A1252</f>
        <v>0</v>
      </c>
      <c r="BA1649" s="10">
        <f>'اسماء العملاء'!A1256</f>
        <v>0</v>
      </c>
      <c r="BB1649" s="122"/>
      <c r="BC1649" s="123"/>
      <c r="BD1649" s="123"/>
      <c r="BE1649" s="121">
        <v>1255</v>
      </c>
    </row>
    <row r="1650" spans="13:57" ht="21" customHeight="1" thickBot="1">
      <c r="M1650" s="10">
        <f>'اسماء العملاء'!A1253</f>
        <v>0</v>
      </c>
      <c r="AY1650" s="212"/>
      <c r="AZ1650" s="211"/>
      <c r="BA1650" s="10">
        <f>'اسماء العملاء'!A1257</f>
        <v>0</v>
      </c>
      <c r="BB1650" s="122"/>
      <c r="BC1650" s="123"/>
      <c r="BD1650" s="123"/>
      <c r="BE1650" s="121">
        <v>1256</v>
      </c>
    </row>
    <row r="1651" spans="13:57" ht="21" customHeight="1" thickBot="1">
      <c r="M1651" s="10">
        <f>'اسماء العملاء'!A1254</f>
        <v>0</v>
      </c>
      <c r="AY1651" s="212"/>
      <c r="AZ1651" s="211"/>
      <c r="BA1651" s="10">
        <f>'اسماء العملاء'!A1258</f>
        <v>0</v>
      </c>
      <c r="BB1651" s="122"/>
      <c r="BC1651" s="123"/>
      <c r="BD1651" s="123"/>
      <c r="BE1651" s="121">
        <v>1257</v>
      </c>
    </row>
    <row r="1652" spans="13:57" ht="21" customHeight="1" thickBot="1">
      <c r="M1652" s="10">
        <f>'اسماء العملاء'!A1255</f>
        <v>0</v>
      </c>
      <c r="AY1652" s="212"/>
      <c r="AZ1652" s="211"/>
      <c r="BA1652" s="10">
        <f>'اسماء العملاء'!A1259</f>
        <v>0</v>
      </c>
      <c r="BB1652" s="122"/>
      <c r="BC1652" s="123"/>
      <c r="BD1652" s="123"/>
      <c r="BE1652" s="121">
        <v>1258</v>
      </c>
    </row>
    <row r="1653" spans="13:57" ht="21" customHeight="1" thickBot="1">
      <c r="M1653" s="10">
        <f>'اسماء العملاء'!A1256</f>
        <v>0</v>
      </c>
      <c r="AY1653" s="212"/>
      <c r="AZ1653" s="211"/>
      <c r="BA1653" s="10">
        <f>'اسماء العملاء'!A1260</f>
        <v>0</v>
      </c>
      <c r="BB1653" s="122"/>
      <c r="BC1653" s="123"/>
      <c r="BD1653" s="123"/>
      <c r="BE1653" s="121">
        <v>1259</v>
      </c>
    </row>
    <row r="1654" spans="13:57" ht="21" customHeight="1" thickBot="1">
      <c r="M1654" s="10">
        <f>'اسماء العملاء'!A1257</f>
        <v>0</v>
      </c>
      <c r="AY1654" s="212"/>
      <c r="AZ1654" s="211"/>
      <c r="BA1654" s="10">
        <f>'اسماء العملاء'!A1261</f>
        <v>0</v>
      </c>
      <c r="BB1654" s="122"/>
      <c r="BC1654" s="123"/>
      <c r="BD1654" s="123"/>
      <c r="BE1654" s="121">
        <v>1260</v>
      </c>
    </row>
    <row r="1655" spans="13:57" ht="21" customHeight="1" thickBot="1">
      <c r="M1655" s="10">
        <f>'اسماء العملاء'!A1258</f>
        <v>0</v>
      </c>
      <c r="AY1655" s="212"/>
      <c r="AZ1655" s="211"/>
      <c r="BA1655" s="10">
        <f>'اسماء العملاء'!A1262</f>
        <v>0</v>
      </c>
      <c r="BB1655" s="122"/>
      <c r="BC1655" s="123"/>
      <c r="BD1655" s="123"/>
      <c r="BE1655" s="121">
        <v>1261</v>
      </c>
    </row>
    <row r="1656" spans="13:57" ht="21" customHeight="1" thickBot="1">
      <c r="M1656" s="10">
        <f>'اسماء العملاء'!A1259</f>
        <v>0</v>
      </c>
      <c r="AY1656" s="212"/>
      <c r="AZ1656" s="211"/>
      <c r="BA1656" s="10">
        <f>'اسماء العملاء'!A1263</f>
        <v>0</v>
      </c>
      <c r="BB1656" s="122"/>
      <c r="BC1656" s="123"/>
      <c r="BD1656" s="123"/>
      <c r="BE1656" s="121">
        <v>1262</v>
      </c>
    </row>
    <row r="1657" spans="13:57" ht="21" customHeight="1" thickBot="1">
      <c r="M1657" s="10">
        <f>'اسماء العملاء'!A1260</f>
        <v>0</v>
      </c>
      <c r="AY1657" s="212"/>
      <c r="AZ1657" s="211"/>
      <c r="BA1657" s="10">
        <f>'اسماء العملاء'!A1264</f>
        <v>0</v>
      </c>
      <c r="BB1657" s="122"/>
      <c r="BC1657" s="123"/>
      <c r="BD1657" s="123"/>
      <c r="BE1657" s="121">
        <v>1263</v>
      </c>
    </row>
    <row r="1658" spans="13:57" ht="21" customHeight="1" thickBot="1">
      <c r="M1658" s="10">
        <f>'اسماء العملاء'!A1261</f>
        <v>0</v>
      </c>
      <c r="AY1658" s="212"/>
      <c r="AZ1658" s="211"/>
      <c r="BA1658" s="10">
        <f>'اسماء العملاء'!A1265</f>
        <v>0</v>
      </c>
      <c r="BB1658" s="122"/>
      <c r="BC1658" s="123"/>
      <c r="BD1658" s="123"/>
      <c r="BE1658" s="121">
        <v>1264</v>
      </c>
    </row>
    <row r="1659" spans="13:57" ht="21" customHeight="1" thickBot="1">
      <c r="M1659" s="10">
        <f>'اسماء العملاء'!A1262</f>
        <v>0</v>
      </c>
      <c r="AY1659" s="212"/>
      <c r="AZ1659" s="211"/>
      <c r="BA1659" s="10">
        <f>'اسماء العملاء'!A1266</f>
        <v>0</v>
      </c>
      <c r="BB1659" s="122"/>
      <c r="BC1659" s="123"/>
      <c r="BD1659" s="123"/>
      <c r="BE1659" s="121">
        <v>1265</v>
      </c>
    </row>
    <row r="1660" spans="13:57" ht="21" customHeight="1" thickBot="1">
      <c r="M1660" s="10">
        <f>'اسماء العملاء'!A1263</f>
        <v>0</v>
      </c>
      <c r="AY1660" s="212"/>
      <c r="AZ1660" s="211"/>
      <c r="BA1660" s="10">
        <f>'اسماء العملاء'!A1267</f>
        <v>0</v>
      </c>
      <c r="BB1660" s="122"/>
      <c r="BC1660" s="123"/>
      <c r="BD1660" s="123"/>
      <c r="BE1660" s="121">
        <v>1266</v>
      </c>
    </row>
    <row r="1661" spans="13:57" ht="21" customHeight="1" thickBot="1">
      <c r="M1661" s="10">
        <f>'اسماء العملاء'!A1264</f>
        <v>0</v>
      </c>
      <c r="AY1661" s="212"/>
      <c r="AZ1661" s="211"/>
      <c r="BA1661" s="10">
        <f>'اسماء العملاء'!A1268</f>
        <v>0</v>
      </c>
      <c r="BB1661" s="122"/>
      <c r="BC1661" s="123"/>
      <c r="BD1661" s="123"/>
      <c r="BE1661" s="121">
        <v>1267</v>
      </c>
    </row>
    <row r="1662" spans="13:57" ht="21" customHeight="1" thickBot="1">
      <c r="M1662" s="10">
        <f>'اسماء العملاء'!A1265</f>
        <v>0</v>
      </c>
      <c r="AY1662" s="212"/>
      <c r="AZ1662" s="211"/>
      <c r="BA1662" s="10">
        <f>'اسماء العملاء'!A1269</f>
        <v>0</v>
      </c>
      <c r="BB1662" s="125"/>
      <c r="BC1662" s="123"/>
      <c r="BD1662" s="123"/>
      <c r="BE1662" s="121">
        <v>1268</v>
      </c>
    </row>
    <row r="1663" spans="13:57" ht="21" customHeight="1" thickBot="1">
      <c r="M1663" s="10">
        <f>'اسماء العملاء'!A1266</f>
        <v>0</v>
      </c>
      <c r="AY1663" s="212"/>
      <c r="AZ1663" s="211"/>
      <c r="BA1663" s="10">
        <f>'اسماء العملاء'!A1270</f>
        <v>0</v>
      </c>
      <c r="BB1663" s="166"/>
      <c r="BC1663" s="123"/>
      <c r="BD1663" s="163"/>
      <c r="BE1663" s="124">
        <v>1269</v>
      </c>
    </row>
    <row r="1664" spans="13:57" ht="21" customHeight="1" thickBot="1">
      <c r="M1664" s="10">
        <f>'اسماء العملاء'!A1267</f>
        <v>0</v>
      </c>
    </row>
    <row r="1665" spans="13:13" ht="21" customHeight="1" thickBot="1">
      <c r="M1665" s="10">
        <f>'اسماء العملاء'!A1268</f>
        <v>0</v>
      </c>
    </row>
    <row r="1666" spans="13:13" ht="21" customHeight="1" thickBot="1">
      <c r="M1666" s="10">
        <f>'اسماء العملاء'!A1269</f>
        <v>0</v>
      </c>
    </row>
    <row r="1667" spans="13:13" ht="21" customHeight="1">
      <c r="M1667" s="10">
        <f>'اسماء العملاء'!A1270</f>
        <v>0</v>
      </c>
    </row>
  </sheetData>
  <sheetProtection password="F35A" sheet="1" objects="1" scenarios="1"/>
  <dataConsolidate/>
  <mergeCells count="7">
    <mergeCell ref="S1:S2"/>
    <mergeCell ref="L2:N2"/>
    <mergeCell ref="T1:T2"/>
    <mergeCell ref="O1:O2"/>
    <mergeCell ref="Q1:Q2"/>
    <mergeCell ref="P1:P2"/>
    <mergeCell ref="R1:R2"/>
  </mergeCells>
  <conditionalFormatting sqref="U3:BE103">
    <cfRule type="cellIs" dxfId="3" priority="1" operator="equal">
      <formula>0</formula>
    </cfRule>
  </conditionalFormatting>
  <conditionalFormatting sqref="U3:BD103">
    <cfRule type="expression" dxfId="2" priority="2">
      <formula>AND(ISBLANK(U3)=FALSE,U3&lt;=TODAY(),U3&lt;&gt;0)</formula>
    </cfRule>
  </conditionalFormatting>
  <dataValidations count="4">
    <dataValidation type="whole" operator="equal" allowBlank="1" showInputMessage="1" errorTitle="اجمالي الحساب" error="شكرا" promptTitle="اجمالي الحساب" prompt="شكرا على ثقت سيادتكم " sqref="S3:S103">
      <formula1>0</formula1>
    </dataValidation>
    <dataValidation type="list" allowBlank="1" showInputMessage="1" showErrorMessage="1" sqref="G3:G103">
      <formula1>$G$395:$G$445</formula1>
    </dataValidation>
    <dataValidation type="date" operator="notEqual" allowBlank="1" showInputMessage="1" showErrorMessage="1" sqref="A3:A103">
      <formula1>43344</formula1>
    </dataValidation>
    <dataValidation type="list" allowBlank="1" showInputMessage="1" showErrorMessage="1" sqref="B3:B103">
      <formula1>$BA$395:$BA$1663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EG1663"/>
  <sheetViews>
    <sheetView rightToLeft="1" workbookViewId="0">
      <pane xSplit="6" topLeftCell="G1" activePane="topRight" state="frozen"/>
      <selection pane="topRight" activeCell="A3" sqref="A3"/>
    </sheetView>
  </sheetViews>
  <sheetFormatPr defaultColWidth="9.140625" defaultRowHeight="21" customHeight="1"/>
  <cols>
    <col min="1" max="1" width="10.28515625" style="48" bestFit="1" customWidth="1"/>
    <col min="2" max="2" width="19.42578125" style="49" bestFit="1" customWidth="1"/>
    <col min="3" max="3" width="7.85546875" style="49" bestFit="1" customWidth="1"/>
    <col min="4" max="4" width="20.7109375" style="49" bestFit="1" customWidth="1"/>
    <col min="5" max="5" width="14.140625" style="49" bestFit="1" customWidth="1"/>
    <col min="6" max="6" width="12.42578125" style="48" bestFit="1" customWidth="1"/>
    <col min="7" max="7" width="10.42578125" style="146" bestFit="1" customWidth="1"/>
    <col min="8" max="8" width="12.42578125" style="231" bestFit="1" customWidth="1"/>
    <col min="9" max="9" width="10.42578125" style="146" bestFit="1" customWidth="1"/>
    <col min="10" max="10" width="12.42578125" style="231" bestFit="1" customWidth="1"/>
    <col min="11" max="11" width="11.7109375" style="146" bestFit="1" customWidth="1"/>
    <col min="12" max="12" width="12.42578125" style="231" bestFit="1" customWidth="1"/>
    <col min="13" max="13" width="10.42578125" style="146" bestFit="1" customWidth="1"/>
    <col min="14" max="14" width="12.42578125" style="231" bestFit="1" customWidth="1"/>
    <col min="15" max="15" width="9.7109375" style="146" bestFit="1" customWidth="1"/>
    <col min="16" max="17" width="12.42578125" style="231" bestFit="1" customWidth="1"/>
    <col min="18" max="18" width="12.7109375" style="231" bestFit="1" customWidth="1"/>
    <col min="19" max="19" width="9.7109375" style="146" bestFit="1" customWidth="1"/>
    <col min="20" max="20" width="12.7109375" style="231" bestFit="1" customWidth="1"/>
    <col min="21" max="21" width="11.140625" style="146" bestFit="1" customWidth="1"/>
    <col min="22" max="22" width="12.7109375" style="231" bestFit="1" customWidth="1"/>
    <col min="23" max="23" width="11.140625" style="146" bestFit="1" customWidth="1"/>
    <col min="24" max="24" width="12.7109375" style="231" bestFit="1" customWidth="1"/>
    <col min="25" max="25" width="11.140625" style="146" bestFit="1" customWidth="1"/>
    <col min="26" max="26" width="12.7109375" style="231" bestFit="1" customWidth="1"/>
    <col min="27" max="27" width="11.140625" style="146" bestFit="1" customWidth="1"/>
    <col min="28" max="28" width="12.7109375" style="231" bestFit="1" customWidth="1"/>
    <col min="29" max="29" width="11.140625" style="146" bestFit="1" customWidth="1"/>
    <col min="30" max="30" width="12.7109375" style="231" bestFit="1" customWidth="1"/>
    <col min="31" max="31" width="10.42578125" style="146" bestFit="1" customWidth="1"/>
    <col min="32" max="32" width="12.7109375" style="231" bestFit="1" customWidth="1"/>
    <col min="33" max="33" width="10.42578125" style="146" bestFit="1" customWidth="1"/>
    <col min="34" max="34" width="12.7109375" style="231" bestFit="1" customWidth="1"/>
    <col min="35" max="35" width="10.42578125" style="146" bestFit="1" customWidth="1"/>
    <col min="36" max="36" width="12.7109375" style="231" bestFit="1" customWidth="1"/>
    <col min="37" max="37" width="10.42578125" style="146" bestFit="1" customWidth="1"/>
    <col min="38" max="38" width="12.7109375" style="231" bestFit="1" customWidth="1"/>
    <col min="39" max="39" width="9.7109375" style="146" bestFit="1" customWidth="1"/>
    <col min="40" max="40" width="12.7109375" style="231" bestFit="1" customWidth="1"/>
    <col min="41" max="41" width="9.7109375" style="146" bestFit="1" customWidth="1"/>
    <col min="42" max="42" width="12.7109375" style="231" bestFit="1" customWidth="1"/>
    <col min="43" max="43" width="9.7109375" style="146" bestFit="1" customWidth="1"/>
    <col min="44" max="44" width="12.7109375" style="231" bestFit="1" customWidth="1"/>
    <col min="45" max="45" width="11.140625" style="146" bestFit="1" customWidth="1"/>
    <col min="46" max="46" width="12.7109375" style="231" bestFit="1" customWidth="1"/>
    <col min="47" max="47" width="11.140625" style="146" bestFit="1" customWidth="1"/>
    <col min="48" max="48" width="12.7109375" style="231" bestFit="1" customWidth="1"/>
    <col min="49" max="49" width="11.140625" style="146" bestFit="1" customWidth="1"/>
    <col min="50" max="50" width="12.7109375" style="231" bestFit="1" customWidth="1"/>
    <col min="51" max="51" width="11.140625" style="146" bestFit="1" customWidth="1"/>
    <col min="52" max="52" width="12.7109375" style="231" bestFit="1" customWidth="1"/>
    <col min="53" max="53" width="11.140625" style="146" bestFit="1" customWidth="1"/>
    <col min="54" max="54" width="12.7109375" style="231" bestFit="1" customWidth="1"/>
    <col min="55" max="55" width="10.42578125" style="146" bestFit="1" customWidth="1"/>
    <col min="56" max="56" width="12.7109375" style="231" bestFit="1" customWidth="1"/>
    <col min="57" max="57" width="10.42578125" style="146" bestFit="1" customWidth="1"/>
    <col min="58" max="58" width="12.7109375" style="231" bestFit="1" customWidth="1"/>
    <col min="59" max="59" width="10.42578125" style="146" bestFit="1" customWidth="1"/>
    <col min="60" max="60" width="12.7109375" style="231" bestFit="1" customWidth="1"/>
    <col min="61" max="61" width="10.42578125" style="146" bestFit="1" customWidth="1"/>
    <col min="62" max="62" width="12.7109375" style="231" bestFit="1" customWidth="1"/>
    <col min="63" max="63" width="9.7109375" style="146" bestFit="1" customWidth="1"/>
    <col min="64" max="64" width="12.7109375" style="231" bestFit="1" customWidth="1"/>
    <col min="65" max="65" width="9.7109375" style="146" bestFit="1" customWidth="1"/>
    <col min="66" max="66" width="12.7109375" style="231" bestFit="1" customWidth="1"/>
    <col min="67" max="67" width="9.7109375" style="146" bestFit="1" customWidth="1"/>
    <col min="68" max="68" width="12.7109375" style="231" bestFit="1" customWidth="1"/>
    <col min="69" max="69" width="11.140625" style="146" bestFit="1" customWidth="1"/>
    <col min="70" max="70" width="12.7109375" style="231" bestFit="1" customWidth="1"/>
    <col min="71" max="71" width="11.140625" style="146" bestFit="1" customWidth="1"/>
    <col min="72" max="72" width="12.7109375" style="231" bestFit="1" customWidth="1"/>
    <col min="73" max="73" width="11.140625" style="146" bestFit="1" customWidth="1"/>
    <col min="74" max="74" width="12.7109375" style="231" bestFit="1" customWidth="1"/>
    <col min="75" max="75" width="11.140625" style="146" bestFit="1" customWidth="1"/>
    <col min="76" max="76" width="12.7109375" style="231" bestFit="1" customWidth="1"/>
    <col min="77" max="77" width="11.140625" style="146" bestFit="1" customWidth="1"/>
    <col min="78" max="78" width="12.7109375" style="231" bestFit="1" customWidth="1"/>
    <col min="79" max="79" width="10.42578125" style="146" bestFit="1" customWidth="1"/>
    <col min="80" max="80" width="12.7109375" style="231" bestFit="1" customWidth="1"/>
    <col min="81" max="81" width="10.42578125" style="146" bestFit="1" customWidth="1"/>
    <col min="82" max="82" width="12.7109375" style="231" bestFit="1" customWidth="1"/>
    <col min="83" max="83" width="10.42578125" style="146" bestFit="1" customWidth="1"/>
    <col min="84" max="84" width="12.7109375" style="231" bestFit="1" customWidth="1"/>
    <col min="85" max="85" width="10.42578125" style="146" bestFit="1" customWidth="1"/>
    <col min="86" max="86" width="12.7109375" style="231" bestFit="1" customWidth="1"/>
    <col min="87" max="87" width="9.7109375" style="146" bestFit="1" customWidth="1"/>
    <col min="88" max="88" width="12.7109375" style="231" bestFit="1" customWidth="1"/>
    <col min="89" max="89" width="9.7109375" style="146" bestFit="1" customWidth="1"/>
    <col min="90" max="90" width="12.7109375" style="231" bestFit="1" customWidth="1"/>
    <col min="91" max="91" width="9.7109375" style="146" bestFit="1" customWidth="1"/>
    <col min="92" max="92" width="12.7109375" style="231" bestFit="1" customWidth="1"/>
    <col min="93" max="93" width="11.140625" style="146" bestFit="1" customWidth="1"/>
    <col min="94" max="94" width="12.7109375" style="231" bestFit="1" customWidth="1"/>
    <col min="95" max="95" width="11.140625" style="146" bestFit="1" customWidth="1"/>
    <col min="96" max="96" width="12.7109375" style="231" bestFit="1" customWidth="1"/>
    <col min="97" max="97" width="11.140625" style="146" bestFit="1" customWidth="1"/>
    <col min="98" max="98" width="12.7109375" style="231" bestFit="1" customWidth="1"/>
    <col min="99" max="99" width="11.140625" style="146" bestFit="1" customWidth="1"/>
    <col min="100" max="100" width="12.7109375" style="231" bestFit="1" customWidth="1"/>
    <col min="101" max="101" width="11.140625" style="146" bestFit="1" customWidth="1"/>
    <col min="102" max="102" width="12.7109375" style="231" bestFit="1" customWidth="1"/>
    <col min="103" max="103" width="10.42578125" style="146" bestFit="1" customWidth="1"/>
    <col min="104" max="104" width="12.7109375" style="231" bestFit="1" customWidth="1"/>
    <col min="105" max="105" width="10.42578125" style="146" bestFit="1" customWidth="1"/>
    <col min="106" max="106" width="12.7109375" style="231" bestFit="1" customWidth="1"/>
    <col min="107" max="107" width="10.42578125" style="146" bestFit="1" customWidth="1"/>
    <col min="108" max="108" width="12.7109375" style="231" bestFit="1" customWidth="1"/>
    <col min="109" max="109" width="10.42578125" style="146" bestFit="1" customWidth="1"/>
    <col min="110" max="110" width="12.7109375" style="231" bestFit="1" customWidth="1"/>
    <col min="111" max="111" width="9.7109375" style="146" bestFit="1" customWidth="1"/>
    <col min="112" max="112" width="12.7109375" style="231" bestFit="1" customWidth="1"/>
    <col min="113" max="113" width="9.7109375" style="147" bestFit="1" customWidth="1"/>
    <col min="114" max="114" width="12.7109375" style="232" bestFit="1" customWidth="1"/>
    <col min="115" max="115" width="9.7109375" style="147" bestFit="1" customWidth="1"/>
    <col min="116" max="116" width="12.7109375" style="232" bestFit="1" customWidth="1"/>
    <col min="117" max="117" width="11.140625" style="147" bestFit="1" customWidth="1"/>
    <col min="118" max="118" width="12.7109375" style="232" bestFit="1" customWidth="1"/>
    <col min="119" max="119" width="11.140625" style="147" bestFit="1" customWidth="1"/>
    <col min="120" max="120" width="12.7109375" style="232" bestFit="1" customWidth="1"/>
    <col min="121" max="121" width="11.140625" style="147" bestFit="1" customWidth="1"/>
    <col min="122" max="122" width="12.7109375" style="232" bestFit="1" customWidth="1"/>
    <col min="123" max="123" width="11.140625" style="147" bestFit="1" customWidth="1"/>
    <col min="124" max="124" width="12.42578125" style="232" bestFit="1" customWidth="1"/>
    <col min="125" max="125" width="19.42578125" style="147" bestFit="1" customWidth="1"/>
    <col min="126" max="126" width="12.7109375" style="232" bestFit="1" customWidth="1"/>
    <col min="127" max="127" width="10.42578125" style="147" bestFit="1" customWidth="1"/>
    <col min="128" max="128" width="12.7109375" style="232" bestFit="1" customWidth="1"/>
    <col min="129" max="129" width="10.42578125" style="147" bestFit="1" customWidth="1"/>
    <col min="130" max="130" width="12.7109375" style="232" bestFit="1" customWidth="1"/>
    <col min="131" max="131" width="10.42578125" style="147" bestFit="1" customWidth="1"/>
    <col min="132" max="132" width="12.7109375" style="232" bestFit="1" customWidth="1"/>
    <col min="133" max="133" width="10.42578125" style="147" bestFit="1" customWidth="1"/>
    <col min="134" max="134" width="12.7109375" style="232" bestFit="1" customWidth="1"/>
    <col min="135" max="135" width="9.7109375" style="147" bestFit="1" customWidth="1"/>
    <col min="136" max="136" width="12.7109375" style="232" bestFit="1" customWidth="1"/>
    <col min="137" max="137" width="14.140625" style="48" customWidth="1"/>
    <col min="138" max="16384" width="9.140625" style="40"/>
  </cols>
  <sheetData>
    <row r="1" spans="1:137" ht="21" customHeight="1" thickBot="1">
      <c r="A1" s="37" t="s">
        <v>36</v>
      </c>
      <c r="B1" s="38" t="s">
        <v>30</v>
      </c>
      <c r="C1" s="38" t="s">
        <v>125</v>
      </c>
      <c r="D1" s="38" t="s">
        <v>41</v>
      </c>
      <c r="E1" s="38" t="s">
        <v>46</v>
      </c>
      <c r="F1" s="38" t="s">
        <v>192</v>
      </c>
      <c r="G1" s="318" t="s">
        <v>134</v>
      </c>
      <c r="H1" s="321" t="s">
        <v>197</v>
      </c>
      <c r="I1" s="318" t="s">
        <v>134</v>
      </c>
      <c r="J1" s="321" t="s">
        <v>197</v>
      </c>
      <c r="K1" s="318" t="s">
        <v>134</v>
      </c>
      <c r="L1" s="243" t="s">
        <v>197</v>
      </c>
      <c r="M1" s="318" t="s">
        <v>134</v>
      </c>
      <c r="N1" s="243" t="s">
        <v>197</v>
      </c>
      <c r="O1" s="318" t="s">
        <v>134</v>
      </c>
      <c r="P1" s="243" t="s">
        <v>197</v>
      </c>
      <c r="Q1" s="243" t="s">
        <v>134</v>
      </c>
      <c r="R1" s="321" t="s">
        <v>197</v>
      </c>
      <c r="S1" s="318" t="s">
        <v>134</v>
      </c>
      <c r="T1" s="321" t="s">
        <v>197</v>
      </c>
      <c r="U1" s="318" t="s">
        <v>134</v>
      </c>
      <c r="V1" s="321" t="s">
        <v>197</v>
      </c>
      <c r="W1" s="318" t="s">
        <v>134</v>
      </c>
      <c r="X1" s="321" t="s">
        <v>197</v>
      </c>
      <c r="Y1" s="318" t="s">
        <v>134</v>
      </c>
      <c r="Z1" s="321" t="s">
        <v>197</v>
      </c>
      <c r="AA1" s="318" t="s">
        <v>134</v>
      </c>
      <c r="AB1" s="321" t="s">
        <v>197</v>
      </c>
      <c r="AC1" s="318" t="s">
        <v>134</v>
      </c>
      <c r="AD1" s="321" t="s">
        <v>197</v>
      </c>
      <c r="AE1" s="318" t="s">
        <v>134</v>
      </c>
      <c r="AF1" s="321" t="s">
        <v>197</v>
      </c>
      <c r="AG1" s="318" t="s">
        <v>134</v>
      </c>
      <c r="AH1" s="321" t="s">
        <v>197</v>
      </c>
      <c r="AI1" s="318" t="s">
        <v>134</v>
      </c>
      <c r="AJ1" s="321" t="s">
        <v>197</v>
      </c>
      <c r="AK1" s="318" t="s">
        <v>134</v>
      </c>
      <c r="AL1" s="321" t="s">
        <v>197</v>
      </c>
      <c r="AM1" s="318" t="s">
        <v>134</v>
      </c>
      <c r="AN1" s="321" t="s">
        <v>197</v>
      </c>
      <c r="AO1" s="318" t="s">
        <v>134</v>
      </c>
      <c r="AP1" s="321" t="s">
        <v>197</v>
      </c>
      <c r="AQ1" s="318" t="s">
        <v>134</v>
      </c>
      <c r="AR1" s="321" t="s">
        <v>197</v>
      </c>
      <c r="AS1" s="318" t="s">
        <v>134</v>
      </c>
      <c r="AT1" s="321" t="s">
        <v>197</v>
      </c>
      <c r="AU1" s="318" t="s">
        <v>134</v>
      </c>
      <c r="AV1" s="321" t="s">
        <v>197</v>
      </c>
      <c r="AW1" s="318" t="s">
        <v>134</v>
      </c>
      <c r="AX1" s="321" t="s">
        <v>197</v>
      </c>
      <c r="AY1" s="318" t="s">
        <v>134</v>
      </c>
      <c r="AZ1" s="321" t="s">
        <v>197</v>
      </c>
      <c r="BA1" s="318" t="s">
        <v>134</v>
      </c>
      <c r="BB1" s="321" t="s">
        <v>197</v>
      </c>
      <c r="BC1" s="318" t="s">
        <v>134</v>
      </c>
      <c r="BD1" s="321" t="s">
        <v>197</v>
      </c>
      <c r="BE1" s="318" t="s">
        <v>134</v>
      </c>
      <c r="BF1" s="321" t="s">
        <v>197</v>
      </c>
      <c r="BG1" s="318" t="s">
        <v>134</v>
      </c>
      <c r="BH1" s="321" t="s">
        <v>197</v>
      </c>
      <c r="BI1" s="318" t="s">
        <v>134</v>
      </c>
      <c r="BJ1" s="321" t="s">
        <v>197</v>
      </c>
      <c r="BK1" s="318" t="s">
        <v>134</v>
      </c>
      <c r="BL1" s="321" t="s">
        <v>197</v>
      </c>
      <c r="BM1" s="318" t="s">
        <v>134</v>
      </c>
      <c r="BN1" s="321" t="s">
        <v>197</v>
      </c>
      <c r="BO1" s="318" t="s">
        <v>134</v>
      </c>
      <c r="BP1" s="321" t="s">
        <v>197</v>
      </c>
      <c r="BQ1" s="318" t="s">
        <v>134</v>
      </c>
      <c r="BR1" s="321" t="s">
        <v>197</v>
      </c>
      <c r="BS1" s="318" t="s">
        <v>134</v>
      </c>
      <c r="BT1" s="321" t="s">
        <v>197</v>
      </c>
      <c r="BU1" s="318" t="s">
        <v>134</v>
      </c>
      <c r="BV1" s="321" t="s">
        <v>197</v>
      </c>
      <c r="BW1" s="318" t="s">
        <v>134</v>
      </c>
      <c r="BX1" s="321" t="s">
        <v>197</v>
      </c>
      <c r="BY1" s="318" t="s">
        <v>134</v>
      </c>
      <c r="BZ1" s="321" t="s">
        <v>197</v>
      </c>
      <c r="CA1" s="318" t="s">
        <v>134</v>
      </c>
      <c r="CB1" s="321" t="s">
        <v>197</v>
      </c>
      <c r="CC1" s="318" t="s">
        <v>134</v>
      </c>
      <c r="CD1" s="321" t="s">
        <v>197</v>
      </c>
      <c r="CE1" s="318" t="s">
        <v>134</v>
      </c>
      <c r="CF1" s="321" t="s">
        <v>197</v>
      </c>
      <c r="CG1" s="318" t="s">
        <v>134</v>
      </c>
      <c r="CH1" s="321" t="s">
        <v>197</v>
      </c>
      <c r="CI1" s="318" t="s">
        <v>134</v>
      </c>
      <c r="CJ1" s="321" t="s">
        <v>197</v>
      </c>
      <c r="CK1" s="318" t="s">
        <v>134</v>
      </c>
      <c r="CL1" s="321" t="s">
        <v>197</v>
      </c>
      <c r="CM1" s="318" t="s">
        <v>134</v>
      </c>
      <c r="CN1" s="321" t="s">
        <v>197</v>
      </c>
      <c r="CO1" s="318" t="s">
        <v>134</v>
      </c>
      <c r="CP1" s="321" t="s">
        <v>197</v>
      </c>
      <c r="CQ1" s="318" t="s">
        <v>134</v>
      </c>
      <c r="CR1" s="321" t="s">
        <v>197</v>
      </c>
      <c r="CS1" s="318" t="s">
        <v>134</v>
      </c>
      <c r="CT1" s="321" t="s">
        <v>197</v>
      </c>
      <c r="CU1" s="318" t="s">
        <v>134</v>
      </c>
      <c r="CV1" s="321" t="s">
        <v>197</v>
      </c>
      <c r="CW1" s="318" t="s">
        <v>134</v>
      </c>
      <c r="CX1" s="321" t="s">
        <v>197</v>
      </c>
      <c r="CY1" s="318" t="s">
        <v>134</v>
      </c>
      <c r="CZ1" s="321" t="s">
        <v>197</v>
      </c>
      <c r="DA1" s="318" t="s">
        <v>134</v>
      </c>
      <c r="DB1" s="321" t="s">
        <v>197</v>
      </c>
      <c r="DC1" s="318" t="s">
        <v>134</v>
      </c>
      <c r="DD1" s="321" t="s">
        <v>197</v>
      </c>
      <c r="DE1" s="318" t="s">
        <v>134</v>
      </c>
      <c r="DF1" s="321" t="s">
        <v>197</v>
      </c>
      <c r="DG1" s="318" t="s">
        <v>134</v>
      </c>
      <c r="DH1" s="321" t="s">
        <v>197</v>
      </c>
      <c r="DI1" s="318" t="s">
        <v>134</v>
      </c>
      <c r="DJ1" s="321" t="s">
        <v>197</v>
      </c>
      <c r="DK1" s="318" t="s">
        <v>134</v>
      </c>
      <c r="DL1" s="321" t="s">
        <v>197</v>
      </c>
      <c r="DM1" s="318" t="s">
        <v>134</v>
      </c>
      <c r="DN1" s="321" t="s">
        <v>197</v>
      </c>
      <c r="DO1" s="318" t="s">
        <v>134</v>
      </c>
      <c r="DP1" s="321" t="s">
        <v>197</v>
      </c>
      <c r="DQ1" s="318" t="s">
        <v>134</v>
      </c>
      <c r="DR1" s="321" t="s">
        <v>197</v>
      </c>
      <c r="DS1" s="318" t="s">
        <v>134</v>
      </c>
      <c r="DT1" s="321" t="s">
        <v>197</v>
      </c>
      <c r="DU1" s="318" t="s">
        <v>134</v>
      </c>
      <c r="DV1" s="321" t="s">
        <v>197</v>
      </c>
      <c r="DW1" s="318" t="s">
        <v>134</v>
      </c>
      <c r="DX1" s="321" t="s">
        <v>197</v>
      </c>
      <c r="DY1" s="318" t="s">
        <v>134</v>
      </c>
      <c r="DZ1" s="321" t="s">
        <v>197</v>
      </c>
      <c r="EA1" s="318" t="s">
        <v>134</v>
      </c>
      <c r="EB1" s="321" t="s">
        <v>197</v>
      </c>
      <c r="EC1" s="318" t="s">
        <v>134</v>
      </c>
      <c r="ED1" s="321" t="s">
        <v>197</v>
      </c>
      <c r="EE1" s="318" t="s">
        <v>134</v>
      </c>
      <c r="EF1" s="321" t="s">
        <v>197</v>
      </c>
      <c r="EG1" s="39" t="s">
        <v>52</v>
      </c>
    </row>
    <row r="2" spans="1:137" ht="21" customHeight="1" thickBot="1">
      <c r="A2" s="315"/>
      <c r="B2" s="316"/>
      <c r="C2" s="316"/>
      <c r="D2" s="316"/>
      <c r="E2" s="317"/>
      <c r="F2" s="38" t="s">
        <v>193</v>
      </c>
      <c r="G2" s="319"/>
      <c r="H2" s="322"/>
      <c r="I2" s="320"/>
      <c r="J2" s="322"/>
      <c r="K2" s="320"/>
      <c r="L2" s="244"/>
      <c r="M2" s="319"/>
      <c r="N2" s="244"/>
      <c r="O2" s="319"/>
      <c r="P2" s="244"/>
      <c r="Q2" s="244"/>
      <c r="R2" s="322"/>
      <c r="S2" s="319"/>
      <c r="T2" s="322"/>
      <c r="U2" s="319"/>
      <c r="V2" s="322"/>
      <c r="W2" s="319"/>
      <c r="X2" s="322"/>
      <c r="Y2" s="319"/>
      <c r="Z2" s="322"/>
      <c r="AA2" s="319"/>
      <c r="AB2" s="322"/>
      <c r="AC2" s="319"/>
      <c r="AD2" s="322"/>
      <c r="AE2" s="319"/>
      <c r="AF2" s="322"/>
      <c r="AG2" s="319"/>
      <c r="AH2" s="322"/>
      <c r="AI2" s="319"/>
      <c r="AJ2" s="322"/>
      <c r="AK2" s="319"/>
      <c r="AL2" s="322"/>
      <c r="AM2" s="319"/>
      <c r="AN2" s="322"/>
      <c r="AO2" s="319"/>
      <c r="AP2" s="322"/>
      <c r="AQ2" s="319"/>
      <c r="AR2" s="322"/>
      <c r="AS2" s="319"/>
      <c r="AT2" s="322"/>
      <c r="AU2" s="319"/>
      <c r="AV2" s="322"/>
      <c r="AW2" s="319"/>
      <c r="AX2" s="322"/>
      <c r="AY2" s="319"/>
      <c r="AZ2" s="322"/>
      <c r="BA2" s="319"/>
      <c r="BB2" s="322"/>
      <c r="BC2" s="319"/>
      <c r="BD2" s="322"/>
      <c r="BE2" s="319"/>
      <c r="BF2" s="322"/>
      <c r="BG2" s="319"/>
      <c r="BH2" s="322"/>
      <c r="BI2" s="319"/>
      <c r="BJ2" s="322"/>
      <c r="BK2" s="319"/>
      <c r="BL2" s="322"/>
      <c r="BM2" s="319"/>
      <c r="BN2" s="322"/>
      <c r="BO2" s="319"/>
      <c r="BP2" s="322"/>
      <c r="BQ2" s="319"/>
      <c r="BR2" s="322"/>
      <c r="BS2" s="319"/>
      <c r="BT2" s="322"/>
      <c r="BU2" s="319"/>
      <c r="BV2" s="322"/>
      <c r="BW2" s="319"/>
      <c r="BX2" s="322"/>
      <c r="BY2" s="319"/>
      <c r="BZ2" s="322"/>
      <c r="CA2" s="319"/>
      <c r="CB2" s="322"/>
      <c r="CC2" s="319"/>
      <c r="CD2" s="322"/>
      <c r="CE2" s="319"/>
      <c r="CF2" s="322"/>
      <c r="CG2" s="319"/>
      <c r="CH2" s="322"/>
      <c r="CI2" s="319"/>
      <c r="CJ2" s="322"/>
      <c r="CK2" s="319"/>
      <c r="CL2" s="322"/>
      <c r="CM2" s="319"/>
      <c r="CN2" s="322"/>
      <c r="CO2" s="319"/>
      <c r="CP2" s="322"/>
      <c r="CQ2" s="319"/>
      <c r="CR2" s="322"/>
      <c r="CS2" s="319"/>
      <c r="CT2" s="322"/>
      <c r="CU2" s="319"/>
      <c r="CV2" s="322"/>
      <c r="CW2" s="319"/>
      <c r="CX2" s="322"/>
      <c r="CY2" s="319"/>
      <c r="CZ2" s="322"/>
      <c r="DA2" s="319"/>
      <c r="DB2" s="322"/>
      <c r="DC2" s="319"/>
      <c r="DD2" s="322"/>
      <c r="DE2" s="319"/>
      <c r="DF2" s="322"/>
      <c r="DG2" s="319"/>
      <c r="DH2" s="322"/>
      <c r="DI2" s="319"/>
      <c r="DJ2" s="322"/>
      <c r="DK2" s="319"/>
      <c r="DL2" s="322"/>
      <c r="DM2" s="319"/>
      <c r="DN2" s="322"/>
      <c r="DO2" s="319"/>
      <c r="DP2" s="322"/>
      <c r="DQ2" s="319"/>
      <c r="DR2" s="322"/>
      <c r="DS2" s="319"/>
      <c r="DT2" s="322"/>
      <c r="DU2" s="319"/>
      <c r="DV2" s="322"/>
      <c r="DW2" s="319"/>
      <c r="DX2" s="322"/>
      <c r="DY2" s="319"/>
      <c r="DZ2" s="322"/>
      <c r="EA2" s="319"/>
      <c r="EB2" s="322"/>
      <c r="EC2" s="319"/>
      <c r="ED2" s="322"/>
      <c r="EE2" s="319"/>
      <c r="EF2" s="322"/>
      <c r="EG2" s="41"/>
    </row>
    <row r="3" spans="1:137" ht="21" customHeight="1" thickBot="1">
      <c r="A3" s="199" t="str">
        <f ca="1">IF(B3="","",TODAY())</f>
        <v/>
      </c>
      <c r="B3" s="43"/>
      <c r="C3" s="52" t="e">
        <f>+VLOOKUP(B3,'اسماء العملاء'!$A$2:$E$1270,5,FALSE)</f>
        <v>#N/A</v>
      </c>
      <c r="D3" s="52" t="e">
        <f>+VLOOKUP(B3,'اسماء العملاء'!$A$2:$C$1270,2,FALSE)</f>
        <v>#N/A</v>
      </c>
      <c r="E3" s="52" t="e">
        <f>+VLOOKUP(B3,'اسماء العملاء'!$A$2:$C$1270,3,FALSE)</f>
        <v>#N/A</v>
      </c>
      <c r="F3" s="202" t="e">
        <f>+VLOOKUP(B3,'اسماء العملاء'!$A$2:$F$142,6,FALSE)</f>
        <v>#N/A</v>
      </c>
      <c r="G3" s="205">
        <v>43383</v>
      </c>
      <c r="H3" s="229"/>
      <c r="I3" s="205">
        <f>IF(COUNT($G3:G3),EDATE(EDATE($G3,1),0))</f>
        <v>43414</v>
      </c>
      <c r="J3" s="230"/>
      <c r="K3" s="205">
        <f>IF(COUNT($G3:G3),EDATE(EDATE($G3,2),0))</f>
        <v>43444</v>
      </c>
      <c r="L3" s="230"/>
      <c r="M3" s="205">
        <f>IF(COUNT($G3:G3),EDATE(EDATE($G3,3),0))</f>
        <v>43475</v>
      </c>
      <c r="N3" s="230"/>
      <c r="O3" s="205">
        <f>IF(COUNT($G3:G3),EDATE(EDATE($G3,4),0))</f>
        <v>43506</v>
      </c>
      <c r="P3" s="230"/>
      <c r="Q3" s="230">
        <f>IF(COUNT($G3:G3),EDATE(EDATE($G3,5),0))</f>
        <v>43534</v>
      </c>
      <c r="R3" s="230"/>
      <c r="S3" s="205">
        <f>IF(COUNT($G3:G3),EDATE(EDATE($G3,6),0))</f>
        <v>43565</v>
      </c>
      <c r="T3" s="230"/>
      <c r="U3" s="205">
        <f>IF(COUNT($G3:G3),EDATE(EDATE($G3,7),0))</f>
        <v>43595</v>
      </c>
      <c r="V3" s="230"/>
      <c r="W3" s="205">
        <f>IF(COUNT($G3:G3),EDATE(EDATE($G3,8),0))</f>
        <v>43626</v>
      </c>
      <c r="X3" s="230"/>
      <c r="Y3" s="205">
        <f>IF(COUNT($G3:G3),EDATE(EDATE($G3,9),0))</f>
        <v>43656</v>
      </c>
      <c r="Z3" s="230"/>
      <c r="AA3" s="205">
        <f>IF(COUNT($G3:G3),EDATE(EDATE($G3,10),0))</f>
        <v>43687</v>
      </c>
      <c r="AB3" s="230"/>
      <c r="AC3" s="205">
        <f>IF(COUNT($G3:G3),EDATE(EDATE($G3,11),0))</f>
        <v>43718</v>
      </c>
      <c r="AD3" s="230"/>
      <c r="AE3" s="205">
        <f>IF(COUNT($G3:G3),EDATE(EDATE($G3,12),0))</f>
        <v>43748</v>
      </c>
      <c r="AF3" s="230"/>
      <c r="AG3" s="205">
        <f>IF(COUNT($G3:G3),EDATE(EDATE($G3,13),0))</f>
        <v>43779</v>
      </c>
      <c r="AH3" s="230"/>
      <c r="AI3" s="205">
        <f>IF(COUNT($G3:G3),EDATE(EDATE($G3,14),0))</f>
        <v>43809</v>
      </c>
      <c r="AJ3" s="230"/>
      <c r="AK3" s="205">
        <f>IF(COUNT($G3:G3),EDATE(EDATE($G3,15),0))</f>
        <v>43840</v>
      </c>
      <c r="AL3" s="230"/>
      <c r="AM3" s="205">
        <f>IF(COUNT($G3:G3),EDATE(EDATE($G3,16),0))</f>
        <v>43871</v>
      </c>
      <c r="AN3" s="230"/>
      <c r="AO3" s="205">
        <f>IF(COUNT($G3:G3),EDATE(EDATE($G3,17),0))</f>
        <v>43900</v>
      </c>
      <c r="AP3" s="230"/>
      <c r="AQ3" s="205">
        <f>IF(COUNT($G3:G3),EDATE(EDATE($G3,18),0))</f>
        <v>43931</v>
      </c>
      <c r="AR3" s="230"/>
      <c r="AS3" s="205">
        <f>IF(COUNT($G3:G3),EDATE(EDATE($G3,19),0))</f>
        <v>43961</v>
      </c>
      <c r="AT3" s="230"/>
      <c r="AU3" s="205">
        <f>IF(COUNT($G3:G3),EDATE(EDATE($G3,20),0))</f>
        <v>43992</v>
      </c>
      <c r="AV3" s="230"/>
      <c r="AW3" s="205">
        <f>IF(COUNT($G3:G3),EDATE(EDATE($G3,21),0))</f>
        <v>44022</v>
      </c>
      <c r="AX3" s="230"/>
      <c r="AY3" s="205">
        <f>IF(COUNT($G3:G3),EDATE(EDATE($G3,22),0))</f>
        <v>44053</v>
      </c>
      <c r="AZ3" s="230"/>
      <c r="BA3" s="205">
        <f>IF(COUNT($G3:G3),EDATE(EDATE($G3,23),0))</f>
        <v>44084</v>
      </c>
      <c r="BB3" s="230"/>
      <c r="BC3" s="205">
        <f>IF(COUNT($G3:G3),EDATE(EDATE($G3,24),0))</f>
        <v>44114</v>
      </c>
      <c r="BD3" s="230"/>
      <c r="BE3" s="205">
        <f>IF(COUNT($G3:G3),EDATE(EDATE($G3,25),0))</f>
        <v>44145</v>
      </c>
      <c r="BF3" s="230"/>
      <c r="BG3" s="205">
        <f>IF(COUNT($G3:G3),EDATE(EDATE($G3,26),0))</f>
        <v>44175</v>
      </c>
      <c r="BH3" s="230"/>
      <c r="BI3" s="205">
        <f>IF(COUNT($G3:G3),EDATE(EDATE($G3,27),0))</f>
        <v>44206</v>
      </c>
      <c r="BJ3" s="230"/>
      <c r="BK3" s="205">
        <f>IF(COUNT($G3:G3),EDATE(EDATE($G3,28),0))</f>
        <v>44237</v>
      </c>
      <c r="BL3" s="230"/>
      <c r="BM3" s="205">
        <f>IF(COUNT($G3:G3),EDATE(EDATE($G3,29),0))</f>
        <v>44265</v>
      </c>
      <c r="BN3" s="230"/>
      <c r="BO3" s="205">
        <f>IF(COUNT($G3:G3),EDATE(EDATE($G3,30),0))</f>
        <v>44296</v>
      </c>
      <c r="BP3" s="230"/>
      <c r="BQ3" s="205">
        <f>IF(COUNT($G3:G3),EDATE(EDATE($G3,31),0))</f>
        <v>44326</v>
      </c>
      <c r="BR3" s="230"/>
      <c r="BS3" s="205">
        <f>IF(COUNT($G3:G3),EDATE(EDATE($G3,32),0))</f>
        <v>44357</v>
      </c>
      <c r="BT3" s="230"/>
      <c r="BU3" s="205">
        <f>IF(COUNT($G3:G3),EDATE(EDATE($G3,33),0))</f>
        <v>44387</v>
      </c>
      <c r="BV3" s="230"/>
      <c r="BW3" s="205">
        <f>IF(COUNT($G3:G3),EDATE(EDATE($G3,34),0))</f>
        <v>44418</v>
      </c>
      <c r="BX3" s="230"/>
      <c r="BY3" s="205">
        <f>IF(COUNT($G3:G3),EDATE(EDATE($G3,35),0))</f>
        <v>44449</v>
      </c>
      <c r="BZ3" s="230"/>
      <c r="CA3" s="205">
        <f>IF(COUNT($G3:G3),EDATE(EDATE($G3,36),0))</f>
        <v>44479</v>
      </c>
      <c r="CB3" s="230"/>
      <c r="CC3" s="205">
        <f>IF(COUNT($G3:G3),EDATE(EDATE($G3,37),0))</f>
        <v>44510</v>
      </c>
      <c r="CD3" s="230"/>
      <c r="CE3" s="205">
        <f>IF(COUNT($G3:G3),EDATE(EDATE($G3,38),0))</f>
        <v>44540</v>
      </c>
      <c r="CF3" s="230"/>
      <c r="CG3" s="205">
        <f>IF(COUNT($G3:G3),EDATE(EDATE($G3,39),0))</f>
        <v>44571</v>
      </c>
      <c r="CH3" s="230"/>
      <c r="CI3" s="205">
        <f>IF(COUNT($G3:G3),EDATE(EDATE($G3,40),0))</f>
        <v>44602</v>
      </c>
      <c r="CJ3" s="230"/>
      <c r="CK3" s="205">
        <f>IF(COUNT($G3:G3),EDATE(EDATE($G3,41),0))</f>
        <v>44630</v>
      </c>
      <c r="CL3" s="230"/>
      <c r="CM3" s="205">
        <f>IF(COUNT($G3:G3),EDATE(EDATE($G3,42),0))</f>
        <v>44661</v>
      </c>
      <c r="CN3" s="230"/>
      <c r="CO3" s="205">
        <f>IF(COUNT($G3:G3),EDATE(EDATE($G3,43),0))</f>
        <v>44691</v>
      </c>
      <c r="CP3" s="230"/>
      <c r="CQ3" s="205">
        <f>IF(COUNT($G3:G3),EDATE(EDATE($G3,44),0))</f>
        <v>44722</v>
      </c>
      <c r="CR3" s="230"/>
      <c r="CS3" s="205">
        <f>IF(COUNT($G3:G3),EDATE(EDATE($G3,45),0))</f>
        <v>44752</v>
      </c>
      <c r="CT3" s="230"/>
      <c r="CU3" s="205">
        <f>IF(COUNT($G3:G3),EDATE(EDATE($G3,46),0))</f>
        <v>44783</v>
      </c>
      <c r="CV3" s="230"/>
      <c r="CW3" s="205">
        <f>IF(COUNT($G3:G3),EDATE(EDATE($G3,47),0))</f>
        <v>44814</v>
      </c>
      <c r="CX3" s="230"/>
      <c r="CY3" s="205">
        <f>IF(COUNT($G3:G3),EDATE(EDATE($G3,48),0))</f>
        <v>44844</v>
      </c>
      <c r="CZ3" s="230"/>
      <c r="DA3" s="205">
        <f>IF(COUNT($G3:G3),EDATE(EDATE($G3,49),0))</f>
        <v>44875</v>
      </c>
      <c r="DB3" s="230"/>
      <c r="DC3" s="205">
        <f>IF(COUNT($G3:G3),EDATE(EDATE($G3,50),0))</f>
        <v>44905</v>
      </c>
      <c r="DD3" s="230"/>
      <c r="DE3" s="205">
        <f>IF(COUNT($G3:G3),EDATE(EDATE($G3,51),0))</f>
        <v>44936</v>
      </c>
      <c r="DF3" s="230"/>
      <c r="DG3" s="205">
        <f>IF(COUNT($G3:G3),EDATE(EDATE($G3,52),0))</f>
        <v>44967</v>
      </c>
      <c r="DH3" s="230"/>
      <c r="DI3" s="205">
        <f>IF(COUNT($G3:G3),EDATE(EDATE($G3,53),0))</f>
        <v>44995</v>
      </c>
      <c r="DJ3" s="230"/>
      <c r="DK3" s="205">
        <f>IF(COUNT($G3:G3),EDATE(EDATE($G3,54),0))</f>
        <v>45026</v>
      </c>
      <c r="DL3" s="230"/>
      <c r="DM3" s="205">
        <f>IF(COUNT($G3:G3),EDATE(EDATE($G3,55),0))</f>
        <v>45056</v>
      </c>
      <c r="DN3" s="230"/>
      <c r="DO3" s="205">
        <f>IF(COUNT($G3:G3),EDATE(EDATE($G3,56),0))</f>
        <v>45087</v>
      </c>
      <c r="DP3" s="230"/>
      <c r="DQ3" s="205">
        <f>IF(COUNT($G3:G3),EDATE(EDATE($G3,57),0))</f>
        <v>45117</v>
      </c>
      <c r="DR3" s="230"/>
      <c r="DS3" s="205">
        <f>IF(COUNT($G3:G3),EDATE(EDATE($G3,58),0))</f>
        <v>45148</v>
      </c>
      <c r="DT3" s="230"/>
      <c r="DU3" s="205">
        <f>IF(COUNT($G3:G3),EDATE(EDATE($G3,59),0))</f>
        <v>45179</v>
      </c>
      <c r="DV3" s="230"/>
      <c r="DW3" s="205">
        <f>IF(COUNT($G3:G3),EDATE(EDATE($G3,60),0))</f>
        <v>45209</v>
      </c>
      <c r="DX3" s="230"/>
      <c r="DY3" s="205">
        <f>IF(COUNT($G3:G3),EDATE(EDATE($G3,61),0))</f>
        <v>45240</v>
      </c>
      <c r="DZ3" s="230"/>
      <c r="EA3" s="205">
        <f>IF(COUNT($G3:G3),EDATE(EDATE($G3,62),0))</f>
        <v>45270</v>
      </c>
      <c r="EB3" s="230"/>
      <c r="EC3" s="205">
        <f>IF(COUNT($G3:G3),EDATE(EDATE($G3,63),0))</f>
        <v>45301</v>
      </c>
      <c r="ED3" s="230"/>
      <c r="EE3" s="205">
        <f>IF(COUNT($G3:G3),EDATE(EDATE($G3,64),0))</f>
        <v>45332</v>
      </c>
      <c r="EF3" s="230"/>
      <c r="EG3" s="44"/>
    </row>
    <row r="4" spans="1:137" ht="21" customHeight="1" thickBot="1">
      <c r="A4" s="200" t="str">
        <f t="shared" ref="A4:A67" ca="1" si="0">IF(B4="","",TODAY())</f>
        <v/>
      </c>
      <c r="B4" s="213"/>
      <c r="C4" s="52" t="e">
        <f>+VLOOKUP(B4,'اسماء العملاء'!$A$2:$E$1270,5,FALSE)</f>
        <v>#N/A</v>
      </c>
      <c r="D4" s="52" t="e">
        <f>+VLOOKUP(B4,'اسماء العملاء'!$A$2:$C$1270,2,FALSE)</f>
        <v>#N/A</v>
      </c>
      <c r="E4" s="52" t="e">
        <f>+VLOOKUP(B4,'اسماء العملاء'!$A$2:$C$1270,3,FALSE)</f>
        <v>#N/A</v>
      </c>
      <c r="F4" s="203" t="e">
        <f>+VLOOKUP(B4,'اسماء العملاء'!$A$2:$F$142,6,FALSE)</f>
        <v>#N/A</v>
      </c>
      <c r="G4" s="205">
        <v>43378</v>
      </c>
      <c r="H4" s="229"/>
      <c r="I4" s="205">
        <f>IF(COUNT($G4:G4),EDATE(EDATE($G4,1),0))</f>
        <v>43409</v>
      </c>
      <c r="J4" s="230"/>
      <c r="K4" s="205">
        <f>IF(COUNT($G4:G4),EDATE(EDATE($G4,2),0))</f>
        <v>43439</v>
      </c>
      <c r="L4" s="230"/>
      <c r="M4" s="205">
        <f>IF(COUNT($G4:G4),EDATE(EDATE($G4,3),0))</f>
        <v>43470</v>
      </c>
      <c r="N4" s="230"/>
      <c r="O4" s="205">
        <f>IF(COUNT($G4:G4),EDATE(EDATE($G4,4),0))</f>
        <v>43501</v>
      </c>
      <c r="P4" s="230"/>
      <c r="Q4" s="230">
        <f>IF(COUNT($G4:G4),EDATE(EDATE($G4,5),0))</f>
        <v>43529</v>
      </c>
      <c r="R4" s="230"/>
      <c r="S4" s="205">
        <f>IF(COUNT($G4:G4),EDATE(EDATE($G4,6),0))</f>
        <v>43560</v>
      </c>
      <c r="T4" s="230"/>
      <c r="U4" s="205">
        <f>IF(COUNT($G4:G4),EDATE(EDATE($G4,7),0))</f>
        <v>43590</v>
      </c>
      <c r="V4" s="230"/>
      <c r="W4" s="205">
        <f>IF(COUNT($G4:G4),EDATE(EDATE($G4,8),0))</f>
        <v>43621</v>
      </c>
      <c r="X4" s="230"/>
      <c r="Y4" s="205">
        <f>IF(COUNT($G4:G4),EDATE(EDATE($G4,9),0))</f>
        <v>43651</v>
      </c>
      <c r="Z4" s="230"/>
      <c r="AA4" s="205">
        <f>IF(COUNT($G4:G4),EDATE(EDATE($G4,10),0))</f>
        <v>43682</v>
      </c>
      <c r="AB4" s="230"/>
      <c r="AC4" s="205">
        <f>IF(COUNT($G4:G4),EDATE(EDATE($G4,11),0))</f>
        <v>43713</v>
      </c>
      <c r="AD4" s="230"/>
      <c r="AE4" s="205">
        <f>IF(COUNT($G4:G4),EDATE(EDATE($G4,12),0))</f>
        <v>43743</v>
      </c>
      <c r="AF4" s="230"/>
      <c r="AG4" s="205">
        <f>IF(COUNT($G4:G4),EDATE(EDATE($G4,13),0))</f>
        <v>43774</v>
      </c>
      <c r="AH4" s="230"/>
      <c r="AI4" s="205">
        <f>IF(COUNT($G4:G4),EDATE(EDATE($G4,14),0))</f>
        <v>43804</v>
      </c>
      <c r="AJ4" s="230"/>
      <c r="AK4" s="205">
        <f>IF(COUNT($G4:G4),EDATE(EDATE($G4,15),0))</f>
        <v>43835</v>
      </c>
      <c r="AL4" s="230"/>
      <c r="AM4" s="205">
        <f>IF(COUNT($G4:G4),EDATE(EDATE($G4,16),0))</f>
        <v>43866</v>
      </c>
      <c r="AN4" s="230"/>
      <c r="AO4" s="205">
        <f>IF(COUNT($G4:G4),EDATE(EDATE($G4,17),0))</f>
        <v>43895</v>
      </c>
      <c r="AP4" s="230"/>
      <c r="AQ4" s="205">
        <f>IF(COUNT($G4:G4),EDATE(EDATE($G4,18),0))</f>
        <v>43926</v>
      </c>
      <c r="AR4" s="230"/>
      <c r="AS4" s="205">
        <f>IF(COUNT($G4:G4),EDATE(EDATE($G4,19),0))</f>
        <v>43956</v>
      </c>
      <c r="AT4" s="230"/>
      <c r="AU4" s="205">
        <f>IF(COUNT($G4:G4),EDATE(EDATE($G4,20),0))</f>
        <v>43987</v>
      </c>
      <c r="AV4" s="230"/>
      <c r="AW4" s="205">
        <f>IF(COUNT($G4:G4),EDATE(EDATE($G4,21),0))</f>
        <v>44017</v>
      </c>
      <c r="AX4" s="230"/>
      <c r="AY4" s="205">
        <f>IF(COUNT($G4:G4),EDATE(EDATE($G4,22),0))</f>
        <v>44048</v>
      </c>
      <c r="AZ4" s="230"/>
      <c r="BA4" s="205">
        <f>IF(COUNT($G4:G4),EDATE(EDATE($G4,23),0))</f>
        <v>44079</v>
      </c>
      <c r="BB4" s="230"/>
      <c r="BC4" s="205">
        <f>IF(COUNT($G4:G4),EDATE(EDATE($G4,24),0))</f>
        <v>44109</v>
      </c>
      <c r="BD4" s="230"/>
      <c r="BE4" s="205">
        <f>IF(COUNT($G4:G4),EDATE(EDATE($G4,25),0))</f>
        <v>44140</v>
      </c>
      <c r="BF4" s="230"/>
      <c r="BG4" s="205">
        <f>IF(COUNT($G4:G4),EDATE(EDATE($G4,26),0))</f>
        <v>44170</v>
      </c>
      <c r="BH4" s="230"/>
      <c r="BI4" s="205">
        <f>IF(COUNT($G4:G4),EDATE(EDATE($G4,27),0))</f>
        <v>44201</v>
      </c>
      <c r="BJ4" s="230"/>
      <c r="BK4" s="205">
        <f>IF(COUNT($G4:G4),EDATE(EDATE($G4,28),0))</f>
        <v>44232</v>
      </c>
      <c r="BL4" s="230"/>
      <c r="BM4" s="205">
        <f>IF(COUNT($G4:G4),EDATE(EDATE($G4,29),0))</f>
        <v>44260</v>
      </c>
      <c r="BN4" s="230"/>
      <c r="BO4" s="205">
        <f>IF(COUNT($G4:G4),EDATE(EDATE($G4,30),0))</f>
        <v>44291</v>
      </c>
      <c r="BP4" s="230"/>
      <c r="BQ4" s="205">
        <f>IF(COUNT($G4:G4),EDATE(EDATE($G4,31),0))</f>
        <v>44321</v>
      </c>
      <c r="BR4" s="230"/>
      <c r="BS4" s="205">
        <f>IF(COUNT($G4:G4),EDATE(EDATE($G4,32),0))</f>
        <v>44352</v>
      </c>
      <c r="BT4" s="230"/>
      <c r="BU4" s="205">
        <f>IF(COUNT($G4:G4),EDATE(EDATE($G4,33),0))</f>
        <v>44382</v>
      </c>
      <c r="BV4" s="230"/>
      <c r="BW4" s="205">
        <f>IF(COUNT($G4:G4),EDATE(EDATE($G4,34),0))</f>
        <v>44413</v>
      </c>
      <c r="BX4" s="230"/>
      <c r="BY4" s="205">
        <f>IF(COUNT($G4:G4),EDATE(EDATE($G4,35),0))</f>
        <v>44444</v>
      </c>
      <c r="BZ4" s="230"/>
      <c r="CA4" s="205">
        <f>IF(COUNT($G4:G4),EDATE(EDATE($G4,36),0))</f>
        <v>44474</v>
      </c>
      <c r="CB4" s="230"/>
      <c r="CC4" s="205">
        <f>IF(COUNT($G4:G4),EDATE(EDATE($G4,37),0))</f>
        <v>44505</v>
      </c>
      <c r="CD4" s="230"/>
      <c r="CE4" s="205">
        <f>IF(COUNT($G4:G4),EDATE(EDATE($G4,38),0))</f>
        <v>44535</v>
      </c>
      <c r="CF4" s="230"/>
      <c r="CG4" s="205">
        <f>IF(COUNT($G4:G4),EDATE(EDATE($G4,39),0))</f>
        <v>44566</v>
      </c>
      <c r="CH4" s="230"/>
      <c r="CI4" s="205">
        <f>IF(COUNT($G4:G4),EDATE(EDATE($G4,40),0))</f>
        <v>44597</v>
      </c>
      <c r="CJ4" s="230"/>
      <c r="CK4" s="205">
        <f>IF(COUNT($G4:G4),EDATE(EDATE($G4,41),0))</f>
        <v>44625</v>
      </c>
      <c r="CL4" s="230"/>
      <c r="CM4" s="205">
        <f>IF(COUNT($G4:G4),EDATE(EDATE($G4,42),0))</f>
        <v>44656</v>
      </c>
      <c r="CN4" s="230"/>
      <c r="CO4" s="205">
        <f>IF(COUNT($G4:G4),EDATE(EDATE($G4,43),0))</f>
        <v>44686</v>
      </c>
      <c r="CP4" s="230"/>
      <c r="CQ4" s="205">
        <f>IF(COUNT($G4:G4),EDATE(EDATE($G4,44),0))</f>
        <v>44717</v>
      </c>
      <c r="CR4" s="230"/>
      <c r="CS4" s="205">
        <f>IF(COUNT($G4:G4),EDATE(EDATE($G4,45),0))</f>
        <v>44747</v>
      </c>
      <c r="CT4" s="230"/>
      <c r="CU4" s="205">
        <f>IF(COUNT($G4:G4),EDATE(EDATE($G4,46),0))</f>
        <v>44778</v>
      </c>
      <c r="CV4" s="230"/>
      <c r="CW4" s="205">
        <f>IF(COUNT($G4:G4),EDATE(EDATE($G4,47),0))</f>
        <v>44809</v>
      </c>
      <c r="CX4" s="230"/>
      <c r="CY4" s="205">
        <f>IF(COUNT($G4:G4),EDATE(EDATE($G4,48),0))</f>
        <v>44839</v>
      </c>
      <c r="CZ4" s="230"/>
      <c r="DA4" s="205">
        <f>IF(COUNT($G4:G4),EDATE(EDATE($G4,49),0))</f>
        <v>44870</v>
      </c>
      <c r="DB4" s="230"/>
      <c r="DC4" s="205">
        <f>IF(COUNT($G4:G4),EDATE(EDATE($G4,50),0))</f>
        <v>44900</v>
      </c>
      <c r="DD4" s="230"/>
      <c r="DE4" s="205">
        <f>IF(COUNT($G4:G4),EDATE(EDATE($G4,51),0))</f>
        <v>44931</v>
      </c>
      <c r="DF4" s="230"/>
      <c r="DG4" s="205">
        <f>IF(COUNT($G4:G4),EDATE(EDATE($G4,52),0))</f>
        <v>44962</v>
      </c>
      <c r="DH4" s="230"/>
      <c r="DI4" s="205">
        <f>IF(COUNT($G4:G4),EDATE(EDATE($G4,53),0))</f>
        <v>44990</v>
      </c>
      <c r="DJ4" s="230"/>
      <c r="DK4" s="205">
        <f>IF(COUNT($G4:G4),EDATE(EDATE($G4,54),0))</f>
        <v>45021</v>
      </c>
      <c r="DL4" s="230"/>
      <c r="DM4" s="205">
        <f>IF(COUNT($G4:G4),EDATE(EDATE($G4,55),0))</f>
        <v>45051</v>
      </c>
      <c r="DN4" s="230"/>
      <c r="DO4" s="205">
        <f>IF(COUNT($G4:G4),EDATE(EDATE($G4,56),0))</f>
        <v>45082</v>
      </c>
      <c r="DP4" s="230"/>
      <c r="DQ4" s="205">
        <f>IF(COUNT($G4:G4),EDATE(EDATE($G4,57),0))</f>
        <v>45112</v>
      </c>
      <c r="DR4" s="230"/>
      <c r="DS4" s="205">
        <f>IF(COUNT($G4:G4),EDATE(EDATE($G4,58),0))</f>
        <v>45143</v>
      </c>
      <c r="DT4" s="230"/>
      <c r="DU4" s="205">
        <f>IF(COUNT($G4:G4),EDATE(EDATE($G4,59),0))</f>
        <v>45174</v>
      </c>
      <c r="DV4" s="230"/>
      <c r="DW4" s="205">
        <f>IF(COUNT($G4:G4),EDATE(EDATE($G4,60),0))</f>
        <v>45204</v>
      </c>
      <c r="DX4" s="230"/>
      <c r="DY4" s="205">
        <f>IF(COUNT($G4:G4),EDATE(EDATE($G4,61),0))</f>
        <v>45235</v>
      </c>
      <c r="DZ4" s="230"/>
      <c r="EA4" s="205">
        <f>IF(COUNT($G4:G4),EDATE(EDATE($G4,62),0))</f>
        <v>45265</v>
      </c>
      <c r="EB4" s="230"/>
      <c r="EC4" s="205">
        <f>IF(COUNT($G4:G4),EDATE(EDATE($G4,63),0))</f>
        <v>45296</v>
      </c>
      <c r="ED4" s="230"/>
      <c r="EE4" s="205">
        <f>IF(COUNT($G4:G4),EDATE(EDATE($G4,64),0))</f>
        <v>45327</v>
      </c>
      <c r="EF4" s="233"/>
      <c r="EG4" s="44"/>
    </row>
    <row r="5" spans="1:137" ht="21" customHeight="1" thickBot="1">
      <c r="A5" s="200" t="str">
        <f t="shared" ca="1" si="0"/>
        <v/>
      </c>
      <c r="B5" s="213"/>
      <c r="C5" s="215" t="e">
        <f>+VLOOKUP(B5,'اسماء العملاء'!$A$2:$E$1270,5,FALSE)</f>
        <v>#N/A</v>
      </c>
      <c r="D5" s="215" t="e">
        <f>+VLOOKUP(B5,'اسماء العملاء'!$A$2:$C$1270,2,FALSE)</f>
        <v>#N/A</v>
      </c>
      <c r="E5" s="215" t="e">
        <f>+VLOOKUP(B5,'اسماء العملاء'!$A$2:$C$1270,3,FALSE)</f>
        <v>#N/A</v>
      </c>
      <c r="F5" s="203" t="e">
        <f>+VLOOKUP(B5,'اسماء العملاء'!$A$2:$F$142,6,FALSE)</f>
        <v>#N/A</v>
      </c>
      <c r="G5" s="205">
        <v>43368</v>
      </c>
      <c r="H5" s="229"/>
      <c r="I5" s="205">
        <f>IF(COUNT($G5:G5),EDATE(EDATE($G5,1),0))</f>
        <v>43398</v>
      </c>
      <c r="J5" s="230"/>
      <c r="K5" s="205">
        <f>IF(COUNT($G5:G5),EDATE(EDATE($G5,2),0))</f>
        <v>43429</v>
      </c>
      <c r="L5" s="230"/>
      <c r="M5" s="205">
        <f>IF(COUNT($G5:G5),EDATE(EDATE($G5,3),0))</f>
        <v>43459</v>
      </c>
      <c r="N5" s="230"/>
      <c r="O5" s="205">
        <f>IF(COUNT($G5:G5),EDATE(EDATE($G5,4),0))</f>
        <v>43490</v>
      </c>
      <c r="P5" s="230"/>
      <c r="Q5" s="230">
        <f>IF(COUNT($G5:G5),EDATE(EDATE($G5,5),0))</f>
        <v>43521</v>
      </c>
      <c r="R5" s="230"/>
      <c r="S5" s="205">
        <f>IF(COUNT($G5:G5),EDATE(EDATE($G5,6),0))</f>
        <v>43549</v>
      </c>
      <c r="T5" s="230"/>
      <c r="U5" s="205">
        <f>IF(COUNT($G5:G5),EDATE(EDATE($G5,7),0))</f>
        <v>43580</v>
      </c>
      <c r="V5" s="230"/>
      <c r="W5" s="205">
        <f>IF(COUNT($G5:G5),EDATE(EDATE($G5,8),0))</f>
        <v>43610</v>
      </c>
      <c r="X5" s="230"/>
      <c r="Y5" s="205">
        <f>IF(COUNT($G5:G5),EDATE(EDATE($G5,9),0))</f>
        <v>43641</v>
      </c>
      <c r="Z5" s="230"/>
      <c r="AA5" s="205">
        <f>IF(COUNT($G5:G5),EDATE(EDATE($G5,10),0))</f>
        <v>43671</v>
      </c>
      <c r="AB5" s="230"/>
      <c r="AC5" s="205">
        <f>IF(COUNT($G5:G5),EDATE(EDATE($G5,11),0))</f>
        <v>43702</v>
      </c>
      <c r="AD5" s="230"/>
      <c r="AE5" s="205">
        <f>IF(COUNT($G5:G5),EDATE(EDATE($G5,12),0))</f>
        <v>43733</v>
      </c>
      <c r="AF5" s="230"/>
      <c r="AG5" s="205">
        <f>IF(COUNT($G5:G5),EDATE(EDATE($G5,13),0))</f>
        <v>43763</v>
      </c>
      <c r="AH5" s="230"/>
      <c r="AI5" s="205">
        <f>IF(COUNT($G5:G5),EDATE(EDATE($G5,14),0))</f>
        <v>43794</v>
      </c>
      <c r="AJ5" s="230"/>
      <c r="AK5" s="205">
        <f>IF(COUNT($G5:G5),EDATE(EDATE($G5,15),0))</f>
        <v>43824</v>
      </c>
      <c r="AL5" s="230"/>
      <c r="AM5" s="205">
        <f>IF(COUNT($G5:G5),EDATE(EDATE($G5,16),0))</f>
        <v>43855</v>
      </c>
      <c r="AN5" s="230"/>
      <c r="AO5" s="205">
        <f>IF(COUNT($G5:G5),EDATE(EDATE($G5,17),0))</f>
        <v>43886</v>
      </c>
      <c r="AP5" s="230"/>
      <c r="AQ5" s="205">
        <f>IF(COUNT($G5:G5),EDATE(EDATE($G5,18),0))</f>
        <v>43915</v>
      </c>
      <c r="AR5" s="230"/>
      <c r="AS5" s="205">
        <f>IF(COUNT($G5:G5),EDATE(EDATE($G5,19),0))</f>
        <v>43946</v>
      </c>
      <c r="AT5" s="230"/>
      <c r="AU5" s="205">
        <f>IF(COUNT($G5:G5),EDATE(EDATE($G5,20),0))</f>
        <v>43976</v>
      </c>
      <c r="AV5" s="230"/>
      <c r="AW5" s="205">
        <f>IF(COUNT($G5:G5),EDATE(EDATE($G5,21),0))</f>
        <v>44007</v>
      </c>
      <c r="AX5" s="230"/>
      <c r="AY5" s="205">
        <f>IF(COUNT($G5:G5),EDATE(EDATE($G5,22),0))</f>
        <v>44037</v>
      </c>
      <c r="AZ5" s="230"/>
      <c r="BA5" s="205">
        <f>IF(COUNT($G5:G5),EDATE(EDATE($G5,23),0))</f>
        <v>44068</v>
      </c>
      <c r="BB5" s="230"/>
      <c r="BC5" s="205">
        <f>IF(COUNT($G5:G5),EDATE(EDATE($G5,24),0))</f>
        <v>44099</v>
      </c>
      <c r="BD5" s="230"/>
      <c r="BE5" s="205">
        <f>IF(COUNT($G5:G5),EDATE(EDATE($G5,25),0))</f>
        <v>44129</v>
      </c>
      <c r="BF5" s="230"/>
      <c r="BG5" s="205">
        <f>IF(COUNT($G5:G5),EDATE(EDATE($G5,26),0))</f>
        <v>44160</v>
      </c>
      <c r="BH5" s="230"/>
      <c r="BI5" s="205">
        <f>IF(COUNT($G5:G5),EDATE(EDATE($G5,27),0))</f>
        <v>44190</v>
      </c>
      <c r="BJ5" s="230"/>
      <c r="BK5" s="205">
        <f>IF(COUNT($G5:G5),EDATE(EDATE($G5,28),0))</f>
        <v>44221</v>
      </c>
      <c r="BL5" s="230"/>
      <c r="BM5" s="205">
        <f>IF(COUNT($G5:G5),EDATE(EDATE($G5,29),0))</f>
        <v>44252</v>
      </c>
      <c r="BN5" s="230"/>
      <c r="BO5" s="205">
        <f>IF(COUNT($G5:G5),EDATE(EDATE($G5,30),0))</f>
        <v>44280</v>
      </c>
      <c r="BP5" s="230"/>
      <c r="BQ5" s="205">
        <f>IF(COUNT($G5:G5),EDATE(EDATE($G5,31),0))</f>
        <v>44311</v>
      </c>
      <c r="BR5" s="230"/>
      <c r="BS5" s="205">
        <f>IF(COUNT($G5:G5),EDATE(EDATE($G5,32),0))</f>
        <v>44341</v>
      </c>
      <c r="BT5" s="230"/>
      <c r="BU5" s="205">
        <f>IF(COUNT($G5:G5),EDATE(EDATE($G5,33),0))</f>
        <v>44372</v>
      </c>
      <c r="BV5" s="230"/>
      <c r="BW5" s="205">
        <f>IF(COUNT($G5:G5),EDATE(EDATE($G5,34),0))</f>
        <v>44402</v>
      </c>
      <c r="BX5" s="230"/>
      <c r="BY5" s="205">
        <f>IF(COUNT($G5:G5),EDATE(EDATE($G5,35),0))</f>
        <v>44433</v>
      </c>
      <c r="BZ5" s="230"/>
      <c r="CA5" s="205">
        <f>IF(COUNT($G5:G5),EDATE(EDATE($G5,36),0))</f>
        <v>44464</v>
      </c>
      <c r="CB5" s="230"/>
      <c r="CC5" s="205">
        <f>IF(COUNT($G5:G5),EDATE(EDATE($G5,37),0))</f>
        <v>44494</v>
      </c>
      <c r="CD5" s="230"/>
      <c r="CE5" s="205">
        <f>IF(COUNT($G5:G5),EDATE(EDATE($G5,38),0))</f>
        <v>44525</v>
      </c>
      <c r="CF5" s="230"/>
      <c r="CG5" s="205">
        <f>IF(COUNT($G5:G5),EDATE(EDATE($G5,39),0))</f>
        <v>44555</v>
      </c>
      <c r="CH5" s="230"/>
      <c r="CI5" s="205">
        <f>IF(COUNT($G5:G5),EDATE(EDATE($G5,40),0))</f>
        <v>44586</v>
      </c>
      <c r="CJ5" s="230"/>
      <c r="CK5" s="205">
        <f>IF(COUNT($G5:G5),EDATE(EDATE($G5,41),0))</f>
        <v>44617</v>
      </c>
      <c r="CL5" s="230"/>
      <c r="CM5" s="205">
        <f>IF(COUNT($G5:G5),EDATE(EDATE($G5,42),0))</f>
        <v>44645</v>
      </c>
      <c r="CN5" s="230"/>
      <c r="CO5" s="205">
        <f>IF(COUNT($G5:G5),EDATE(EDATE($G5,43),0))</f>
        <v>44676</v>
      </c>
      <c r="CP5" s="230"/>
      <c r="CQ5" s="205">
        <f>IF(COUNT($G5:G5),EDATE(EDATE($G5,44),0))</f>
        <v>44706</v>
      </c>
      <c r="CR5" s="230"/>
      <c r="CS5" s="205">
        <f>IF(COUNT($G5:G5),EDATE(EDATE($G5,45),0))</f>
        <v>44737</v>
      </c>
      <c r="CT5" s="230"/>
      <c r="CU5" s="205">
        <f>IF(COUNT($G5:G5),EDATE(EDATE($G5,46),0))</f>
        <v>44767</v>
      </c>
      <c r="CV5" s="230"/>
      <c r="CW5" s="205">
        <f>IF(COUNT($G5:G5),EDATE(EDATE($G5,47),0))</f>
        <v>44798</v>
      </c>
      <c r="CX5" s="230"/>
      <c r="CY5" s="205">
        <f>IF(COUNT($G5:G5),EDATE(EDATE($G5,48),0))</f>
        <v>44829</v>
      </c>
      <c r="CZ5" s="230"/>
      <c r="DA5" s="205">
        <f>IF(COUNT($G5:G5),EDATE(EDATE($G5,49),0))</f>
        <v>44859</v>
      </c>
      <c r="DB5" s="230"/>
      <c r="DC5" s="205">
        <f>IF(COUNT($G5:G5),EDATE(EDATE($G5,50),0))</f>
        <v>44890</v>
      </c>
      <c r="DD5" s="230"/>
      <c r="DE5" s="205">
        <f>IF(COUNT($G5:G5),EDATE(EDATE($G5,51),0))</f>
        <v>44920</v>
      </c>
      <c r="DF5" s="230"/>
      <c r="DG5" s="205">
        <f>IF(COUNT($G5:G5),EDATE(EDATE($G5,52),0))</f>
        <v>44951</v>
      </c>
      <c r="DH5" s="230"/>
      <c r="DI5" s="205">
        <f>IF(COUNT($G5:G5),EDATE(EDATE($G5,53),0))</f>
        <v>44982</v>
      </c>
      <c r="DJ5" s="230"/>
      <c r="DK5" s="205">
        <f>IF(COUNT($G5:G5),EDATE(EDATE($G5,54),0))</f>
        <v>45010</v>
      </c>
      <c r="DL5" s="230"/>
      <c r="DM5" s="205">
        <f>IF(COUNT($G5:G5),EDATE(EDATE($G5,55),0))</f>
        <v>45041</v>
      </c>
      <c r="DN5" s="230"/>
      <c r="DO5" s="205">
        <f>IF(COUNT($G5:G5),EDATE(EDATE($G5,56),0))</f>
        <v>45071</v>
      </c>
      <c r="DP5" s="230"/>
      <c r="DQ5" s="205">
        <f>IF(COUNT($G5:G5),EDATE(EDATE($G5,57),0))</f>
        <v>45102</v>
      </c>
      <c r="DR5" s="230"/>
      <c r="DS5" s="205">
        <f>IF(COUNT($G5:G5),EDATE(EDATE($G5,58),0))</f>
        <v>45132</v>
      </c>
      <c r="DT5" s="230"/>
      <c r="DU5" s="205">
        <f>IF(COUNT($G5:G5),EDATE(EDATE($G5,59),0))</f>
        <v>45163</v>
      </c>
      <c r="DV5" s="230"/>
      <c r="DW5" s="205">
        <f>IF(COUNT($G5:G5),EDATE(EDATE($G5,60),0))</f>
        <v>45194</v>
      </c>
      <c r="DX5" s="230"/>
      <c r="DY5" s="205">
        <f>IF(COUNT($G5:G5),EDATE(EDATE($G5,61),0))</f>
        <v>45224</v>
      </c>
      <c r="DZ5" s="230"/>
      <c r="EA5" s="205">
        <f>IF(COUNT($G5:G5),EDATE(EDATE($G5,62),0))</f>
        <v>45255</v>
      </c>
      <c r="EB5" s="230"/>
      <c r="EC5" s="205">
        <f>IF(COUNT($G5:G5),EDATE(EDATE($G5,63),0))</f>
        <v>45285</v>
      </c>
      <c r="ED5" s="230"/>
      <c r="EE5" s="205">
        <f>IF(COUNT($G5:G5),EDATE(EDATE($G5,64),0))</f>
        <v>45316</v>
      </c>
      <c r="EF5" s="233"/>
      <c r="EG5" s="44"/>
    </row>
    <row r="6" spans="1:137" ht="21" customHeight="1" thickBot="1">
      <c r="A6" s="200" t="str">
        <f t="shared" ca="1" si="0"/>
        <v/>
      </c>
      <c r="B6" s="213"/>
      <c r="C6" s="215" t="e">
        <f>+VLOOKUP(B6,'اسماء العملاء'!$A$2:$E$1270,5,FALSE)</f>
        <v>#N/A</v>
      </c>
      <c r="D6" s="215" t="e">
        <f>+VLOOKUP(B6,'اسماء العملاء'!$A$2:$C$1270,2,FALSE)</f>
        <v>#N/A</v>
      </c>
      <c r="E6" s="215" t="e">
        <f>+VLOOKUP(B6,'اسماء العملاء'!$A$2:$C$1270,3,FALSE)</f>
        <v>#N/A</v>
      </c>
      <c r="F6" s="203" t="e">
        <f>+VLOOKUP(B6,'اسماء العملاء'!$A$2:$F$142,6,FALSE)</f>
        <v>#N/A</v>
      </c>
      <c r="G6" s="205">
        <v>43369</v>
      </c>
      <c r="H6" s="229"/>
      <c r="I6" s="205">
        <f>IF(COUNT($G6:G6),EDATE(EDATE($G6,1),0))</f>
        <v>43399</v>
      </c>
      <c r="J6" s="230"/>
      <c r="K6" s="205">
        <f>IF(COUNT($G6:G6),EDATE(EDATE($G6,2),0))</f>
        <v>43430</v>
      </c>
      <c r="L6" s="230"/>
      <c r="M6" s="205">
        <f>IF(COUNT($G6:G6),EDATE(EDATE($G6,3),0))</f>
        <v>43460</v>
      </c>
      <c r="N6" s="230"/>
      <c r="O6" s="205">
        <f>IF(COUNT($G6:G6),EDATE(EDATE($G6,4),0))</f>
        <v>43491</v>
      </c>
      <c r="P6" s="230"/>
      <c r="Q6" s="230">
        <f>IF(COUNT($G6:G6),EDATE(EDATE($G6,5),0))</f>
        <v>43522</v>
      </c>
      <c r="R6" s="230"/>
      <c r="S6" s="205">
        <f>IF(COUNT($G6:G6),EDATE(EDATE($G6,6),0))</f>
        <v>43550</v>
      </c>
      <c r="T6" s="230"/>
      <c r="U6" s="205">
        <f>IF(COUNT($G6:G6),EDATE(EDATE($G6,7),0))</f>
        <v>43581</v>
      </c>
      <c r="V6" s="230"/>
      <c r="W6" s="205">
        <f>IF(COUNT($G6:G6),EDATE(EDATE($G6,8),0))</f>
        <v>43611</v>
      </c>
      <c r="X6" s="230"/>
      <c r="Y6" s="205">
        <f>IF(COUNT($G6:G6),EDATE(EDATE($G6,9),0))</f>
        <v>43642</v>
      </c>
      <c r="Z6" s="230"/>
      <c r="AA6" s="205">
        <f>IF(COUNT($G6:G6),EDATE(EDATE($G6,10),0))</f>
        <v>43672</v>
      </c>
      <c r="AB6" s="230"/>
      <c r="AC6" s="205">
        <f>IF(COUNT($G6:G6),EDATE(EDATE($G6,11),0))</f>
        <v>43703</v>
      </c>
      <c r="AD6" s="230"/>
      <c r="AE6" s="205">
        <f>IF(COUNT($G6:G6),EDATE(EDATE($G6,12),0))</f>
        <v>43734</v>
      </c>
      <c r="AF6" s="230"/>
      <c r="AG6" s="205">
        <f>IF(COUNT($G6:G6),EDATE(EDATE($G6,13),0))</f>
        <v>43764</v>
      </c>
      <c r="AH6" s="230"/>
      <c r="AI6" s="205">
        <f>IF(COUNT($G6:G6),EDATE(EDATE($G6,14),0))</f>
        <v>43795</v>
      </c>
      <c r="AJ6" s="230"/>
      <c r="AK6" s="205">
        <f>IF(COUNT($G6:G6),EDATE(EDATE($G6,15),0))</f>
        <v>43825</v>
      </c>
      <c r="AL6" s="230"/>
      <c r="AM6" s="205">
        <f>IF(COUNT($G6:G6),EDATE(EDATE($G6,16),0))</f>
        <v>43856</v>
      </c>
      <c r="AN6" s="230"/>
      <c r="AO6" s="205">
        <f>IF(COUNT($G6:G6),EDATE(EDATE($G6,17),0))</f>
        <v>43887</v>
      </c>
      <c r="AP6" s="230"/>
      <c r="AQ6" s="205">
        <f>IF(COUNT($G6:G6),EDATE(EDATE($G6,18),0))</f>
        <v>43916</v>
      </c>
      <c r="AR6" s="230"/>
      <c r="AS6" s="205">
        <f>IF(COUNT($G6:G6),EDATE(EDATE($G6,19),0))</f>
        <v>43947</v>
      </c>
      <c r="AT6" s="230"/>
      <c r="AU6" s="205">
        <f>IF(COUNT($G6:G6),EDATE(EDATE($G6,20),0))</f>
        <v>43977</v>
      </c>
      <c r="AV6" s="230"/>
      <c r="AW6" s="205">
        <f>IF(COUNT($G6:G6),EDATE(EDATE($G6,21),0))</f>
        <v>44008</v>
      </c>
      <c r="AX6" s="230"/>
      <c r="AY6" s="205">
        <f>IF(COUNT($G6:G6),EDATE(EDATE($G6,22),0))</f>
        <v>44038</v>
      </c>
      <c r="AZ6" s="230"/>
      <c r="BA6" s="205">
        <f>IF(COUNT($G6:G6),EDATE(EDATE($G6,23),0))</f>
        <v>44069</v>
      </c>
      <c r="BB6" s="230"/>
      <c r="BC6" s="205">
        <f>IF(COUNT($G6:G6),EDATE(EDATE($G6,24),0))</f>
        <v>44100</v>
      </c>
      <c r="BD6" s="230"/>
      <c r="BE6" s="205">
        <f>IF(COUNT($G6:G6),EDATE(EDATE($G6,25),0))</f>
        <v>44130</v>
      </c>
      <c r="BF6" s="230"/>
      <c r="BG6" s="205">
        <f>IF(COUNT($G6:G6),EDATE(EDATE($G6,26),0))</f>
        <v>44161</v>
      </c>
      <c r="BH6" s="230"/>
      <c r="BI6" s="205">
        <f>IF(COUNT($G6:G6),EDATE(EDATE($G6,27),0))</f>
        <v>44191</v>
      </c>
      <c r="BJ6" s="230"/>
      <c r="BK6" s="205">
        <f>IF(COUNT($G6:G6),EDATE(EDATE($G6,28),0))</f>
        <v>44222</v>
      </c>
      <c r="BL6" s="230"/>
      <c r="BM6" s="205">
        <f>IF(COUNT($G6:G6),EDATE(EDATE($G6,29),0))</f>
        <v>44253</v>
      </c>
      <c r="BN6" s="230"/>
      <c r="BO6" s="205">
        <f>IF(COUNT($G6:G6),EDATE(EDATE($G6,30),0))</f>
        <v>44281</v>
      </c>
      <c r="BP6" s="230"/>
      <c r="BQ6" s="205">
        <f>IF(COUNT($G6:G6),EDATE(EDATE($G6,31),0))</f>
        <v>44312</v>
      </c>
      <c r="BR6" s="230"/>
      <c r="BS6" s="205">
        <f>IF(COUNT($G6:G6),EDATE(EDATE($G6,32),0))</f>
        <v>44342</v>
      </c>
      <c r="BT6" s="230"/>
      <c r="BU6" s="205">
        <f>IF(COUNT($G6:G6),EDATE(EDATE($G6,33),0))</f>
        <v>44373</v>
      </c>
      <c r="BV6" s="230"/>
      <c r="BW6" s="205">
        <f>IF(COUNT($G6:G6),EDATE(EDATE($G6,34),0))</f>
        <v>44403</v>
      </c>
      <c r="BX6" s="230"/>
      <c r="BY6" s="205">
        <f>IF(COUNT($G6:G6),EDATE(EDATE($G6,35),0))</f>
        <v>44434</v>
      </c>
      <c r="BZ6" s="230"/>
      <c r="CA6" s="205">
        <f>IF(COUNT($G6:G6),EDATE(EDATE($G6,36),0))</f>
        <v>44465</v>
      </c>
      <c r="CB6" s="230"/>
      <c r="CC6" s="205">
        <f>IF(COUNT($G6:G6),EDATE(EDATE($G6,37),0))</f>
        <v>44495</v>
      </c>
      <c r="CD6" s="230"/>
      <c r="CE6" s="205">
        <f>IF(COUNT($G6:G6),EDATE(EDATE($G6,38),0))</f>
        <v>44526</v>
      </c>
      <c r="CF6" s="230"/>
      <c r="CG6" s="205">
        <f>IF(COUNT($G6:G6),EDATE(EDATE($G6,39),0))</f>
        <v>44556</v>
      </c>
      <c r="CH6" s="230"/>
      <c r="CI6" s="205">
        <f>IF(COUNT($G6:G6),EDATE(EDATE($G6,40),0))</f>
        <v>44587</v>
      </c>
      <c r="CJ6" s="230"/>
      <c r="CK6" s="205">
        <f>IF(COUNT($G6:G6),EDATE(EDATE($G6,41),0))</f>
        <v>44618</v>
      </c>
      <c r="CL6" s="230"/>
      <c r="CM6" s="205">
        <f>IF(COUNT($G6:G6),EDATE(EDATE($G6,42),0))</f>
        <v>44646</v>
      </c>
      <c r="CN6" s="230"/>
      <c r="CO6" s="205">
        <f>IF(COUNT($G6:G6),EDATE(EDATE($G6,43),0))</f>
        <v>44677</v>
      </c>
      <c r="CP6" s="230"/>
      <c r="CQ6" s="205">
        <f>IF(COUNT($G6:G6),EDATE(EDATE($G6,44),0))</f>
        <v>44707</v>
      </c>
      <c r="CR6" s="230"/>
      <c r="CS6" s="205">
        <f>IF(COUNT($G6:G6),EDATE(EDATE($G6,45),0))</f>
        <v>44738</v>
      </c>
      <c r="CT6" s="230"/>
      <c r="CU6" s="205">
        <f>IF(COUNT($G6:G6),EDATE(EDATE($G6,46),0))</f>
        <v>44768</v>
      </c>
      <c r="CV6" s="230"/>
      <c r="CW6" s="205">
        <f>IF(COUNT($G6:G6),EDATE(EDATE($G6,47),0))</f>
        <v>44799</v>
      </c>
      <c r="CX6" s="230"/>
      <c r="CY6" s="205">
        <f>IF(COUNT($G6:G6),EDATE(EDATE($G6,48),0))</f>
        <v>44830</v>
      </c>
      <c r="CZ6" s="230"/>
      <c r="DA6" s="205">
        <f>IF(COUNT($G6:G6),EDATE(EDATE($G6,49),0))</f>
        <v>44860</v>
      </c>
      <c r="DB6" s="230"/>
      <c r="DC6" s="205">
        <f>IF(COUNT($G6:G6),EDATE(EDATE($G6,50),0))</f>
        <v>44891</v>
      </c>
      <c r="DD6" s="230"/>
      <c r="DE6" s="205">
        <f>IF(COUNT($G6:G6),EDATE(EDATE($G6,51),0))</f>
        <v>44921</v>
      </c>
      <c r="DF6" s="230"/>
      <c r="DG6" s="205">
        <f>IF(COUNT($G6:G6),EDATE(EDATE($G6,52),0))</f>
        <v>44952</v>
      </c>
      <c r="DH6" s="230"/>
      <c r="DI6" s="205">
        <f>IF(COUNT($G6:G6),EDATE(EDATE($G6,53),0))</f>
        <v>44983</v>
      </c>
      <c r="DJ6" s="230"/>
      <c r="DK6" s="205">
        <f>IF(COUNT($G6:G6),EDATE(EDATE($G6,54),0))</f>
        <v>45011</v>
      </c>
      <c r="DL6" s="230"/>
      <c r="DM6" s="205">
        <f>IF(COUNT($G6:G6),EDATE(EDATE($G6,55),0))</f>
        <v>45042</v>
      </c>
      <c r="DN6" s="230"/>
      <c r="DO6" s="205">
        <f>IF(COUNT($G6:G6),EDATE(EDATE($G6,56),0))</f>
        <v>45072</v>
      </c>
      <c r="DP6" s="230"/>
      <c r="DQ6" s="205">
        <f>IF(COUNT($G6:G6),EDATE(EDATE($G6,57),0))</f>
        <v>45103</v>
      </c>
      <c r="DR6" s="230"/>
      <c r="DS6" s="205">
        <f>IF(COUNT($G6:G6),EDATE(EDATE($G6,58),0))</f>
        <v>45133</v>
      </c>
      <c r="DT6" s="230"/>
      <c r="DU6" s="205">
        <f>IF(COUNT($G6:G6),EDATE(EDATE($G6,59),0))</f>
        <v>45164</v>
      </c>
      <c r="DV6" s="230"/>
      <c r="DW6" s="205">
        <f>IF(COUNT($G6:G6),EDATE(EDATE($G6,60),0))</f>
        <v>45195</v>
      </c>
      <c r="DX6" s="230"/>
      <c r="DY6" s="205">
        <f>IF(COUNT($G6:G6),EDATE(EDATE($G6,61),0))</f>
        <v>45225</v>
      </c>
      <c r="DZ6" s="230"/>
      <c r="EA6" s="205">
        <f>IF(COUNT($G6:G6),EDATE(EDATE($G6,62),0))</f>
        <v>45256</v>
      </c>
      <c r="EB6" s="230"/>
      <c r="EC6" s="205">
        <f>IF(COUNT($G6:G6),EDATE(EDATE($G6,63),0))</f>
        <v>45286</v>
      </c>
      <c r="ED6" s="230"/>
      <c r="EE6" s="205">
        <f>IF(COUNT($G6:G6),EDATE(EDATE($G6,64),0))</f>
        <v>45317</v>
      </c>
      <c r="EF6" s="233"/>
      <c r="EG6" s="44"/>
    </row>
    <row r="7" spans="1:137" ht="21" customHeight="1" thickBot="1">
      <c r="A7" s="200" t="str">
        <f t="shared" ca="1" si="0"/>
        <v/>
      </c>
      <c r="B7" s="213"/>
      <c r="C7" s="215" t="e">
        <f>+VLOOKUP(B7,'اسماء العملاء'!$A$2:$E$1270,5,FALSE)</f>
        <v>#N/A</v>
      </c>
      <c r="D7" s="215" t="e">
        <f>+VLOOKUP(B7,'اسماء العملاء'!$A$2:$C$1270,2,FALSE)</f>
        <v>#N/A</v>
      </c>
      <c r="E7" s="215" t="e">
        <f>+VLOOKUP(B7,'اسماء العملاء'!$A$2:$C$1270,3,FALSE)</f>
        <v>#N/A</v>
      </c>
      <c r="F7" s="203" t="e">
        <f>+VLOOKUP(B7,'اسماء العملاء'!$A$2:$F$142,6,FALSE)</f>
        <v>#N/A</v>
      </c>
      <c r="G7" s="205">
        <v>43370</v>
      </c>
      <c r="H7" s="229"/>
      <c r="I7" s="205">
        <f>IF(COUNT($G7:G7),EDATE(EDATE($G7,1),0))</f>
        <v>43400</v>
      </c>
      <c r="J7" s="230"/>
      <c r="K7" s="205">
        <f>IF(COUNT($G7:G7),EDATE(EDATE($G7,2),0))</f>
        <v>43431</v>
      </c>
      <c r="L7" s="230"/>
      <c r="M7" s="205">
        <f>IF(COUNT($G7:G7),EDATE(EDATE($G7,3),0))</f>
        <v>43461</v>
      </c>
      <c r="N7" s="230"/>
      <c r="O7" s="205">
        <f>IF(COUNT($G7:G7),EDATE(EDATE($G7,4),0))</f>
        <v>43492</v>
      </c>
      <c r="P7" s="230"/>
      <c r="Q7" s="230">
        <f>IF(COUNT($G7:G7),EDATE(EDATE($G7,5),0))</f>
        <v>43523</v>
      </c>
      <c r="R7" s="230"/>
      <c r="S7" s="205">
        <f>IF(COUNT($G7:G7),EDATE(EDATE($G7,6),0))</f>
        <v>43551</v>
      </c>
      <c r="T7" s="230"/>
      <c r="U7" s="205">
        <f>IF(COUNT($G7:G7),EDATE(EDATE($G7,7),0))</f>
        <v>43582</v>
      </c>
      <c r="V7" s="230"/>
      <c r="W7" s="205">
        <f>IF(COUNT($G7:G7),EDATE(EDATE($G7,8),0))</f>
        <v>43612</v>
      </c>
      <c r="X7" s="230"/>
      <c r="Y7" s="205">
        <f>IF(COUNT($G7:G7),EDATE(EDATE($G7,9),0))</f>
        <v>43643</v>
      </c>
      <c r="Z7" s="230"/>
      <c r="AA7" s="205">
        <f>IF(COUNT($G7:G7),EDATE(EDATE($G7,10),0))</f>
        <v>43673</v>
      </c>
      <c r="AB7" s="230"/>
      <c r="AC7" s="205">
        <f>IF(COUNT($G7:G7),EDATE(EDATE($G7,11),0))</f>
        <v>43704</v>
      </c>
      <c r="AD7" s="230"/>
      <c r="AE7" s="205">
        <f>IF(COUNT($G7:G7),EDATE(EDATE($G7,12),0))</f>
        <v>43735</v>
      </c>
      <c r="AF7" s="230"/>
      <c r="AG7" s="205">
        <f>IF(COUNT($G7:G7),EDATE(EDATE($G7,13),0))</f>
        <v>43765</v>
      </c>
      <c r="AH7" s="230"/>
      <c r="AI7" s="205">
        <f>IF(COUNT($G7:G7),EDATE(EDATE($G7,14),0))</f>
        <v>43796</v>
      </c>
      <c r="AJ7" s="230"/>
      <c r="AK7" s="205">
        <f>IF(COUNT($G7:G7),EDATE(EDATE($G7,15),0))</f>
        <v>43826</v>
      </c>
      <c r="AL7" s="230"/>
      <c r="AM7" s="205">
        <f>IF(COUNT($G7:G7),EDATE(EDATE($G7,16),0))</f>
        <v>43857</v>
      </c>
      <c r="AN7" s="230"/>
      <c r="AO7" s="205">
        <f>IF(COUNT($G7:G7),EDATE(EDATE($G7,17),0))</f>
        <v>43888</v>
      </c>
      <c r="AP7" s="230"/>
      <c r="AQ7" s="205">
        <f>IF(COUNT($G7:G7),EDATE(EDATE($G7,18),0))</f>
        <v>43917</v>
      </c>
      <c r="AR7" s="230"/>
      <c r="AS7" s="205">
        <f>IF(COUNT($G7:G7),EDATE(EDATE($G7,19),0))</f>
        <v>43948</v>
      </c>
      <c r="AT7" s="230"/>
      <c r="AU7" s="205">
        <f>IF(COUNT($G7:G7),EDATE(EDATE($G7,20),0))</f>
        <v>43978</v>
      </c>
      <c r="AV7" s="230"/>
      <c r="AW7" s="205">
        <f>IF(COUNT($G7:G7),EDATE(EDATE($G7,21),0))</f>
        <v>44009</v>
      </c>
      <c r="AX7" s="230"/>
      <c r="AY7" s="205">
        <f>IF(COUNT($G7:G7),EDATE(EDATE($G7,22),0))</f>
        <v>44039</v>
      </c>
      <c r="AZ7" s="230"/>
      <c r="BA7" s="205">
        <f>IF(COUNT($G7:G7),EDATE(EDATE($G7,23),0))</f>
        <v>44070</v>
      </c>
      <c r="BB7" s="230"/>
      <c r="BC7" s="205">
        <f>IF(COUNT($G7:G7),EDATE(EDATE($G7,24),0))</f>
        <v>44101</v>
      </c>
      <c r="BD7" s="230"/>
      <c r="BE7" s="205">
        <f>IF(COUNT($G7:G7),EDATE(EDATE($G7,25),0))</f>
        <v>44131</v>
      </c>
      <c r="BF7" s="230"/>
      <c r="BG7" s="205">
        <f>IF(COUNT($G7:G7),EDATE(EDATE($G7,26),0))</f>
        <v>44162</v>
      </c>
      <c r="BH7" s="230"/>
      <c r="BI7" s="205">
        <f>IF(COUNT($G7:G7),EDATE(EDATE($G7,27),0))</f>
        <v>44192</v>
      </c>
      <c r="BJ7" s="230"/>
      <c r="BK7" s="205">
        <f>IF(COUNT($G7:G7),EDATE(EDATE($G7,28),0))</f>
        <v>44223</v>
      </c>
      <c r="BL7" s="230"/>
      <c r="BM7" s="205">
        <f>IF(COUNT($G7:G7),EDATE(EDATE($G7,29),0))</f>
        <v>44254</v>
      </c>
      <c r="BN7" s="230"/>
      <c r="BO7" s="205">
        <f>IF(COUNT($G7:G7),EDATE(EDATE($G7,30),0))</f>
        <v>44282</v>
      </c>
      <c r="BP7" s="230"/>
      <c r="BQ7" s="205">
        <f>IF(COUNT($G7:G7),EDATE(EDATE($G7,31),0))</f>
        <v>44313</v>
      </c>
      <c r="BR7" s="230"/>
      <c r="BS7" s="205">
        <f>IF(COUNT($G7:G7),EDATE(EDATE($G7,32),0))</f>
        <v>44343</v>
      </c>
      <c r="BT7" s="230"/>
      <c r="BU7" s="205">
        <f>IF(COUNT($G7:G7),EDATE(EDATE($G7,33),0))</f>
        <v>44374</v>
      </c>
      <c r="BV7" s="230"/>
      <c r="BW7" s="205">
        <f>IF(COUNT($G7:G7),EDATE(EDATE($G7,34),0))</f>
        <v>44404</v>
      </c>
      <c r="BX7" s="230"/>
      <c r="BY7" s="205">
        <f>IF(COUNT($G7:G7),EDATE(EDATE($G7,35),0))</f>
        <v>44435</v>
      </c>
      <c r="BZ7" s="230"/>
      <c r="CA7" s="205">
        <f>IF(COUNT($G7:G7),EDATE(EDATE($G7,36),0))</f>
        <v>44466</v>
      </c>
      <c r="CB7" s="230"/>
      <c r="CC7" s="205">
        <f>IF(COUNT($G7:G7),EDATE(EDATE($G7,37),0))</f>
        <v>44496</v>
      </c>
      <c r="CD7" s="230"/>
      <c r="CE7" s="205">
        <f>IF(COUNT($G7:G7),EDATE(EDATE($G7,38),0))</f>
        <v>44527</v>
      </c>
      <c r="CF7" s="230"/>
      <c r="CG7" s="205">
        <f>IF(COUNT($G7:G7),EDATE(EDATE($G7,39),0))</f>
        <v>44557</v>
      </c>
      <c r="CH7" s="230"/>
      <c r="CI7" s="205">
        <f>IF(COUNT($G7:G7),EDATE(EDATE($G7,40),0))</f>
        <v>44588</v>
      </c>
      <c r="CJ7" s="230"/>
      <c r="CK7" s="205">
        <f>IF(COUNT($G7:G7),EDATE(EDATE($G7,41),0))</f>
        <v>44619</v>
      </c>
      <c r="CL7" s="230"/>
      <c r="CM7" s="205">
        <f>IF(COUNT($G7:G7),EDATE(EDATE($G7,42),0))</f>
        <v>44647</v>
      </c>
      <c r="CN7" s="230"/>
      <c r="CO7" s="205">
        <f>IF(COUNT($G7:G7),EDATE(EDATE($G7,43),0))</f>
        <v>44678</v>
      </c>
      <c r="CP7" s="230"/>
      <c r="CQ7" s="205">
        <f>IF(COUNT($G7:G7),EDATE(EDATE($G7,44),0))</f>
        <v>44708</v>
      </c>
      <c r="CR7" s="230"/>
      <c r="CS7" s="205">
        <f>IF(COUNT($G7:G7),EDATE(EDATE($G7,45),0))</f>
        <v>44739</v>
      </c>
      <c r="CT7" s="230"/>
      <c r="CU7" s="205">
        <f>IF(COUNT($G7:G7),EDATE(EDATE($G7,46),0))</f>
        <v>44769</v>
      </c>
      <c r="CV7" s="230"/>
      <c r="CW7" s="205">
        <f>IF(COUNT($G7:G7),EDATE(EDATE($G7,47),0))</f>
        <v>44800</v>
      </c>
      <c r="CX7" s="230"/>
      <c r="CY7" s="205">
        <f>IF(COUNT($G7:G7),EDATE(EDATE($G7,48),0))</f>
        <v>44831</v>
      </c>
      <c r="CZ7" s="230"/>
      <c r="DA7" s="205">
        <f>IF(COUNT($G7:G7),EDATE(EDATE($G7,49),0))</f>
        <v>44861</v>
      </c>
      <c r="DB7" s="230"/>
      <c r="DC7" s="205">
        <f>IF(COUNT($G7:G7),EDATE(EDATE($G7,50),0))</f>
        <v>44892</v>
      </c>
      <c r="DD7" s="230"/>
      <c r="DE7" s="205">
        <f>IF(COUNT($G7:G7),EDATE(EDATE($G7,51),0))</f>
        <v>44922</v>
      </c>
      <c r="DF7" s="230"/>
      <c r="DG7" s="205">
        <f>IF(COUNT($G7:G7),EDATE(EDATE($G7,52),0))</f>
        <v>44953</v>
      </c>
      <c r="DH7" s="230"/>
      <c r="DI7" s="205">
        <f>IF(COUNT($G7:G7),EDATE(EDATE($G7,53),0))</f>
        <v>44984</v>
      </c>
      <c r="DJ7" s="230"/>
      <c r="DK7" s="205">
        <f>IF(COUNT($G7:G7),EDATE(EDATE($G7,54),0))</f>
        <v>45012</v>
      </c>
      <c r="DL7" s="230"/>
      <c r="DM7" s="205">
        <f>IF(COUNT($G7:G7),EDATE(EDATE($G7,55),0))</f>
        <v>45043</v>
      </c>
      <c r="DN7" s="230"/>
      <c r="DO7" s="205">
        <f>IF(COUNT($G7:G7),EDATE(EDATE($G7,56),0))</f>
        <v>45073</v>
      </c>
      <c r="DP7" s="230"/>
      <c r="DQ7" s="205">
        <f>IF(COUNT($G7:G7),EDATE(EDATE($G7,57),0))</f>
        <v>45104</v>
      </c>
      <c r="DR7" s="230"/>
      <c r="DS7" s="205">
        <f>IF(COUNT($G7:G7),EDATE(EDATE($G7,58),0))</f>
        <v>45134</v>
      </c>
      <c r="DT7" s="230"/>
      <c r="DU7" s="205">
        <f>IF(COUNT($G7:G7),EDATE(EDATE($G7,59),0))</f>
        <v>45165</v>
      </c>
      <c r="DV7" s="230"/>
      <c r="DW7" s="205">
        <f>IF(COUNT($G7:G7),EDATE(EDATE($G7,60),0))</f>
        <v>45196</v>
      </c>
      <c r="DX7" s="230"/>
      <c r="DY7" s="205">
        <f>IF(COUNT($G7:G7),EDATE(EDATE($G7,61),0))</f>
        <v>45226</v>
      </c>
      <c r="DZ7" s="230"/>
      <c r="EA7" s="205">
        <f>IF(COUNT($G7:G7),EDATE(EDATE($G7,62),0))</f>
        <v>45257</v>
      </c>
      <c r="EB7" s="230"/>
      <c r="EC7" s="205">
        <f>IF(COUNT($G7:G7),EDATE(EDATE($G7,63),0))</f>
        <v>45287</v>
      </c>
      <c r="ED7" s="230"/>
      <c r="EE7" s="205">
        <f>IF(COUNT($G7:G7),EDATE(EDATE($G7,64),0))</f>
        <v>45318</v>
      </c>
      <c r="EF7" s="233"/>
      <c r="EG7" s="44"/>
    </row>
    <row r="8" spans="1:137" ht="21" customHeight="1" thickBot="1">
      <c r="A8" s="200" t="str">
        <f t="shared" ca="1" si="0"/>
        <v/>
      </c>
      <c r="B8" s="213"/>
      <c r="C8" s="215" t="e">
        <f>+VLOOKUP(B8,'اسماء العملاء'!$A$2:$E$1270,5,FALSE)</f>
        <v>#N/A</v>
      </c>
      <c r="D8" s="215" t="e">
        <f>+VLOOKUP(B8,'اسماء العملاء'!$A$2:$C$1270,2,FALSE)</f>
        <v>#N/A</v>
      </c>
      <c r="E8" s="215" t="e">
        <f>+VLOOKUP(B8,'اسماء العملاء'!$A$2:$C$1270,3,FALSE)</f>
        <v>#N/A</v>
      </c>
      <c r="F8" s="203" t="e">
        <f>+VLOOKUP(B8,'اسماء العملاء'!$A$2:$F$142,6,FALSE)</f>
        <v>#N/A</v>
      </c>
      <c r="G8" s="205">
        <v>43371</v>
      </c>
      <c r="H8" s="229"/>
      <c r="I8" s="205">
        <f>IF(COUNT($G8:G8),EDATE(EDATE($G8,1),0))</f>
        <v>43401</v>
      </c>
      <c r="J8" s="230"/>
      <c r="K8" s="205">
        <f>IF(COUNT($G8:G8),EDATE(EDATE($G8,2),0))</f>
        <v>43432</v>
      </c>
      <c r="L8" s="230"/>
      <c r="M8" s="205">
        <f>IF(COUNT($G8:G8),EDATE(EDATE($G8,3),0))</f>
        <v>43462</v>
      </c>
      <c r="N8" s="230"/>
      <c r="O8" s="205">
        <f>IF(COUNT($G8:G8),EDATE(EDATE($G8,4),0))</f>
        <v>43493</v>
      </c>
      <c r="P8" s="230"/>
      <c r="Q8" s="230">
        <f>IF(COUNT($G8:G8),EDATE(EDATE($G8,5),0))</f>
        <v>43524</v>
      </c>
      <c r="R8" s="230"/>
      <c r="S8" s="205">
        <f>IF(COUNT($G8:G8),EDATE(EDATE($G8,6),0))</f>
        <v>43552</v>
      </c>
      <c r="T8" s="230"/>
      <c r="U8" s="205">
        <f>IF(COUNT($G8:G8),EDATE(EDATE($G8,7),0))</f>
        <v>43583</v>
      </c>
      <c r="V8" s="230"/>
      <c r="W8" s="205">
        <f>IF(COUNT($G8:G8),EDATE(EDATE($G8,8),0))</f>
        <v>43613</v>
      </c>
      <c r="X8" s="230"/>
      <c r="Y8" s="205">
        <f>IF(COUNT($G8:G8),EDATE(EDATE($G8,9),0))</f>
        <v>43644</v>
      </c>
      <c r="Z8" s="230"/>
      <c r="AA8" s="205">
        <f>IF(COUNT($G8:G8),EDATE(EDATE($G8,10),0))</f>
        <v>43674</v>
      </c>
      <c r="AB8" s="230"/>
      <c r="AC8" s="205">
        <f>IF(COUNT($G8:G8),EDATE(EDATE($G8,11),0))</f>
        <v>43705</v>
      </c>
      <c r="AD8" s="230"/>
      <c r="AE8" s="205">
        <f>IF(COUNT($G8:G8),EDATE(EDATE($G8,12),0))</f>
        <v>43736</v>
      </c>
      <c r="AF8" s="230"/>
      <c r="AG8" s="205">
        <f>IF(COUNT($G8:G8),EDATE(EDATE($G8,13),0))</f>
        <v>43766</v>
      </c>
      <c r="AH8" s="230"/>
      <c r="AI8" s="205">
        <f>IF(COUNT($G8:G8),EDATE(EDATE($G8,14),0))</f>
        <v>43797</v>
      </c>
      <c r="AJ8" s="230"/>
      <c r="AK8" s="205">
        <f>IF(COUNT($G8:G8),EDATE(EDATE($G8,15),0))</f>
        <v>43827</v>
      </c>
      <c r="AL8" s="230"/>
      <c r="AM8" s="205">
        <f>IF(COUNT($G8:G8),EDATE(EDATE($G8,16),0))</f>
        <v>43858</v>
      </c>
      <c r="AN8" s="230"/>
      <c r="AO8" s="205">
        <f>IF(COUNT($G8:G8),EDATE(EDATE($G8,17),0))</f>
        <v>43889</v>
      </c>
      <c r="AP8" s="230"/>
      <c r="AQ8" s="205">
        <f>IF(COUNT($G8:G8),EDATE(EDATE($G8,18),0))</f>
        <v>43918</v>
      </c>
      <c r="AR8" s="230"/>
      <c r="AS8" s="205">
        <f>IF(COUNT($G8:G8),EDATE(EDATE($G8,19),0))</f>
        <v>43949</v>
      </c>
      <c r="AT8" s="230"/>
      <c r="AU8" s="205">
        <f>IF(COUNT($G8:G8),EDATE(EDATE($G8,20),0))</f>
        <v>43979</v>
      </c>
      <c r="AV8" s="230"/>
      <c r="AW8" s="205">
        <f>IF(COUNT($G8:G8),EDATE(EDATE($G8,21),0))</f>
        <v>44010</v>
      </c>
      <c r="AX8" s="230"/>
      <c r="AY8" s="205">
        <f>IF(COUNT($G8:G8),EDATE(EDATE($G8,22),0))</f>
        <v>44040</v>
      </c>
      <c r="AZ8" s="230"/>
      <c r="BA8" s="205">
        <f>IF(COUNT($G8:G8),EDATE(EDATE($G8,23),0))</f>
        <v>44071</v>
      </c>
      <c r="BB8" s="230"/>
      <c r="BC8" s="205">
        <f>IF(COUNT($G8:G8),EDATE(EDATE($G8,24),0))</f>
        <v>44102</v>
      </c>
      <c r="BD8" s="230"/>
      <c r="BE8" s="205">
        <f>IF(COUNT($G8:G8),EDATE(EDATE($G8,25),0))</f>
        <v>44132</v>
      </c>
      <c r="BF8" s="230"/>
      <c r="BG8" s="205">
        <f>IF(COUNT($G8:G8),EDATE(EDATE($G8,26),0))</f>
        <v>44163</v>
      </c>
      <c r="BH8" s="230"/>
      <c r="BI8" s="205">
        <f>IF(COUNT($G8:G8),EDATE(EDATE($G8,27),0))</f>
        <v>44193</v>
      </c>
      <c r="BJ8" s="230"/>
      <c r="BK8" s="205">
        <f>IF(COUNT($G8:G8),EDATE(EDATE($G8,28),0))</f>
        <v>44224</v>
      </c>
      <c r="BL8" s="230"/>
      <c r="BM8" s="205">
        <f>IF(COUNT($G8:G8),EDATE(EDATE($G8,29),0))</f>
        <v>44255</v>
      </c>
      <c r="BN8" s="230"/>
      <c r="BO8" s="205">
        <f>IF(COUNT($G8:G8),EDATE(EDATE($G8,30),0))</f>
        <v>44283</v>
      </c>
      <c r="BP8" s="230"/>
      <c r="BQ8" s="205">
        <f>IF(COUNT($G8:G8),EDATE(EDATE($G8,31),0))</f>
        <v>44314</v>
      </c>
      <c r="BR8" s="230"/>
      <c r="BS8" s="205">
        <f>IF(COUNT($G8:G8),EDATE(EDATE($G8,32),0))</f>
        <v>44344</v>
      </c>
      <c r="BT8" s="230"/>
      <c r="BU8" s="205">
        <f>IF(COUNT($G8:G8),EDATE(EDATE($G8,33),0))</f>
        <v>44375</v>
      </c>
      <c r="BV8" s="230"/>
      <c r="BW8" s="205">
        <f>IF(COUNT($G8:G8),EDATE(EDATE($G8,34),0))</f>
        <v>44405</v>
      </c>
      <c r="BX8" s="230"/>
      <c r="BY8" s="205">
        <f>IF(COUNT($G8:G8),EDATE(EDATE($G8,35),0))</f>
        <v>44436</v>
      </c>
      <c r="BZ8" s="230"/>
      <c r="CA8" s="205">
        <f>IF(COUNT($G8:G8),EDATE(EDATE($G8,36),0))</f>
        <v>44467</v>
      </c>
      <c r="CB8" s="230"/>
      <c r="CC8" s="205">
        <f>IF(COUNT($G8:G8),EDATE(EDATE($G8,37),0))</f>
        <v>44497</v>
      </c>
      <c r="CD8" s="230"/>
      <c r="CE8" s="205">
        <f>IF(COUNT($G8:G8),EDATE(EDATE($G8,38),0))</f>
        <v>44528</v>
      </c>
      <c r="CF8" s="230"/>
      <c r="CG8" s="205">
        <f>IF(COUNT($G8:G8),EDATE(EDATE($G8,39),0))</f>
        <v>44558</v>
      </c>
      <c r="CH8" s="230"/>
      <c r="CI8" s="205">
        <f>IF(COUNT($G8:G8),EDATE(EDATE($G8,40),0))</f>
        <v>44589</v>
      </c>
      <c r="CJ8" s="230"/>
      <c r="CK8" s="205">
        <f>IF(COUNT($G8:G8),EDATE(EDATE($G8,41),0))</f>
        <v>44620</v>
      </c>
      <c r="CL8" s="230"/>
      <c r="CM8" s="205">
        <f>IF(COUNT($G8:G8),EDATE(EDATE($G8,42),0))</f>
        <v>44648</v>
      </c>
      <c r="CN8" s="230"/>
      <c r="CO8" s="205">
        <f>IF(COUNT($G8:G8),EDATE(EDATE($G8,43),0))</f>
        <v>44679</v>
      </c>
      <c r="CP8" s="230"/>
      <c r="CQ8" s="205">
        <f>IF(COUNT($G8:G8),EDATE(EDATE($G8,44),0))</f>
        <v>44709</v>
      </c>
      <c r="CR8" s="230"/>
      <c r="CS8" s="205">
        <f>IF(COUNT($G8:G8),EDATE(EDATE($G8,45),0))</f>
        <v>44740</v>
      </c>
      <c r="CT8" s="230"/>
      <c r="CU8" s="205">
        <f>IF(COUNT($G8:G8),EDATE(EDATE($G8,46),0))</f>
        <v>44770</v>
      </c>
      <c r="CV8" s="230"/>
      <c r="CW8" s="205">
        <f>IF(COUNT($G8:G8),EDATE(EDATE($G8,47),0))</f>
        <v>44801</v>
      </c>
      <c r="CX8" s="230"/>
      <c r="CY8" s="205">
        <f>IF(COUNT($G8:G8),EDATE(EDATE($G8,48),0))</f>
        <v>44832</v>
      </c>
      <c r="CZ8" s="230"/>
      <c r="DA8" s="205">
        <f>IF(COUNT($G8:G8),EDATE(EDATE($G8,49),0))</f>
        <v>44862</v>
      </c>
      <c r="DB8" s="230"/>
      <c r="DC8" s="205">
        <f>IF(COUNT($G8:G8),EDATE(EDATE($G8,50),0))</f>
        <v>44893</v>
      </c>
      <c r="DD8" s="230"/>
      <c r="DE8" s="205">
        <f>IF(COUNT($G8:G8),EDATE(EDATE($G8,51),0))</f>
        <v>44923</v>
      </c>
      <c r="DF8" s="230"/>
      <c r="DG8" s="205">
        <f>IF(COUNT($G8:G8),EDATE(EDATE($G8,52),0))</f>
        <v>44954</v>
      </c>
      <c r="DH8" s="230"/>
      <c r="DI8" s="205">
        <f>IF(COUNT($G8:G8),EDATE(EDATE($G8,53),0))</f>
        <v>44985</v>
      </c>
      <c r="DJ8" s="230"/>
      <c r="DK8" s="205">
        <f>IF(COUNT($G8:G8),EDATE(EDATE($G8,54),0))</f>
        <v>45013</v>
      </c>
      <c r="DL8" s="230"/>
      <c r="DM8" s="205">
        <f>IF(COUNT($G8:G8),EDATE(EDATE($G8,55),0))</f>
        <v>45044</v>
      </c>
      <c r="DN8" s="230"/>
      <c r="DO8" s="205">
        <f>IF(COUNT($G8:G8),EDATE(EDATE($G8,56),0))</f>
        <v>45074</v>
      </c>
      <c r="DP8" s="230"/>
      <c r="DQ8" s="205">
        <f>IF(COUNT($G8:G8),EDATE(EDATE($G8,57),0))</f>
        <v>45105</v>
      </c>
      <c r="DR8" s="230"/>
      <c r="DS8" s="205">
        <f>IF(COUNT($G8:G8),EDATE(EDATE($G8,58),0))</f>
        <v>45135</v>
      </c>
      <c r="DT8" s="230"/>
      <c r="DU8" s="205">
        <f>IF(COUNT($G8:G8),EDATE(EDATE($G8,59),0))</f>
        <v>45166</v>
      </c>
      <c r="DV8" s="230"/>
      <c r="DW8" s="205">
        <f>IF(COUNT($G8:G8),EDATE(EDATE($G8,60),0))</f>
        <v>45197</v>
      </c>
      <c r="DX8" s="230"/>
      <c r="DY8" s="205">
        <f>IF(COUNT($G8:G8),EDATE(EDATE($G8,61),0))</f>
        <v>45227</v>
      </c>
      <c r="DZ8" s="230"/>
      <c r="EA8" s="205">
        <f>IF(COUNT($G8:G8),EDATE(EDATE($G8,62),0))</f>
        <v>45258</v>
      </c>
      <c r="EB8" s="230"/>
      <c r="EC8" s="205">
        <f>IF(COUNT($G8:G8),EDATE(EDATE($G8,63),0))</f>
        <v>45288</v>
      </c>
      <c r="ED8" s="230"/>
      <c r="EE8" s="205">
        <f>IF(COUNT($G8:G8),EDATE(EDATE($G8,64),0))</f>
        <v>45319</v>
      </c>
      <c r="EF8" s="233"/>
      <c r="EG8" s="44"/>
    </row>
    <row r="9" spans="1:137" ht="21" customHeight="1" thickBot="1">
      <c r="A9" s="200"/>
      <c r="B9" s="213"/>
      <c r="C9" s="215" t="e">
        <f>+VLOOKUP(B9,'اسماء العملاء'!$A$2:$E$1270,5,FALSE)</f>
        <v>#N/A</v>
      </c>
      <c r="D9" s="215" t="e">
        <f>+VLOOKUP(B9,'اسماء العملاء'!$A$2:$C$1270,2,FALSE)</f>
        <v>#N/A</v>
      </c>
      <c r="E9" s="215" t="e">
        <f>+VLOOKUP(B9,'اسماء العملاء'!$A$2:$C$1270,3,FALSE)</f>
        <v>#N/A</v>
      </c>
      <c r="F9" s="203" t="e">
        <f>+VLOOKUP(B9,'اسماء العملاء'!$A$2:$F$142,6,FALSE)</f>
        <v>#N/A</v>
      </c>
      <c r="G9" s="205">
        <v>43372</v>
      </c>
      <c r="H9" s="229"/>
      <c r="I9" s="205">
        <f>IF(COUNT($G9:G9),EDATE(EDATE($G9,1),0))</f>
        <v>43402</v>
      </c>
      <c r="J9" s="230"/>
      <c r="K9" s="205">
        <f>IF(COUNT($G9:G9),EDATE(EDATE($G9,2),0))</f>
        <v>43433</v>
      </c>
      <c r="L9" s="230"/>
      <c r="M9" s="205">
        <f>IF(COUNT($G9:G9),EDATE(EDATE($G9,3),0))</f>
        <v>43463</v>
      </c>
      <c r="N9" s="230"/>
      <c r="O9" s="205">
        <f>IF(COUNT($G9:G9),EDATE(EDATE($G9,4),0))</f>
        <v>43494</v>
      </c>
      <c r="P9" s="230"/>
      <c r="Q9" s="230">
        <f>IF(COUNT($G9:G9),EDATE(EDATE($G9,5),0))</f>
        <v>43524</v>
      </c>
      <c r="R9" s="230"/>
      <c r="S9" s="205">
        <f>IF(COUNT($G9:G9),EDATE(EDATE($G9,6),0))</f>
        <v>43553</v>
      </c>
      <c r="T9" s="230"/>
      <c r="U9" s="205">
        <f>IF(COUNT($G9:G9),EDATE(EDATE($G9,7),0))</f>
        <v>43584</v>
      </c>
      <c r="V9" s="230"/>
      <c r="W9" s="205">
        <f>IF(COUNT($G9:G9),EDATE(EDATE($G9,8),0))</f>
        <v>43614</v>
      </c>
      <c r="X9" s="230"/>
      <c r="Y9" s="205">
        <f>IF(COUNT($G9:G9),EDATE(EDATE($G9,9),0))</f>
        <v>43645</v>
      </c>
      <c r="Z9" s="230"/>
      <c r="AA9" s="205">
        <f>IF(COUNT($G9:G9),EDATE(EDATE($G9,10),0))</f>
        <v>43675</v>
      </c>
      <c r="AB9" s="230"/>
      <c r="AC9" s="205">
        <f>IF(COUNT($G9:G9),EDATE(EDATE($G9,11),0))</f>
        <v>43706</v>
      </c>
      <c r="AD9" s="230"/>
      <c r="AE9" s="205">
        <f>IF(COUNT($G9:G9),EDATE(EDATE($G9,12),0))</f>
        <v>43737</v>
      </c>
      <c r="AF9" s="230"/>
      <c r="AG9" s="205">
        <f>IF(COUNT($G9:G9),EDATE(EDATE($G9,13),0))</f>
        <v>43767</v>
      </c>
      <c r="AH9" s="230"/>
      <c r="AI9" s="205">
        <f>IF(COUNT($G9:G9),EDATE(EDATE($G9,14),0))</f>
        <v>43798</v>
      </c>
      <c r="AJ9" s="230"/>
      <c r="AK9" s="205">
        <f>IF(COUNT($G9:G9),EDATE(EDATE($G9,15),0))</f>
        <v>43828</v>
      </c>
      <c r="AL9" s="230"/>
      <c r="AM9" s="205">
        <f>IF(COUNT($G9:G9),EDATE(EDATE($G9,16),0))</f>
        <v>43859</v>
      </c>
      <c r="AN9" s="230"/>
      <c r="AO9" s="205">
        <f>IF(COUNT($G9:G9),EDATE(EDATE($G9,17),0))</f>
        <v>43890</v>
      </c>
      <c r="AP9" s="230"/>
      <c r="AQ9" s="205">
        <f>IF(COUNT($G9:G9),EDATE(EDATE($G9,18),0))</f>
        <v>43919</v>
      </c>
      <c r="AR9" s="230"/>
      <c r="AS9" s="205">
        <f>IF(COUNT($G9:G9),EDATE(EDATE($G9,19),0))</f>
        <v>43950</v>
      </c>
      <c r="AT9" s="230"/>
      <c r="AU9" s="205">
        <f>IF(COUNT($G9:G9),EDATE(EDATE($G9,20),0))</f>
        <v>43980</v>
      </c>
      <c r="AV9" s="230"/>
      <c r="AW9" s="205">
        <f>IF(COUNT($G9:G9),EDATE(EDATE($G9,21),0))</f>
        <v>44011</v>
      </c>
      <c r="AX9" s="230"/>
      <c r="AY9" s="205">
        <f>IF(COUNT($G9:G9),EDATE(EDATE($G9,22),0))</f>
        <v>44041</v>
      </c>
      <c r="AZ9" s="230"/>
      <c r="BA9" s="205">
        <f>IF(COUNT($G9:G9),EDATE(EDATE($G9,23),0))</f>
        <v>44072</v>
      </c>
      <c r="BB9" s="230"/>
      <c r="BC9" s="205">
        <f>IF(COUNT($G9:G9),EDATE(EDATE($G9,24),0))</f>
        <v>44103</v>
      </c>
      <c r="BD9" s="230"/>
      <c r="BE9" s="205">
        <f>IF(COUNT($G9:G9),EDATE(EDATE($G9,25),0))</f>
        <v>44133</v>
      </c>
      <c r="BF9" s="230"/>
      <c r="BG9" s="205">
        <f>IF(COUNT($G9:G9),EDATE(EDATE($G9,26),0))</f>
        <v>44164</v>
      </c>
      <c r="BH9" s="230"/>
      <c r="BI9" s="205">
        <f>IF(COUNT($G9:G9),EDATE(EDATE($G9,27),0))</f>
        <v>44194</v>
      </c>
      <c r="BJ9" s="230"/>
      <c r="BK9" s="205">
        <f>IF(COUNT($G9:G9),EDATE(EDATE($G9,28),0))</f>
        <v>44225</v>
      </c>
      <c r="BL9" s="230"/>
      <c r="BM9" s="205">
        <f>IF(COUNT($G9:G9),EDATE(EDATE($G9,29),0))</f>
        <v>44255</v>
      </c>
      <c r="BN9" s="230"/>
      <c r="BO9" s="205">
        <f>IF(COUNT($G9:G9),EDATE(EDATE($G9,30),0))</f>
        <v>44284</v>
      </c>
      <c r="BP9" s="230"/>
      <c r="BQ9" s="205">
        <f>IF(COUNT($G9:G9),EDATE(EDATE($G9,31),0))</f>
        <v>44315</v>
      </c>
      <c r="BR9" s="230"/>
      <c r="BS9" s="205">
        <f>IF(COUNT($G9:G9),EDATE(EDATE($G9,32),0))</f>
        <v>44345</v>
      </c>
      <c r="BT9" s="230"/>
      <c r="BU9" s="205">
        <f>IF(COUNT($G9:G9),EDATE(EDATE($G9,33),0))</f>
        <v>44376</v>
      </c>
      <c r="BV9" s="230"/>
      <c r="BW9" s="205">
        <f>IF(COUNT($G9:G9),EDATE(EDATE($G9,34),0))</f>
        <v>44406</v>
      </c>
      <c r="BX9" s="230"/>
      <c r="BY9" s="205">
        <f>IF(COUNT($G9:G9),EDATE(EDATE($G9,35),0))</f>
        <v>44437</v>
      </c>
      <c r="BZ9" s="230"/>
      <c r="CA9" s="205">
        <f>IF(COUNT($G9:G9),EDATE(EDATE($G9,36),0))</f>
        <v>44468</v>
      </c>
      <c r="CB9" s="230"/>
      <c r="CC9" s="205">
        <f>IF(COUNT($G9:G9),EDATE(EDATE($G9,37),0))</f>
        <v>44498</v>
      </c>
      <c r="CD9" s="230"/>
      <c r="CE9" s="205">
        <f>IF(COUNT($G9:G9),EDATE(EDATE($G9,38),0))</f>
        <v>44529</v>
      </c>
      <c r="CF9" s="230"/>
      <c r="CG9" s="205">
        <f>IF(COUNT($G9:G9),EDATE(EDATE($G9,39),0))</f>
        <v>44559</v>
      </c>
      <c r="CH9" s="230"/>
      <c r="CI9" s="205">
        <f>IF(COUNT($G9:G9),EDATE(EDATE($G9,40),0))</f>
        <v>44590</v>
      </c>
      <c r="CJ9" s="230"/>
      <c r="CK9" s="205">
        <f>IF(COUNT($G9:G9),EDATE(EDATE($G9,41),0))</f>
        <v>44620</v>
      </c>
      <c r="CL9" s="230"/>
      <c r="CM9" s="205">
        <f>IF(COUNT($G9:G9),EDATE(EDATE($G9,42),0))</f>
        <v>44649</v>
      </c>
      <c r="CN9" s="230"/>
      <c r="CO9" s="205">
        <f>IF(COUNT($G9:G9),EDATE(EDATE($G9,43),0))</f>
        <v>44680</v>
      </c>
      <c r="CP9" s="230"/>
      <c r="CQ9" s="205">
        <f>IF(COUNT($G9:G9),EDATE(EDATE($G9,44),0))</f>
        <v>44710</v>
      </c>
      <c r="CR9" s="230"/>
      <c r="CS9" s="205">
        <f>IF(COUNT($G9:G9),EDATE(EDATE($G9,45),0))</f>
        <v>44741</v>
      </c>
      <c r="CT9" s="230"/>
      <c r="CU9" s="205">
        <f>IF(COUNT($G9:G9),EDATE(EDATE($G9,46),0))</f>
        <v>44771</v>
      </c>
      <c r="CV9" s="230"/>
      <c r="CW9" s="205">
        <f>IF(COUNT($G9:G9),EDATE(EDATE($G9,47),0))</f>
        <v>44802</v>
      </c>
      <c r="CX9" s="230"/>
      <c r="CY9" s="205">
        <f>IF(COUNT($G9:G9),EDATE(EDATE($G9,48),0))</f>
        <v>44833</v>
      </c>
      <c r="CZ9" s="230"/>
      <c r="DA9" s="205">
        <f>IF(COUNT($G9:G9),EDATE(EDATE($G9,49),0))</f>
        <v>44863</v>
      </c>
      <c r="DB9" s="230"/>
      <c r="DC9" s="205">
        <f>IF(COUNT($G9:G9),EDATE(EDATE($G9,50),0))</f>
        <v>44894</v>
      </c>
      <c r="DD9" s="230"/>
      <c r="DE9" s="205">
        <f>IF(COUNT($G9:G9),EDATE(EDATE($G9,51),0))</f>
        <v>44924</v>
      </c>
      <c r="DF9" s="230"/>
      <c r="DG9" s="205">
        <f>IF(COUNT($G9:G9),EDATE(EDATE($G9,52),0))</f>
        <v>44955</v>
      </c>
      <c r="DH9" s="230"/>
      <c r="DI9" s="205">
        <f>IF(COUNT($G9:G9),EDATE(EDATE($G9,53),0))</f>
        <v>44985</v>
      </c>
      <c r="DJ9" s="230"/>
      <c r="DK9" s="205">
        <f>IF(COUNT($G9:G9),EDATE(EDATE($G9,54),0))</f>
        <v>45014</v>
      </c>
      <c r="DL9" s="230"/>
      <c r="DM9" s="205">
        <f>IF(COUNT($G9:G9),EDATE(EDATE($G9,55),0))</f>
        <v>45045</v>
      </c>
      <c r="DN9" s="230"/>
      <c r="DO9" s="205">
        <f>IF(COUNT($G9:G9),EDATE(EDATE($G9,56),0))</f>
        <v>45075</v>
      </c>
      <c r="DP9" s="230"/>
      <c r="DQ9" s="205">
        <f>IF(COUNT($G9:G9),EDATE(EDATE($G9,57),0))</f>
        <v>45106</v>
      </c>
      <c r="DR9" s="230"/>
      <c r="DS9" s="205">
        <f>IF(COUNT($G9:G9),EDATE(EDATE($G9,58),0))</f>
        <v>45136</v>
      </c>
      <c r="DT9" s="230"/>
      <c r="DU9" s="205">
        <f>IF(COUNT($G9:G9),EDATE(EDATE($G9,59),0))</f>
        <v>45167</v>
      </c>
      <c r="DV9" s="230"/>
      <c r="DW9" s="205">
        <f>IF(COUNT($G9:G9),EDATE(EDATE($G9,60),0))</f>
        <v>45198</v>
      </c>
      <c r="DX9" s="230"/>
      <c r="DY9" s="205">
        <f>IF(COUNT($G9:G9),EDATE(EDATE($G9,61),0))</f>
        <v>45228</v>
      </c>
      <c r="DZ9" s="230"/>
      <c r="EA9" s="205">
        <f>IF(COUNT($G9:G9),EDATE(EDATE($G9,62),0))</f>
        <v>45259</v>
      </c>
      <c r="EB9" s="230"/>
      <c r="EC9" s="205">
        <f>IF(COUNT($G9:G9),EDATE(EDATE($G9,63),0))</f>
        <v>45289</v>
      </c>
      <c r="ED9" s="230"/>
      <c r="EE9" s="205">
        <f>IF(COUNT($G9:G9),EDATE(EDATE($G9,64),0))</f>
        <v>45320</v>
      </c>
      <c r="EF9" s="233"/>
      <c r="EG9" s="44"/>
    </row>
    <row r="10" spans="1:137" ht="21" customHeight="1" thickBot="1">
      <c r="A10" s="200" t="str">
        <f t="shared" ca="1" si="0"/>
        <v/>
      </c>
      <c r="B10" s="213"/>
      <c r="C10" s="215" t="e">
        <f>+VLOOKUP(B10,'اسماء العملاء'!$A$2:$E$1270,5,FALSE)</f>
        <v>#N/A</v>
      </c>
      <c r="D10" s="215" t="e">
        <f>+VLOOKUP(B10,'اسماء العملاء'!$A$2:$C$1270,2,FALSE)</f>
        <v>#N/A</v>
      </c>
      <c r="E10" s="215" t="e">
        <f>+VLOOKUP(B10,'اسماء العملاء'!$A$2:$C$1270,3,FALSE)</f>
        <v>#N/A</v>
      </c>
      <c r="F10" s="203" t="e">
        <f>+VLOOKUP(B10,'اسماء العملاء'!$A$2:$F$142,6,FALSE)</f>
        <v>#N/A</v>
      </c>
      <c r="G10" s="205">
        <v>43373</v>
      </c>
      <c r="H10" s="229"/>
      <c r="I10" s="205">
        <f>IF(COUNT($G10:G10),EDATE(EDATE($G10,1),0))</f>
        <v>43403</v>
      </c>
      <c r="J10" s="230"/>
      <c r="K10" s="205">
        <f>IF(COUNT($G10:G10),EDATE(EDATE($G10,2),0))</f>
        <v>43434</v>
      </c>
      <c r="L10" s="230"/>
      <c r="M10" s="205">
        <f>IF(COUNT($G10:G10),EDATE(EDATE($G10,3),0))</f>
        <v>43464</v>
      </c>
      <c r="N10" s="230"/>
      <c r="O10" s="205">
        <f>IF(COUNT($G10:G10),EDATE(EDATE($G10,4),0))</f>
        <v>43495</v>
      </c>
      <c r="P10" s="230"/>
      <c r="Q10" s="230">
        <f>IF(COUNT($G10:G10),EDATE(EDATE($G10,5),0))</f>
        <v>43524</v>
      </c>
      <c r="R10" s="230"/>
      <c r="S10" s="205">
        <f>IF(COUNT($G10:G10),EDATE(EDATE($G10,6),0))</f>
        <v>43554</v>
      </c>
      <c r="T10" s="230"/>
      <c r="U10" s="205">
        <f>IF(COUNT($G10:G10),EDATE(EDATE($G10,7),0))</f>
        <v>43585</v>
      </c>
      <c r="V10" s="230"/>
      <c r="W10" s="205">
        <f>IF(COUNT($G10:G10),EDATE(EDATE($G10,8),0))</f>
        <v>43615</v>
      </c>
      <c r="X10" s="230"/>
      <c r="Y10" s="205">
        <f>IF(COUNT($G10:G10),EDATE(EDATE($G10,9),0))</f>
        <v>43646</v>
      </c>
      <c r="Z10" s="230"/>
      <c r="AA10" s="205">
        <f>IF(COUNT($G10:G10),EDATE(EDATE($G10,10),0))</f>
        <v>43676</v>
      </c>
      <c r="AB10" s="230"/>
      <c r="AC10" s="205">
        <f>IF(COUNT($G10:G10),EDATE(EDATE($G10,11),0))</f>
        <v>43707</v>
      </c>
      <c r="AD10" s="230"/>
      <c r="AE10" s="205">
        <f>IF(COUNT($G10:G10),EDATE(EDATE($G10,12),0))</f>
        <v>43738</v>
      </c>
      <c r="AF10" s="230"/>
      <c r="AG10" s="205">
        <f>IF(COUNT($G10:G10),EDATE(EDATE($G10,13),0))</f>
        <v>43768</v>
      </c>
      <c r="AH10" s="230"/>
      <c r="AI10" s="205">
        <f>IF(COUNT($G10:G10),EDATE(EDATE($G10,14),0))</f>
        <v>43799</v>
      </c>
      <c r="AJ10" s="230"/>
      <c r="AK10" s="205">
        <f>IF(COUNT($G10:G10),EDATE(EDATE($G10,15),0))</f>
        <v>43829</v>
      </c>
      <c r="AL10" s="230"/>
      <c r="AM10" s="205">
        <f>IF(COUNT($G10:G10),EDATE(EDATE($G10,16),0))</f>
        <v>43860</v>
      </c>
      <c r="AN10" s="230"/>
      <c r="AO10" s="205">
        <f>IF(COUNT($G10:G10),EDATE(EDATE($G10,17),0))</f>
        <v>43890</v>
      </c>
      <c r="AP10" s="230"/>
      <c r="AQ10" s="205">
        <f>IF(COUNT($G10:G10),EDATE(EDATE($G10,18),0))</f>
        <v>43920</v>
      </c>
      <c r="AR10" s="230"/>
      <c r="AS10" s="205">
        <f>IF(COUNT($G10:G10),EDATE(EDATE($G10,19),0))</f>
        <v>43951</v>
      </c>
      <c r="AT10" s="230"/>
      <c r="AU10" s="205">
        <f>IF(COUNT($G10:G10),EDATE(EDATE($G10,20),0))</f>
        <v>43981</v>
      </c>
      <c r="AV10" s="230"/>
      <c r="AW10" s="205">
        <f>IF(COUNT($G10:G10),EDATE(EDATE($G10,21),0))</f>
        <v>44012</v>
      </c>
      <c r="AX10" s="230"/>
      <c r="AY10" s="205">
        <f>IF(COUNT($G10:G10),EDATE(EDATE($G10,22),0))</f>
        <v>44042</v>
      </c>
      <c r="AZ10" s="230"/>
      <c r="BA10" s="205">
        <f>IF(COUNT($G10:G10),EDATE(EDATE($G10,23),0))</f>
        <v>44073</v>
      </c>
      <c r="BB10" s="230"/>
      <c r="BC10" s="205">
        <f>IF(COUNT($G10:G10),EDATE(EDATE($G10,24),0))</f>
        <v>44104</v>
      </c>
      <c r="BD10" s="230"/>
      <c r="BE10" s="205">
        <f>IF(COUNT($G10:G10),EDATE(EDATE($G10,25),0))</f>
        <v>44134</v>
      </c>
      <c r="BF10" s="230"/>
      <c r="BG10" s="205">
        <f>IF(COUNT($G10:G10),EDATE(EDATE($G10,26),0))</f>
        <v>44165</v>
      </c>
      <c r="BH10" s="230"/>
      <c r="BI10" s="205">
        <f>IF(COUNT($G10:G10),EDATE(EDATE($G10,27),0))</f>
        <v>44195</v>
      </c>
      <c r="BJ10" s="230"/>
      <c r="BK10" s="205">
        <f>IF(COUNT($G10:G10),EDATE(EDATE($G10,28),0))</f>
        <v>44226</v>
      </c>
      <c r="BL10" s="230"/>
      <c r="BM10" s="205">
        <f>IF(COUNT($G10:G10),EDATE(EDATE($G10,29),0))</f>
        <v>44255</v>
      </c>
      <c r="BN10" s="230"/>
      <c r="BO10" s="205">
        <f>IF(COUNT($G10:G10),EDATE(EDATE($G10,30),0))</f>
        <v>44285</v>
      </c>
      <c r="BP10" s="230"/>
      <c r="BQ10" s="205">
        <f>IF(COUNT($G10:G10),EDATE(EDATE($G10,31),0))</f>
        <v>44316</v>
      </c>
      <c r="BR10" s="230"/>
      <c r="BS10" s="205">
        <f>IF(COUNT($G10:G10),EDATE(EDATE($G10,32),0))</f>
        <v>44346</v>
      </c>
      <c r="BT10" s="230"/>
      <c r="BU10" s="205">
        <f>IF(COUNT($G10:G10),EDATE(EDATE($G10,33),0))</f>
        <v>44377</v>
      </c>
      <c r="BV10" s="230"/>
      <c r="BW10" s="205">
        <f>IF(COUNT($G10:G10),EDATE(EDATE($G10,34),0))</f>
        <v>44407</v>
      </c>
      <c r="BX10" s="230"/>
      <c r="BY10" s="205">
        <f>IF(COUNT($G10:G10),EDATE(EDATE($G10,35),0))</f>
        <v>44438</v>
      </c>
      <c r="BZ10" s="230"/>
      <c r="CA10" s="205">
        <f>IF(COUNT($G10:G10),EDATE(EDATE($G10,36),0))</f>
        <v>44469</v>
      </c>
      <c r="CB10" s="230"/>
      <c r="CC10" s="205">
        <f>IF(COUNT($G10:G10),EDATE(EDATE($G10,37),0))</f>
        <v>44499</v>
      </c>
      <c r="CD10" s="230"/>
      <c r="CE10" s="205">
        <f>IF(COUNT($G10:G10),EDATE(EDATE($G10,38),0))</f>
        <v>44530</v>
      </c>
      <c r="CF10" s="230"/>
      <c r="CG10" s="205">
        <f>IF(COUNT($G10:G10),EDATE(EDATE($G10,39),0))</f>
        <v>44560</v>
      </c>
      <c r="CH10" s="230"/>
      <c r="CI10" s="205">
        <f>IF(COUNT($G10:G10),EDATE(EDATE($G10,40),0))</f>
        <v>44591</v>
      </c>
      <c r="CJ10" s="230"/>
      <c r="CK10" s="205">
        <f>IF(COUNT($G10:G10),EDATE(EDATE($G10,41),0))</f>
        <v>44620</v>
      </c>
      <c r="CL10" s="230"/>
      <c r="CM10" s="205">
        <f>IF(COUNT($G10:G10),EDATE(EDATE($G10,42),0))</f>
        <v>44650</v>
      </c>
      <c r="CN10" s="230"/>
      <c r="CO10" s="205">
        <f>IF(COUNT($G10:G10),EDATE(EDATE($G10,43),0))</f>
        <v>44681</v>
      </c>
      <c r="CP10" s="230"/>
      <c r="CQ10" s="205">
        <f>IF(COUNT($G10:G10),EDATE(EDATE($G10,44),0))</f>
        <v>44711</v>
      </c>
      <c r="CR10" s="230"/>
      <c r="CS10" s="205">
        <f>IF(COUNT($G10:G10),EDATE(EDATE($G10,45),0))</f>
        <v>44742</v>
      </c>
      <c r="CT10" s="230"/>
      <c r="CU10" s="205">
        <f>IF(COUNT($G10:G10),EDATE(EDATE($G10,46),0))</f>
        <v>44772</v>
      </c>
      <c r="CV10" s="230"/>
      <c r="CW10" s="205">
        <f>IF(COUNT($G10:G10),EDATE(EDATE($G10,47),0))</f>
        <v>44803</v>
      </c>
      <c r="CX10" s="230"/>
      <c r="CY10" s="205">
        <f>IF(COUNT($G10:G10),EDATE(EDATE($G10,48),0))</f>
        <v>44834</v>
      </c>
      <c r="CZ10" s="230"/>
      <c r="DA10" s="205">
        <f>IF(COUNT($G10:G10),EDATE(EDATE($G10,49),0))</f>
        <v>44864</v>
      </c>
      <c r="DB10" s="230"/>
      <c r="DC10" s="205">
        <f>IF(COUNT($G10:G10),EDATE(EDATE($G10,50),0))</f>
        <v>44895</v>
      </c>
      <c r="DD10" s="230"/>
      <c r="DE10" s="205">
        <f>IF(COUNT($G10:G10),EDATE(EDATE($G10,51),0))</f>
        <v>44925</v>
      </c>
      <c r="DF10" s="230"/>
      <c r="DG10" s="205">
        <f>IF(COUNT($G10:G10),EDATE(EDATE($G10,52),0))</f>
        <v>44956</v>
      </c>
      <c r="DH10" s="230"/>
      <c r="DI10" s="205">
        <f>IF(COUNT($G10:G10),EDATE(EDATE($G10,53),0))</f>
        <v>44985</v>
      </c>
      <c r="DJ10" s="230"/>
      <c r="DK10" s="205">
        <f>IF(COUNT($G10:G10),EDATE(EDATE($G10,54),0))</f>
        <v>45015</v>
      </c>
      <c r="DL10" s="230"/>
      <c r="DM10" s="205">
        <f>IF(COUNT($G10:G10),EDATE(EDATE($G10,55),0))</f>
        <v>45046</v>
      </c>
      <c r="DN10" s="230"/>
      <c r="DO10" s="205">
        <f>IF(COUNT($G10:G10),EDATE(EDATE($G10,56),0))</f>
        <v>45076</v>
      </c>
      <c r="DP10" s="230"/>
      <c r="DQ10" s="205">
        <f>IF(COUNT($G10:G10),EDATE(EDATE($G10,57),0))</f>
        <v>45107</v>
      </c>
      <c r="DR10" s="230"/>
      <c r="DS10" s="205">
        <f>IF(COUNT($G10:G10),EDATE(EDATE($G10,58),0))</f>
        <v>45137</v>
      </c>
      <c r="DT10" s="230"/>
      <c r="DU10" s="205">
        <f>IF(COUNT($G10:G10),EDATE(EDATE($G10,59),0))</f>
        <v>45168</v>
      </c>
      <c r="DV10" s="230"/>
      <c r="DW10" s="205">
        <f>IF(COUNT($G10:G10),EDATE(EDATE($G10,60),0))</f>
        <v>45199</v>
      </c>
      <c r="DX10" s="230"/>
      <c r="DY10" s="205">
        <f>IF(COUNT($G10:G10),EDATE(EDATE($G10,61),0))</f>
        <v>45229</v>
      </c>
      <c r="DZ10" s="230"/>
      <c r="EA10" s="205">
        <f>IF(COUNT($G10:G10),EDATE(EDATE($G10,62),0))</f>
        <v>45260</v>
      </c>
      <c r="EB10" s="230"/>
      <c r="EC10" s="205">
        <f>IF(COUNT($G10:G10),EDATE(EDATE($G10,63),0))</f>
        <v>45290</v>
      </c>
      <c r="ED10" s="230"/>
      <c r="EE10" s="205">
        <f>IF(COUNT($G10:G10),EDATE(EDATE($G10,64),0))</f>
        <v>45321</v>
      </c>
      <c r="EF10" s="233"/>
      <c r="EG10" s="44"/>
    </row>
    <row r="11" spans="1:137" ht="21" customHeight="1" thickBot="1">
      <c r="A11" s="200" t="str">
        <f t="shared" ca="1" si="0"/>
        <v/>
      </c>
      <c r="B11" s="213"/>
      <c r="C11" s="215" t="e">
        <f>+VLOOKUP(B11,'اسماء العملاء'!$A$2:$E$1270,5,FALSE)</f>
        <v>#N/A</v>
      </c>
      <c r="D11" s="215" t="e">
        <f>+VLOOKUP(B11,'اسماء العملاء'!$A$2:$C$1270,2,FALSE)</f>
        <v>#N/A</v>
      </c>
      <c r="E11" s="215" t="e">
        <f>+VLOOKUP(B11,'اسماء العملاء'!$A$2:$C$1270,3,FALSE)</f>
        <v>#N/A</v>
      </c>
      <c r="F11" s="203" t="e">
        <f>+VLOOKUP(B11,'اسماء العملاء'!$A$2:$F$142,6,FALSE)</f>
        <v>#N/A</v>
      </c>
      <c r="G11" s="205">
        <v>43374</v>
      </c>
      <c r="H11" s="229"/>
      <c r="I11" s="205">
        <f>IF(COUNT($G11:G11),EDATE(EDATE($G11,1),0))</f>
        <v>43405</v>
      </c>
      <c r="J11" s="230"/>
      <c r="K11" s="205">
        <f>IF(COUNT($G11:G11),EDATE(EDATE($G11,2),0))</f>
        <v>43435</v>
      </c>
      <c r="L11" s="230"/>
      <c r="M11" s="205">
        <f>IF(COUNT($G11:G11),EDATE(EDATE($G11,3),0))</f>
        <v>43466</v>
      </c>
      <c r="N11" s="230"/>
      <c r="O11" s="205">
        <f>IF(COUNT($G11:G11),EDATE(EDATE($G11,4),0))</f>
        <v>43497</v>
      </c>
      <c r="P11" s="230"/>
      <c r="Q11" s="230">
        <f>IF(COUNT($G11:G11),EDATE(EDATE($G11,5),0))</f>
        <v>43525</v>
      </c>
      <c r="R11" s="230"/>
      <c r="S11" s="205">
        <f>IF(COUNT($G11:G11),EDATE(EDATE($G11,6),0))</f>
        <v>43556</v>
      </c>
      <c r="T11" s="230"/>
      <c r="U11" s="205">
        <f>IF(COUNT($G11:G11),EDATE(EDATE($G11,7),0))</f>
        <v>43586</v>
      </c>
      <c r="V11" s="230"/>
      <c r="W11" s="205">
        <f>IF(COUNT($G11:G11),EDATE(EDATE($G11,8),0))</f>
        <v>43617</v>
      </c>
      <c r="X11" s="230"/>
      <c r="Y11" s="205">
        <f>IF(COUNT($G11:G11),EDATE(EDATE($G11,9),0))</f>
        <v>43647</v>
      </c>
      <c r="Z11" s="230"/>
      <c r="AA11" s="205">
        <f>IF(COUNT($G11:G11),EDATE(EDATE($G11,10),0))</f>
        <v>43678</v>
      </c>
      <c r="AB11" s="230"/>
      <c r="AC11" s="205">
        <f>IF(COUNT($G11:G11),EDATE(EDATE($G11,11),0))</f>
        <v>43709</v>
      </c>
      <c r="AD11" s="230"/>
      <c r="AE11" s="205">
        <f>IF(COUNT($G11:G11),EDATE(EDATE($G11,12),0))</f>
        <v>43739</v>
      </c>
      <c r="AF11" s="230"/>
      <c r="AG11" s="205">
        <f>IF(COUNT($G11:G11),EDATE(EDATE($G11,13),0))</f>
        <v>43770</v>
      </c>
      <c r="AH11" s="230"/>
      <c r="AI11" s="205">
        <f>IF(COUNT($G11:G11),EDATE(EDATE($G11,14),0))</f>
        <v>43800</v>
      </c>
      <c r="AJ11" s="230"/>
      <c r="AK11" s="205">
        <f>IF(COUNT($G11:G11),EDATE(EDATE($G11,15),0))</f>
        <v>43831</v>
      </c>
      <c r="AL11" s="230"/>
      <c r="AM11" s="205">
        <f>IF(COUNT($G11:G11),EDATE(EDATE($G11,16),0))</f>
        <v>43862</v>
      </c>
      <c r="AN11" s="230"/>
      <c r="AO11" s="205">
        <f>IF(COUNT($G11:G11),EDATE(EDATE($G11,17),0))</f>
        <v>43891</v>
      </c>
      <c r="AP11" s="230"/>
      <c r="AQ11" s="205">
        <f>IF(COUNT($G11:G11),EDATE(EDATE($G11,18),0))</f>
        <v>43922</v>
      </c>
      <c r="AR11" s="230"/>
      <c r="AS11" s="205">
        <f>IF(COUNT($G11:G11),EDATE(EDATE($G11,19),0))</f>
        <v>43952</v>
      </c>
      <c r="AT11" s="230"/>
      <c r="AU11" s="205">
        <f>IF(COUNT($G11:G11),EDATE(EDATE($G11,20),0))</f>
        <v>43983</v>
      </c>
      <c r="AV11" s="230"/>
      <c r="AW11" s="205">
        <f>IF(COUNT($G11:G11),EDATE(EDATE($G11,21),0))</f>
        <v>44013</v>
      </c>
      <c r="AX11" s="230"/>
      <c r="AY11" s="205">
        <f>IF(COUNT($G11:G11),EDATE(EDATE($G11,22),0))</f>
        <v>44044</v>
      </c>
      <c r="AZ11" s="230"/>
      <c r="BA11" s="205">
        <f>IF(COUNT($G11:G11),EDATE(EDATE($G11,23),0))</f>
        <v>44075</v>
      </c>
      <c r="BB11" s="230"/>
      <c r="BC11" s="205">
        <f>IF(COUNT($G11:G11),EDATE(EDATE($G11,24),0))</f>
        <v>44105</v>
      </c>
      <c r="BD11" s="230"/>
      <c r="BE11" s="205">
        <f>IF(COUNT($G11:G11),EDATE(EDATE($G11,25),0))</f>
        <v>44136</v>
      </c>
      <c r="BF11" s="230"/>
      <c r="BG11" s="205">
        <f>IF(COUNT($G11:G11),EDATE(EDATE($G11,26),0))</f>
        <v>44166</v>
      </c>
      <c r="BH11" s="230"/>
      <c r="BI11" s="205">
        <f>IF(COUNT($G11:G11),EDATE(EDATE($G11,27),0))</f>
        <v>44197</v>
      </c>
      <c r="BJ11" s="230"/>
      <c r="BK11" s="205">
        <f>IF(COUNT($G11:G11),EDATE(EDATE($G11,28),0))</f>
        <v>44228</v>
      </c>
      <c r="BL11" s="230"/>
      <c r="BM11" s="205">
        <f>IF(COUNT($G11:G11),EDATE(EDATE($G11,29),0))</f>
        <v>44256</v>
      </c>
      <c r="BN11" s="230"/>
      <c r="BO11" s="205">
        <f>IF(COUNT($G11:G11),EDATE(EDATE($G11,30),0))</f>
        <v>44287</v>
      </c>
      <c r="BP11" s="230"/>
      <c r="BQ11" s="205">
        <f>IF(COUNT($G11:G11),EDATE(EDATE($G11,31),0))</f>
        <v>44317</v>
      </c>
      <c r="BR11" s="230"/>
      <c r="BS11" s="205">
        <f>IF(COUNT($G11:G11),EDATE(EDATE($G11,32),0))</f>
        <v>44348</v>
      </c>
      <c r="BT11" s="230"/>
      <c r="BU11" s="205">
        <f>IF(COUNT($G11:G11),EDATE(EDATE($G11,33),0))</f>
        <v>44378</v>
      </c>
      <c r="BV11" s="230"/>
      <c r="BW11" s="205">
        <f>IF(COUNT($G11:G11),EDATE(EDATE($G11,34),0))</f>
        <v>44409</v>
      </c>
      <c r="BX11" s="230"/>
      <c r="BY11" s="205">
        <f>IF(COUNT($G11:G11),EDATE(EDATE($G11,35),0))</f>
        <v>44440</v>
      </c>
      <c r="BZ11" s="230"/>
      <c r="CA11" s="205">
        <f>IF(COUNT($G11:G11),EDATE(EDATE($G11,36),0))</f>
        <v>44470</v>
      </c>
      <c r="CB11" s="230"/>
      <c r="CC11" s="205">
        <f>IF(COUNT($G11:G11),EDATE(EDATE($G11,37),0))</f>
        <v>44501</v>
      </c>
      <c r="CD11" s="230"/>
      <c r="CE11" s="205">
        <f>IF(COUNT($G11:G11),EDATE(EDATE($G11,38),0))</f>
        <v>44531</v>
      </c>
      <c r="CF11" s="230"/>
      <c r="CG11" s="205">
        <f>IF(COUNT($G11:G11),EDATE(EDATE($G11,39),0))</f>
        <v>44562</v>
      </c>
      <c r="CH11" s="230"/>
      <c r="CI11" s="205">
        <f>IF(COUNT($G11:G11),EDATE(EDATE($G11,40),0))</f>
        <v>44593</v>
      </c>
      <c r="CJ11" s="230"/>
      <c r="CK11" s="205">
        <f>IF(COUNT($G11:G11),EDATE(EDATE($G11,41),0))</f>
        <v>44621</v>
      </c>
      <c r="CL11" s="230"/>
      <c r="CM11" s="205">
        <f>IF(COUNT($G11:G11),EDATE(EDATE($G11,42),0))</f>
        <v>44652</v>
      </c>
      <c r="CN11" s="230"/>
      <c r="CO11" s="205">
        <f>IF(COUNT($G11:G11),EDATE(EDATE($G11,43),0))</f>
        <v>44682</v>
      </c>
      <c r="CP11" s="230"/>
      <c r="CQ11" s="205">
        <f>IF(COUNT($G11:G11),EDATE(EDATE($G11,44),0))</f>
        <v>44713</v>
      </c>
      <c r="CR11" s="230"/>
      <c r="CS11" s="205">
        <f>IF(COUNT($G11:G11),EDATE(EDATE($G11,45),0))</f>
        <v>44743</v>
      </c>
      <c r="CT11" s="230"/>
      <c r="CU11" s="205">
        <f>IF(COUNT($G11:G11),EDATE(EDATE($G11,46),0))</f>
        <v>44774</v>
      </c>
      <c r="CV11" s="230"/>
      <c r="CW11" s="205">
        <f>IF(COUNT($G11:G11),EDATE(EDATE($G11,47),0))</f>
        <v>44805</v>
      </c>
      <c r="CX11" s="230"/>
      <c r="CY11" s="205">
        <f>IF(COUNT($G11:G11),EDATE(EDATE($G11,48),0))</f>
        <v>44835</v>
      </c>
      <c r="CZ11" s="230"/>
      <c r="DA11" s="205">
        <f>IF(COUNT($G11:G11),EDATE(EDATE($G11,49),0))</f>
        <v>44866</v>
      </c>
      <c r="DB11" s="230"/>
      <c r="DC11" s="205">
        <f>IF(COUNT($G11:G11),EDATE(EDATE($G11,50),0))</f>
        <v>44896</v>
      </c>
      <c r="DD11" s="230"/>
      <c r="DE11" s="205">
        <f>IF(COUNT($G11:G11),EDATE(EDATE($G11,51),0))</f>
        <v>44927</v>
      </c>
      <c r="DF11" s="230"/>
      <c r="DG11" s="205">
        <f>IF(COUNT($G11:G11),EDATE(EDATE($G11,52),0))</f>
        <v>44958</v>
      </c>
      <c r="DH11" s="230"/>
      <c r="DI11" s="205">
        <f>IF(COUNT($G11:G11),EDATE(EDATE($G11,53),0))</f>
        <v>44986</v>
      </c>
      <c r="DJ11" s="230"/>
      <c r="DK11" s="205">
        <f>IF(COUNT($G11:G11),EDATE(EDATE($G11,54),0))</f>
        <v>45017</v>
      </c>
      <c r="DL11" s="230"/>
      <c r="DM11" s="205">
        <f>IF(COUNT($G11:G11),EDATE(EDATE($G11,55),0))</f>
        <v>45047</v>
      </c>
      <c r="DN11" s="230"/>
      <c r="DO11" s="205">
        <f>IF(COUNT($G11:G11),EDATE(EDATE($G11,56),0))</f>
        <v>45078</v>
      </c>
      <c r="DP11" s="230"/>
      <c r="DQ11" s="205">
        <f>IF(COUNT($G11:G11),EDATE(EDATE($G11,57),0))</f>
        <v>45108</v>
      </c>
      <c r="DR11" s="230"/>
      <c r="DS11" s="205">
        <f>IF(COUNT($G11:G11),EDATE(EDATE($G11,58),0))</f>
        <v>45139</v>
      </c>
      <c r="DT11" s="230"/>
      <c r="DU11" s="205">
        <f>IF(COUNT($G11:G11),EDATE(EDATE($G11,59),0))</f>
        <v>45170</v>
      </c>
      <c r="DV11" s="230"/>
      <c r="DW11" s="205">
        <f>IF(COUNT($G11:G11),EDATE(EDATE($G11,60),0))</f>
        <v>45200</v>
      </c>
      <c r="DX11" s="230"/>
      <c r="DY11" s="205">
        <f>IF(COUNT($G11:G11),EDATE(EDATE($G11,61),0))</f>
        <v>45231</v>
      </c>
      <c r="DZ11" s="230"/>
      <c r="EA11" s="205">
        <f>IF(COUNT($G11:G11),EDATE(EDATE($G11,62),0))</f>
        <v>45261</v>
      </c>
      <c r="EB11" s="230"/>
      <c r="EC11" s="205">
        <f>IF(COUNT($G11:G11),EDATE(EDATE($G11,63),0))</f>
        <v>45292</v>
      </c>
      <c r="ED11" s="230"/>
      <c r="EE11" s="205">
        <f>IF(COUNT($G11:G11),EDATE(EDATE($G11,64),0))</f>
        <v>45323</v>
      </c>
      <c r="EF11" s="233"/>
      <c r="EG11" s="44"/>
    </row>
    <row r="12" spans="1:137" ht="21" customHeight="1" thickBot="1">
      <c r="A12" s="200" t="str">
        <f t="shared" ca="1" si="0"/>
        <v/>
      </c>
      <c r="B12" s="213"/>
      <c r="C12" s="215" t="e">
        <f>+VLOOKUP(B12,'اسماء العملاء'!$A$2:$E$1270,5,FALSE)</f>
        <v>#N/A</v>
      </c>
      <c r="D12" s="215" t="e">
        <f>+VLOOKUP(B12,'اسماء العملاء'!$A$2:$C$1270,2,FALSE)</f>
        <v>#N/A</v>
      </c>
      <c r="E12" s="215" t="e">
        <f>+VLOOKUP(B12,'اسماء العملاء'!$A$2:$C$1270,3,FALSE)</f>
        <v>#N/A</v>
      </c>
      <c r="F12" s="203" t="e">
        <f>+VLOOKUP(B12,'اسماء العملاء'!$A$2:$F$142,6,FALSE)</f>
        <v>#N/A</v>
      </c>
      <c r="G12" s="205">
        <v>43375</v>
      </c>
      <c r="H12" s="229"/>
      <c r="I12" s="205">
        <f>IF(COUNT($G12:G12),EDATE(EDATE($G12,1),0))</f>
        <v>43406</v>
      </c>
      <c r="J12" s="230"/>
      <c r="K12" s="205">
        <f>IF(COUNT($G12:G12),EDATE(EDATE($G12,2),0))</f>
        <v>43436</v>
      </c>
      <c r="L12" s="230"/>
      <c r="M12" s="205">
        <f>IF(COUNT($G12:G12),EDATE(EDATE($G12,3),0))</f>
        <v>43467</v>
      </c>
      <c r="N12" s="230"/>
      <c r="O12" s="205">
        <f>IF(COUNT($G12:G12),EDATE(EDATE($G12,4),0))</f>
        <v>43498</v>
      </c>
      <c r="P12" s="230"/>
      <c r="Q12" s="230">
        <f>IF(COUNT($G12:G12),EDATE(EDATE($G12,5),0))</f>
        <v>43526</v>
      </c>
      <c r="R12" s="230"/>
      <c r="S12" s="205">
        <f>IF(COUNT($G12:G12),EDATE(EDATE($G12,6),0))</f>
        <v>43557</v>
      </c>
      <c r="T12" s="230"/>
      <c r="U12" s="205">
        <f>IF(COUNT($G12:G12),EDATE(EDATE($G12,7),0))</f>
        <v>43587</v>
      </c>
      <c r="V12" s="230"/>
      <c r="W12" s="205">
        <f>IF(COUNT($G12:G12),EDATE(EDATE($G12,8),0))</f>
        <v>43618</v>
      </c>
      <c r="X12" s="230"/>
      <c r="Y12" s="205">
        <f>IF(COUNT($G12:G12),EDATE(EDATE($G12,9),0))</f>
        <v>43648</v>
      </c>
      <c r="Z12" s="230"/>
      <c r="AA12" s="205">
        <f>IF(COUNT($G12:G12),EDATE(EDATE($G12,10),0))</f>
        <v>43679</v>
      </c>
      <c r="AB12" s="230"/>
      <c r="AC12" s="205">
        <f>IF(COUNT($G12:G12),EDATE(EDATE($G12,11),0))</f>
        <v>43710</v>
      </c>
      <c r="AD12" s="230"/>
      <c r="AE12" s="205">
        <f>IF(COUNT($G12:G12),EDATE(EDATE($G12,12),0))</f>
        <v>43740</v>
      </c>
      <c r="AF12" s="230"/>
      <c r="AG12" s="205">
        <f>IF(COUNT($G12:G12),EDATE(EDATE($G12,13),0))</f>
        <v>43771</v>
      </c>
      <c r="AH12" s="230"/>
      <c r="AI12" s="205">
        <f>IF(COUNT($G12:G12),EDATE(EDATE($G12,14),0))</f>
        <v>43801</v>
      </c>
      <c r="AJ12" s="230"/>
      <c r="AK12" s="205">
        <f>IF(COUNT($G12:G12),EDATE(EDATE($G12,15),0))</f>
        <v>43832</v>
      </c>
      <c r="AL12" s="230"/>
      <c r="AM12" s="205">
        <f>IF(COUNT($G12:G12),EDATE(EDATE($G12,16),0))</f>
        <v>43863</v>
      </c>
      <c r="AN12" s="230"/>
      <c r="AO12" s="205">
        <f>IF(COUNT($G12:G12),EDATE(EDATE($G12,17),0))</f>
        <v>43892</v>
      </c>
      <c r="AP12" s="230"/>
      <c r="AQ12" s="205">
        <f>IF(COUNT($G12:G12),EDATE(EDATE($G12,18),0))</f>
        <v>43923</v>
      </c>
      <c r="AR12" s="230"/>
      <c r="AS12" s="205">
        <f>IF(COUNT($G12:G12),EDATE(EDATE($G12,19),0))</f>
        <v>43953</v>
      </c>
      <c r="AT12" s="230"/>
      <c r="AU12" s="205">
        <f>IF(COUNT($G12:G12),EDATE(EDATE($G12,20),0))</f>
        <v>43984</v>
      </c>
      <c r="AV12" s="230"/>
      <c r="AW12" s="205">
        <f>IF(COUNT($G12:G12),EDATE(EDATE($G12,21),0))</f>
        <v>44014</v>
      </c>
      <c r="AX12" s="230"/>
      <c r="AY12" s="205">
        <f>IF(COUNT($G12:G12),EDATE(EDATE($G12,22),0))</f>
        <v>44045</v>
      </c>
      <c r="AZ12" s="230"/>
      <c r="BA12" s="205">
        <f>IF(COUNT($G12:G12),EDATE(EDATE($G12,23),0))</f>
        <v>44076</v>
      </c>
      <c r="BB12" s="230"/>
      <c r="BC12" s="205">
        <f>IF(COUNT($G12:G12),EDATE(EDATE($G12,24),0))</f>
        <v>44106</v>
      </c>
      <c r="BD12" s="230"/>
      <c r="BE12" s="205">
        <f>IF(COUNT($G12:G12),EDATE(EDATE($G12,25),0))</f>
        <v>44137</v>
      </c>
      <c r="BF12" s="230"/>
      <c r="BG12" s="205">
        <f>IF(COUNT($G12:G12),EDATE(EDATE($G12,26),0))</f>
        <v>44167</v>
      </c>
      <c r="BH12" s="230"/>
      <c r="BI12" s="205">
        <f>IF(COUNT($G12:G12),EDATE(EDATE($G12,27),0))</f>
        <v>44198</v>
      </c>
      <c r="BJ12" s="230"/>
      <c r="BK12" s="205">
        <f>IF(COUNT($G12:G12),EDATE(EDATE($G12,28),0))</f>
        <v>44229</v>
      </c>
      <c r="BL12" s="230"/>
      <c r="BM12" s="205">
        <f>IF(COUNT($G12:G12),EDATE(EDATE($G12,29),0))</f>
        <v>44257</v>
      </c>
      <c r="BN12" s="230"/>
      <c r="BO12" s="205">
        <f>IF(COUNT($G12:G12),EDATE(EDATE($G12,30),0))</f>
        <v>44288</v>
      </c>
      <c r="BP12" s="230"/>
      <c r="BQ12" s="205">
        <f>IF(COUNT($G12:G12),EDATE(EDATE($G12,31),0))</f>
        <v>44318</v>
      </c>
      <c r="BR12" s="230"/>
      <c r="BS12" s="205">
        <f>IF(COUNT($G12:G12),EDATE(EDATE($G12,32),0))</f>
        <v>44349</v>
      </c>
      <c r="BT12" s="230"/>
      <c r="BU12" s="205">
        <f>IF(COUNT($G12:G12),EDATE(EDATE($G12,33),0))</f>
        <v>44379</v>
      </c>
      <c r="BV12" s="230"/>
      <c r="BW12" s="205">
        <f>IF(COUNT($G12:G12),EDATE(EDATE($G12,34),0))</f>
        <v>44410</v>
      </c>
      <c r="BX12" s="230"/>
      <c r="BY12" s="205">
        <f>IF(COUNT($G12:G12),EDATE(EDATE($G12,35),0))</f>
        <v>44441</v>
      </c>
      <c r="BZ12" s="230"/>
      <c r="CA12" s="205">
        <f>IF(COUNT($G12:G12),EDATE(EDATE($G12,36),0))</f>
        <v>44471</v>
      </c>
      <c r="CB12" s="230"/>
      <c r="CC12" s="205">
        <f>IF(COUNT($G12:G12),EDATE(EDATE($G12,37),0))</f>
        <v>44502</v>
      </c>
      <c r="CD12" s="230"/>
      <c r="CE12" s="205">
        <f>IF(COUNT($G12:G12),EDATE(EDATE($G12,38),0))</f>
        <v>44532</v>
      </c>
      <c r="CF12" s="230"/>
      <c r="CG12" s="205">
        <f>IF(COUNT($G12:G12),EDATE(EDATE($G12,39),0))</f>
        <v>44563</v>
      </c>
      <c r="CH12" s="230"/>
      <c r="CI12" s="205">
        <f>IF(COUNT($G12:G12),EDATE(EDATE($G12,40),0))</f>
        <v>44594</v>
      </c>
      <c r="CJ12" s="230"/>
      <c r="CK12" s="205">
        <f>IF(COUNT($G12:G12),EDATE(EDATE($G12,41),0))</f>
        <v>44622</v>
      </c>
      <c r="CL12" s="230"/>
      <c r="CM12" s="205">
        <f>IF(COUNT($G12:G12),EDATE(EDATE($G12,42),0))</f>
        <v>44653</v>
      </c>
      <c r="CN12" s="230"/>
      <c r="CO12" s="205">
        <f>IF(COUNT($G12:G12),EDATE(EDATE($G12,43),0))</f>
        <v>44683</v>
      </c>
      <c r="CP12" s="230"/>
      <c r="CQ12" s="205">
        <f>IF(COUNT($G12:G12),EDATE(EDATE($G12,44),0))</f>
        <v>44714</v>
      </c>
      <c r="CR12" s="230"/>
      <c r="CS12" s="205">
        <f>IF(COUNT($G12:G12),EDATE(EDATE($G12,45),0))</f>
        <v>44744</v>
      </c>
      <c r="CT12" s="230"/>
      <c r="CU12" s="205">
        <f>IF(COUNT($G12:G12),EDATE(EDATE($G12,46),0))</f>
        <v>44775</v>
      </c>
      <c r="CV12" s="230"/>
      <c r="CW12" s="205">
        <f>IF(COUNT($G12:G12),EDATE(EDATE($G12,47),0))</f>
        <v>44806</v>
      </c>
      <c r="CX12" s="230"/>
      <c r="CY12" s="205">
        <f>IF(COUNT($G12:G12),EDATE(EDATE($G12,48),0))</f>
        <v>44836</v>
      </c>
      <c r="CZ12" s="230"/>
      <c r="DA12" s="205">
        <f>IF(COUNT($G12:G12),EDATE(EDATE($G12,49),0))</f>
        <v>44867</v>
      </c>
      <c r="DB12" s="230"/>
      <c r="DC12" s="205">
        <f>IF(COUNT($G12:G12),EDATE(EDATE($G12,50),0))</f>
        <v>44897</v>
      </c>
      <c r="DD12" s="230"/>
      <c r="DE12" s="205">
        <f>IF(COUNT($G12:G12),EDATE(EDATE($G12,51),0))</f>
        <v>44928</v>
      </c>
      <c r="DF12" s="230"/>
      <c r="DG12" s="205">
        <f>IF(COUNT($G12:G12),EDATE(EDATE($G12,52),0))</f>
        <v>44959</v>
      </c>
      <c r="DH12" s="230"/>
      <c r="DI12" s="205">
        <f>IF(COUNT($G12:G12),EDATE(EDATE($G12,53),0))</f>
        <v>44987</v>
      </c>
      <c r="DJ12" s="230"/>
      <c r="DK12" s="205">
        <f>IF(COUNT($G12:G12),EDATE(EDATE($G12,54),0))</f>
        <v>45018</v>
      </c>
      <c r="DL12" s="230"/>
      <c r="DM12" s="205">
        <f>IF(COUNT($G12:G12),EDATE(EDATE($G12,55),0))</f>
        <v>45048</v>
      </c>
      <c r="DN12" s="230"/>
      <c r="DO12" s="205">
        <f>IF(COUNT($G12:G12),EDATE(EDATE($G12,56),0))</f>
        <v>45079</v>
      </c>
      <c r="DP12" s="230"/>
      <c r="DQ12" s="205">
        <f>IF(COUNT($G12:G12),EDATE(EDATE($G12,57),0))</f>
        <v>45109</v>
      </c>
      <c r="DR12" s="230"/>
      <c r="DS12" s="205">
        <f>IF(COUNT($G12:G12),EDATE(EDATE($G12,58),0))</f>
        <v>45140</v>
      </c>
      <c r="DT12" s="230"/>
      <c r="DU12" s="205">
        <f>IF(COUNT($G12:G12),EDATE(EDATE($G12,59),0))</f>
        <v>45171</v>
      </c>
      <c r="DV12" s="230"/>
      <c r="DW12" s="205">
        <f>IF(COUNT($G12:G12),EDATE(EDATE($G12,60),0))</f>
        <v>45201</v>
      </c>
      <c r="DX12" s="230"/>
      <c r="DY12" s="205">
        <f>IF(COUNT($G12:G12),EDATE(EDATE($G12,61),0))</f>
        <v>45232</v>
      </c>
      <c r="DZ12" s="230"/>
      <c r="EA12" s="205">
        <f>IF(COUNT($G12:G12),EDATE(EDATE($G12,62),0))</f>
        <v>45262</v>
      </c>
      <c r="EB12" s="230"/>
      <c r="EC12" s="205">
        <f>IF(COUNT($G12:G12),EDATE(EDATE($G12,63),0))</f>
        <v>45293</v>
      </c>
      <c r="ED12" s="230"/>
      <c r="EE12" s="205">
        <f>IF(COUNT($G12:G12),EDATE(EDATE($G12,64),0))</f>
        <v>45324</v>
      </c>
      <c r="EF12" s="233"/>
      <c r="EG12" s="44"/>
    </row>
    <row r="13" spans="1:137" ht="21" customHeight="1" thickBot="1">
      <c r="A13" s="200" t="str">
        <f t="shared" ca="1" si="0"/>
        <v/>
      </c>
      <c r="B13" s="213"/>
      <c r="C13" s="215" t="e">
        <f>+VLOOKUP(B13,'اسماء العملاء'!$A$2:$E$1270,5,FALSE)</f>
        <v>#N/A</v>
      </c>
      <c r="D13" s="215" t="e">
        <f>+VLOOKUP(B13,'اسماء العملاء'!$A$2:$C$1270,2,FALSE)</f>
        <v>#N/A</v>
      </c>
      <c r="E13" s="215" t="e">
        <f>+VLOOKUP(B13,'اسماء العملاء'!$A$2:$C$1270,3,FALSE)</f>
        <v>#N/A</v>
      </c>
      <c r="F13" s="203" t="e">
        <f>+VLOOKUP(B13,'اسماء العملاء'!$A$2:$F$142,6,FALSE)</f>
        <v>#N/A</v>
      </c>
      <c r="G13" s="205">
        <v>43376</v>
      </c>
      <c r="H13" s="229"/>
      <c r="I13" s="205">
        <f>IF(COUNT($G13:G13),EDATE(EDATE($G13,1),0))</f>
        <v>43407</v>
      </c>
      <c r="J13" s="230"/>
      <c r="K13" s="205">
        <f>IF(COUNT($G13:G13),EDATE(EDATE($G13,2),0))</f>
        <v>43437</v>
      </c>
      <c r="L13" s="230"/>
      <c r="M13" s="205">
        <f>IF(COUNT($G13:G13),EDATE(EDATE($G13,3),0))</f>
        <v>43468</v>
      </c>
      <c r="N13" s="230"/>
      <c r="O13" s="205">
        <f>IF(COUNT($G13:G13),EDATE(EDATE($G13,4),0))</f>
        <v>43499</v>
      </c>
      <c r="P13" s="230"/>
      <c r="Q13" s="230">
        <f>IF(COUNT($G13:G13),EDATE(EDATE($G13,5),0))</f>
        <v>43527</v>
      </c>
      <c r="R13" s="230"/>
      <c r="S13" s="205">
        <f>IF(COUNT($G13:G13),EDATE(EDATE($G13,6),0))</f>
        <v>43558</v>
      </c>
      <c r="T13" s="230"/>
      <c r="U13" s="205">
        <f>IF(COUNT($G13:G13),EDATE(EDATE($G13,7),0))</f>
        <v>43588</v>
      </c>
      <c r="V13" s="230"/>
      <c r="W13" s="205">
        <f>IF(COUNT($G13:G13),EDATE(EDATE($G13,8),0))</f>
        <v>43619</v>
      </c>
      <c r="X13" s="230"/>
      <c r="Y13" s="205">
        <f>IF(COUNT($G13:G13),EDATE(EDATE($G13,9),0))</f>
        <v>43649</v>
      </c>
      <c r="Z13" s="230"/>
      <c r="AA13" s="205">
        <f>IF(COUNT($G13:G13),EDATE(EDATE($G13,10),0))</f>
        <v>43680</v>
      </c>
      <c r="AB13" s="230"/>
      <c r="AC13" s="205">
        <f>IF(COUNT($G13:G13),EDATE(EDATE($G13,11),0))</f>
        <v>43711</v>
      </c>
      <c r="AD13" s="230"/>
      <c r="AE13" s="205">
        <f>IF(COUNT($G13:G13),EDATE(EDATE($G13,12),0))</f>
        <v>43741</v>
      </c>
      <c r="AF13" s="230"/>
      <c r="AG13" s="205">
        <f>IF(COUNT($G13:G13),EDATE(EDATE($G13,13),0))</f>
        <v>43772</v>
      </c>
      <c r="AH13" s="230"/>
      <c r="AI13" s="205">
        <f>IF(COUNT($G13:G13),EDATE(EDATE($G13,14),0))</f>
        <v>43802</v>
      </c>
      <c r="AJ13" s="230"/>
      <c r="AK13" s="205">
        <f>IF(COUNT($G13:G13),EDATE(EDATE($G13,15),0))</f>
        <v>43833</v>
      </c>
      <c r="AL13" s="230"/>
      <c r="AM13" s="205">
        <f>IF(COUNT($G13:G13),EDATE(EDATE($G13,16),0))</f>
        <v>43864</v>
      </c>
      <c r="AN13" s="230"/>
      <c r="AO13" s="205">
        <f>IF(COUNT($G13:G13),EDATE(EDATE($G13,17),0))</f>
        <v>43893</v>
      </c>
      <c r="AP13" s="230"/>
      <c r="AQ13" s="205">
        <f>IF(COUNT($G13:G13),EDATE(EDATE($G13,18),0))</f>
        <v>43924</v>
      </c>
      <c r="AR13" s="230"/>
      <c r="AS13" s="205">
        <f>IF(COUNT($G13:G13),EDATE(EDATE($G13,19),0))</f>
        <v>43954</v>
      </c>
      <c r="AT13" s="230"/>
      <c r="AU13" s="205">
        <f>IF(COUNT($G13:G13),EDATE(EDATE($G13,20),0))</f>
        <v>43985</v>
      </c>
      <c r="AV13" s="230"/>
      <c r="AW13" s="205">
        <f>IF(COUNT($G13:G13),EDATE(EDATE($G13,21),0))</f>
        <v>44015</v>
      </c>
      <c r="AX13" s="230"/>
      <c r="AY13" s="205">
        <f>IF(COUNT($G13:G13),EDATE(EDATE($G13,22),0))</f>
        <v>44046</v>
      </c>
      <c r="AZ13" s="230"/>
      <c r="BA13" s="205">
        <f>IF(COUNT($G13:G13),EDATE(EDATE($G13,23),0))</f>
        <v>44077</v>
      </c>
      <c r="BB13" s="230"/>
      <c r="BC13" s="205">
        <f>IF(COUNT($G13:G13),EDATE(EDATE($G13,24),0))</f>
        <v>44107</v>
      </c>
      <c r="BD13" s="230"/>
      <c r="BE13" s="205">
        <f>IF(COUNT($G13:G13),EDATE(EDATE($G13,25),0))</f>
        <v>44138</v>
      </c>
      <c r="BF13" s="230"/>
      <c r="BG13" s="205">
        <f>IF(COUNT($G13:G13),EDATE(EDATE($G13,26),0))</f>
        <v>44168</v>
      </c>
      <c r="BH13" s="230"/>
      <c r="BI13" s="205">
        <f>IF(COUNT($G13:G13),EDATE(EDATE($G13,27),0))</f>
        <v>44199</v>
      </c>
      <c r="BJ13" s="230"/>
      <c r="BK13" s="205">
        <f>IF(COUNT($G13:G13),EDATE(EDATE($G13,28),0))</f>
        <v>44230</v>
      </c>
      <c r="BL13" s="230"/>
      <c r="BM13" s="205">
        <f>IF(COUNT($G13:G13),EDATE(EDATE($G13,29),0))</f>
        <v>44258</v>
      </c>
      <c r="BN13" s="230"/>
      <c r="BO13" s="205">
        <f>IF(COUNT($G13:G13),EDATE(EDATE($G13,30),0))</f>
        <v>44289</v>
      </c>
      <c r="BP13" s="230"/>
      <c r="BQ13" s="205">
        <f>IF(COUNT($G13:G13),EDATE(EDATE($G13,31),0))</f>
        <v>44319</v>
      </c>
      <c r="BR13" s="230"/>
      <c r="BS13" s="205">
        <f>IF(COUNT($G13:G13),EDATE(EDATE($G13,32),0))</f>
        <v>44350</v>
      </c>
      <c r="BT13" s="230"/>
      <c r="BU13" s="205">
        <f>IF(COUNT($G13:G13),EDATE(EDATE($G13,33),0))</f>
        <v>44380</v>
      </c>
      <c r="BV13" s="230"/>
      <c r="BW13" s="205">
        <f>IF(COUNT($G13:G13),EDATE(EDATE($G13,34),0))</f>
        <v>44411</v>
      </c>
      <c r="BX13" s="230"/>
      <c r="BY13" s="205">
        <f>IF(COUNT($G13:G13),EDATE(EDATE($G13,35),0))</f>
        <v>44442</v>
      </c>
      <c r="BZ13" s="230"/>
      <c r="CA13" s="205">
        <f>IF(COUNT($G13:G13),EDATE(EDATE($G13,36),0))</f>
        <v>44472</v>
      </c>
      <c r="CB13" s="230"/>
      <c r="CC13" s="205">
        <f>IF(COUNT($G13:G13),EDATE(EDATE($G13,37),0))</f>
        <v>44503</v>
      </c>
      <c r="CD13" s="230"/>
      <c r="CE13" s="205">
        <f>IF(COUNT($G13:G13),EDATE(EDATE($G13,38),0))</f>
        <v>44533</v>
      </c>
      <c r="CF13" s="230"/>
      <c r="CG13" s="205">
        <f>IF(COUNT($G13:G13),EDATE(EDATE($G13,39),0))</f>
        <v>44564</v>
      </c>
      <c r="CH13" s="230"/>
      <c r="CI13" s="205">
        <f>IF(COUNT($G13:G13),EDATE(EDATE($G13,40),0))</f>
        <v>44595</v>
      </c>
      <c r="CJ13" s="230"/>
      <c r="CK13" s="205">
        <f>IF(COUNT($G13:G13),EDATE(EDATE($G13,41),0))</f>
        <v>44623</v>
      </c>
      <c r="CL13" s="230"/>
      <c r="CM13" s="205">
        <f>IF(COUNT($G13:G13),EDATE(EDATE($G13,42),0))</f>
        <v>44654</v>
      </c>
      <c r="CN13" s="230"/>
      <c r="CO13" s="205">
        <f>IF(COUNT($G13:G13),EDATE(EDATE($G13,43),0))</f>
        <v>44684</v>
      </c>
      <c r="CP13" s="230"/>
      <c r="CQ13" s="205">
        <f>IF(COUNT($G13:G13),EDATE(EDATE($G13,44),0))</f>
        <v>44715</v>
      </c>
      <c r="CR13" s="230"/>
      <c r="CS13" s="205">
        <f>IF(COUNT($G13:G13),EDATE(EDATE($G13,45),0))</f>
        <v>44745</v>
      </c>
      <c r="CT13" s="230"/>
      <c r="CU13" s="205">
        <f>IF(COUNT($G13:G13),EDATE(EDATE($G13,46),0))</f>
        <v>44776</v>
      </c>
      <c r="CV13" s="230"/>
      <c r="CW13" s="205">
        <f>IF(COUNT($G13:G13),EDATE(EDATE($G13,47),0))</f>
        <v>44807</v>
      </c>
      <c r="CX13" s="230"/>
      <c r="CY13" s="205">
        <f>IF(COUNT($G13:G13),EDATE(EDATE($G13,48),0))</f>
        <v>44837</v>
      </c>
      <c r="CZ13" s="230"/>
      <c r="DA13" s="205">
        <f>IF(COUNT($G13:G13),EDATE(EDATE($G13,49),0))</f>
        <v>44868</v>
      </c>
      <c r="DB13" s="230"/>
      <c r="DC13" s="205">
        <f>IF(COUNT($G13:G13),EDATE(EDATE($G13,50),0))</f>
        <v>44898</v>
      </c>
      <c r="DD13" s="230"/>
      <c r="DE13" s="205">
        <f>IF(COUNT($G13:G13),EDATE(EDATE($G13,51),0))</f>
        <v>44929</v>
      </c>
      <c r="DF13" s="230"/>
      <c r="DG13" s="205">
        <f>IF(COUNT($G13:G13),EDATE(EDATE($G13,52),0))</f>
        <v>44960</v>
      </c>
      <c r="DH13" s="230"/>
      <c r="DI13" s="205">
        <f>IF(COUNT($G13:G13),EDATE(EDATE($G13,53),0))</f>
        <v>44988</v>
      </c>
      <c r="DJ13" s="230"/>
      <c r="DK13" s="205">
        <f>IF(COUNT($G13:G13),EDATE(EDATE($G13,54),0))</f>
        <v>45019</v>
      </c>
      <c r="DL13" s="230"/>
      <c r="DM13" s="205">
        <f>IF(COUNT($G13:G13),EDATE(EDATE($G13,55),0))</f>
        <v>45049</v>
      </c>
      <c r="DN13" s="230"/>
      <c r="DO13" s="205">
        <f>IF(COUNT($G13:G13),EDATE(EDATE($G13,56),0))</f>
        <v>45080</v>
      </c>
      <c r="DP13" s="230"/>
      <c r="DQ13" s="205">
        <f>IF(COUNT($G13:G13),EDATE(EDATE($G13,57),0))</f>
        <v>45110</v>
      </c>
      <c r="DR13" s="230"/>
      <c r="DS13" s="205">
        <f>IF(COUNT($G13:G13),EDATE(EDATE($G13,58),0))</f>
        <v>45141</v>
      </c>
      <c r="DT13" s="230"/>
      <c r="DU13" s="205">
        <f>IF(COUNT($G13:G13),EDATE(EDATE($G13,59),0))</f>
        <v>45172</v>
      </c>
      <c r="DV13" s="230"/>
      <c r="DW13" s="205">
        <f>IF(COUNT($G13:G13),EDATE(EDATE($G13,60),0))</f>
        <v>45202</v>
      </c>
      <c r="DX13" s="230"/>
      <c r="DY13" s="205">
        <f>IF(COUNT($G13:G13),EDATE(EDATE($G13,61),0))</f>
        <v>45233</v>
      </c>
      <c r="DZ13" s="230"/>
      <c r="EA13" s="205">
        <f>IF(COUNT($G13:G13),EDATE(EDATE($G13,62),0))</f>
        <v>45263</v>
      </c>
      <c r="EB13" s="230"/>
      <c r="EC13" s="205">
        <f>IF(COUNT($G13:G13),EDATE(EDATE($G13,63),0))</f>
        <v>45294</v>
      </c>
      <c r="ED13" s="230"/>
      <c r="EE13" s="205">
        <f>IF(COUNT($G13:G13),EDATE(EDATE($G13,64),0))</f>
        <v>45325</v>
      </c>
      <c r="EF13" s="233"/>
      <c r="EG13" s="44"/>
    </row>
    <row r="14" spans="1:137" ht="21" customHeight="1" thickBot="1">
      <c r="A14" s="200" t="str">
        <f t="shared" ca="1" si="0"/>
        <v/>
      </c>
      <c r="B14" s="213"/>
      <c r="C14" s="215" t="e">
        <f>+VLOOKUP(B14,'اسماء العملاء'!$A$2:$E$1270,5,FALSE)</f>
        <v>#N/A</v>
      </c>
      <c r="D14" s="215" t="e">
        <f>+VLOOKUP(B14,'اسماء العملاء'!$A$2:$C$1270,2,FALSE)</f>
        <v>#N/A</v>
      </c>
      <c r="E14" s="215" t="e">
        <f>+VLOOKUP(B14,'اسماء العملاء'!$A$2:$C$1270,3,FALSE)</f>
        <v>#N/A</v>
      </c>
      <c r="F14" s="203" t="e">
        <f>+VLOOKUP(B14,'اسماء العملاء'!$A$2:$F$142,6,FALSE)</f>
        <v>#N/A</v>
      </c>
      <c r="G14" s="205">
        <v>43377</v>
      </c>
      <c r="H14" s="229"/>
      <c r="I14" s="205">
        <f>IF(COUNT($G14:G14),EDATE(EDATE($G14,1),0))</f>
        <v>43408</v>
      </c>
      <c r="J14" s="230"/>
      <c r="K14" s="205">
        <f>IF(COUNT($G14:G14),EDATE(EDATE($G14,2),0))</f>
        <v>43438</v>
      </c>
      <c r="L14" s="230"/>
      <c r="M14" s="205">
        <f>IF(COUNT($G14:G14),EDATE(EDATE($G14,3),0))</f>
        <v>43469</v>
      </c>
      <c r="N14" s="230"/>
      <c r="O14" s="205">
        <f>IF(COUNT($G14:G14),EDATE(EDATE($G14,4),0))</f>
        <v>43500</v>
      </c>
      <c r="P14" s="230"/>
      <c r="Q14" s="230">
        <f>IF(COUNT($G14:G14),EDATE(EDATE($G14,5),0))</f>
        <v>43528</v>
      </c>
      <c r="R14" s="230"/>
      <c r="S14" s="205">
        <f>IF(COUNT($G14:G14),EDATE(EDATE($G14,6),0))</f>
        <v>43559</v>
      </c>
      <c r="T14" s="230"/>
      <c r="U14" s="205">
        <f>IF(COUNT($G14:G14),EDATE(EDATE($G14,7),0))</f>
        <v>43589</v>
      </c>
      <c r="V14" s="230"/>
      <c r="W14" s="205">
        <f>IF(COUNT($G14:G14),EDATE(EDATE($G14,8),0))</f>
        <v>43620</v>
      </c>
      <c r="X14" s="230"/>
      <c r="Y14" s="205">
        <f>IF(COUNT($G14:G14),EDATE(EDATE($G14,9),0))</f>
        <v>43650</v>
      </c>
      <c r="Z14" s="230"/>
      <c r="AA14" s="205">
        <f>IF(COUNT($G14:G14),EDATE(EDATE($G14,10),0))</f>
        <v>43681</v>
      </c>
      <c r="AB14" s="230"/>
      <c r="AC14" s="205">
        <f>IF(COUNT($G14:G14),EDATE(EDATE($G14,11),0))</f>
        <v>43712</v>
      </c>
      <c r="AD14" s="230"/>
      <c r="AE14" s="205">
        <f>IF(COUNT($G14:G14),EDATE(EDATE($G14,12),0))</f>
        <v>43742</v>
      </c>
      <c r="AF14" s="230"/>
      <c r="AG14" s="205">
        <f>IF(COUNT($G14:G14),EDATE(EDATE($G14,13),0))</f>
        <v>43773</v>
      </c>
      <c r="AH14" s="230"/>
      <c r="AI14" s="205">
        <f>IF(COUNT($G14:G14),EDATE(EDATE($G14,14),0))</f>
        <v>43803</v>
      </c>
      <c r="AJ14" s="230"/>
      <c r="AK14" s="205">
        <f>IF(COUNT($G14:G14),EDATE(EDATE($G14,15),0))</f>
        <v>43834</v>
      </c>
      <c r="AL14" s="230"/>
      <c r="AM14" s="205">
        <f>IF(COUNT($G14:G14),EDATE(EDATE($G14,16),0))</f>
        <v>43865</v>
      </c>
      <c r="AN14" s="230"/>
      <c r="AO14" s="205">
        <f>IF(COUNT($G14:G14),EDATE(EDATE($G14,17),0))</f>
        <v>43894</v>
      </c>
      <c r="AP14" s="230"/>
      <c r="AQ14" s="205">
        <f>IF(COUNT($G14:G14),EDATE(EDATE($G14,18),0))</f>
        <v>43925</v>
      </c>
      <c r="AR14" s="230"/>
      <c r="AS14" s="205">
        <f>IF(COUNT($G14:G14),EDATE(EDATE($G14,19),0))</f>
        <v>43955</v>
      </c>
      <c r="AT14" s="230"/>
      <c r="AU14" s="205">
        <f>IF(COUNT($G14:G14),EDATE(EDATE($G14,20),0))</f>
        <v>43986</v>
      </c>
      <c r="AV14" s="230"/>
      <c r="AW14" s="205">
        <f>IF(COUNT($G14:G14),EDATE(EDATE($G14,21),0))</f>
        <v>44016</v>
      </c>
      <c r="AX14" s="230"/>
      <c r="AY14" s="205">
        <f>IF(COUNT($G14:G14),EDATE(EDATE($G14,22),0))</f>
        <v>44047</v>
      </c>
      <c r="AZ14" s="230"/>
      <c r="BA14" s="205">
        <f>IF(COUNT($G14:G14),EDATE(EDATE($G14,23),0))</f>
        <v>44078</v>
      </c>
      <c r="BB14" s="230"/>
      <c r="BC14" s="205">
        <f>IF(COUNT($G14:G14),EDATE(EDATE($G14,24),0))</f>
        <v>44108</v>
      </c>
      <c r="BD14" s="230"/>
      <c r="BE14" s="205">
        <f>IF(COUNT($G14:G14),EDATE(EDATE($G14,25),0))</f>
        <v>44139</v>
      </c>
      <c r="BF14" s="230"/>
      <c r="BG14" s="205">
        <f>IF(COUNT($G14:G14),EDATE(EDATE($G14,26),0))</f>
        <v>44169</v>
      </c>
      <c r="BH14" s="230"/>
      <c r="BI14" s="205">
        <f>IF(COUNT($G14:G14),EDATE(EDATE($G14,27),0))</f>
        <v>44200</v>
      </c>
      <c r="BJ14" s="230"/>
      <c r="BK14" s="205">
        <f>IF(COUNT($G14:G14),EDATE(EDATE($G14,28),0))</f>
        <v>44231</v>
      </c>
      <c r="BL14" s="230"/>
      <c r="BM14" s="205">
        <f>IF(COUNT($G14:G14),EDATE(EDATE($G14,29),0))</f>
        <v>44259</v>
      </c>
      <c r="BN14" s="230"/>
      <c r="BO14" s="205">
        <f>IF(COUNT($G14:G14),EDATE(EDATE($G14,30),0))</f>
        <v>44290</v>
      </c>
      <c r="BP14" s="230"/>
      <c r="BQ14" s="205">
        <f>IF(COUNT($G14:G14),EDATE(EDATE($G14,31),0))</f>
        <v>44320</v>
      </c>
      <c r="BR14" s="230"/>
      <c r="BS14" s="205">
        <f>IF(COUNT($G14:G14),EDATE(EDATE($G14,32),0))</f>
        <v>44351</v>
      </c>
      <c r="BT14" s="230"/>
      <c r="BU14" s="205">
        <f>IF(COUNT($G14:G14),EDATE(EDATE($G14,33),0))</f>
        <v>44381</v>
      </c>
      <c r="BV14" s="230"/>
      <c r="BW14" s="205">
        <f>IF(COUNT($G14:G14),EDATE(EDATE($G14,34),0))</f>
        <v>44412</v>
      </c>
      <c r="BX14" s="230"/>
      <c r="BY14" s="205">
        <f>IF(COUNT($G14:G14),EDATE(EDATE($G14,35),0))</f>
        <v>44443</v>
      </c>
      <c r="BZ14" s="230"/>
      <c r="CA14" s="205">
        <f>IF(COUNT($G14:G14),EDATE(EDATE($G14,36),0))</f>
        <v>44473</v>
      </c>
      <c r="CB14" s="230"/>
      <c r="CC14" s="205">
        <f>IF(COUNT($G14:G14),EDATE(EDATE($G14,37),0))</f>
        <v>44504</v>
      </c>
      <c r="CD14" s="230"/>
      <c r="CE14" s="205">
        <f>IF(COUNT($G14:G14),EDATE(EDATE($G14,38),0))</f>
        <v>44534</v>
      </c>
      <c r="CF14" s="230"/>
      <c r="CG14" s="205">
        <f>IF(COUNT($G14:G14),EDATE(EDATE($G14,39),0))</f>
        <v>44565</v>
      </c>
      <c r="CH14" s="230"/>
      <c r="CI14" s="205">
        <f>IF(COUNT($G14:G14),EDATE(EDATE($G14,40),0))</f>
        <v>44596</v>
      </c>
      <c r="CJ14" s="230"/>
      <c r="CK14" s="205">
        <f>IF(COUNT($G14:G14),EDATE(EDATE($G14,41),0))</f>
        <v>44624</v>
      </c>
      <c r="CL14" s="230"/>
      <c r="CM14" s="205">
        <f>IF(COUNT($G14:G14),EDATE(EDATE($G14,42),0))</f>
        <v>44655</v>
      </c>
      <c r="CN14" s="230"/>
      <c r="CO14" s="205">
        <f>IF(COUNT($G14:G14),EDATE(EDATE($G14,43),0))</f>
        <v>44685</v>
      </c>
      <c r="CP14" s="230"/>
      <c r="CQ14" s="205">
        <f>IF(COUNT($G14:G14),EDATE(EDATE($G14,44),0))</f>
        <v>44716</v>
      </c>
      <c r="CR14" s="230"/>
      <c r="CS14" s="205">
        <f>IF(COUNT($G14:G14),EDATE(EDATE($G14,45),0))</f>
        <v>44746</v>
      </c>
      <c r="CT14" s="230"/>
      <c r="CU14" s="205">
        <f>IF(COUNT($G14:G14),EDATE(EDATE($G14,46),0))</f>
        <v>44777</v>
      </c>
      <c r="CV14" s="230"/>
      <c r="CW14" s="205">
        <f>IF(COUNT($G14:G14),EDATE(EDATE($G14,47),0))</f>
        <v>44808</v>
      </c>
      <c r="CX14" s="230"/>
      <c r="CY14" s="205">
        <f>IF(COUNT($G14:G14),EDATE(EDATE($G14,48),0))</f>
        <v>44838</v>
      </c>
      <c r="CZ14" s="230"/>
      <c r="DA14" s="205">
        <f>IF(COUNT($G14:G14),EDATE(EDATE($G14,49),0))</f>
        <v>44869</v>
      </c>
      <c r="DB14" s="230"/>
      <c r="DC14" s="205">
        <f>IF(COUNT($G14:G14),EDATE(EDATE($G14,50),0))</f>
        <v>44899</v>
      </c>
      <c r="DD14" s="230"/>
      <c r="DE14" s="205">
        <f>IF(COUNT($G14:G14),EDATE(EDATE($G14,51),0))</f>
        <v>44930</v>
      </c>
      <c r="DF14" s="230"/>
      <c r="DG14" s="205">
        <f>IF(COUNT($G14:G14),EDATE(EDATE($G14,52),0))</f>
        <v>44961</v>
      </c>
      <c r="DH14" s="230"/>
      <c r="DI14" s="205">
        <f>IF(COUNT($G14:G14),EDATE(EDATE($G14,53),0))</f>
        <v>44989</v>
      </c>
      <c r="DJ14" s="230"/>
      <c r="DK14" s="205">
        <f>IF(COUNT($G14:G14),EDATE(EDATE($G14,54),0))</f>
        <v>45020</v>
      </c>
      <c r="DL14" s="230"/>
      <c r="DM14" s="205">
        <f>IF(COUNT($G14:G14),EDATE(EDATE($G14,55),0))</f>
        <v>45050</v>
      </c>
      <c r="DN14" s="230"/>
      <c r="DO14" s="205">
        <f>IF(COUNT($G14:G14),EDATE(EDATE($G14,56),0))</f>
        <v>45081</v>
      </c>
      <c r="DP14" s="230"/>
      <c r="DQ14" s="205">
        <f>IF(COUNT($G14:G14),EDATE(EDATE($G14,57),0))</f>
        <v>45111</v>
      </c>
      <c r="DR14" s="230"/>
      <c r="DS14" s="205">
        <f>IF(COUNT($G14:G14),EDATE(EDATE($G14,58),0))</f>
        <v>45142</v>
      </c>
      <c r="DT14" s="230"/>
      <c r="DU14" s="205">
        <f>IF(COUNT($G14:G14),EDATE(EDATE($G14,59),0))</f>
        <v>45173</v>
      </c>
      <c r="DV14" s="230"/>
      <c r="DW14" s="205">
        <f>IF(COUNT($G14:G14),EDATE(EDATE($G14,60),0))</f>
        <v>45203</v>
      </c>
      <c r="DX14" s="230"/>
      <c r="DY14" s="205">
        <f>IF(COUNT($G14:G14),EDATE(EDATE($G14,61),0))</f>
        <v>45234</v>
      </c>
      <c r="DZ14" s="230"/>
      <c r="EA14" s="205">
        <f>IF(COUNT($G14:G14),EDATE(EDATE($G14,62),0))</f>
        <v>45264</v>
      </c>
      <c r="EB14" s="230"/>
      <c r="EC14" s="205">
        <f>IF(COUNT($G14:G14),EDATE(EDATE($G14,63),0))</f>
        <v>45295</v>
      </c>
      <c r="ED14" s="230"/>
      <c r="EE14" s="205">
        <f>IF(COUNT($G14:G14),EDATE(EDATE($G14,64),0))</f>
        <v>45326</v>
      </c>
      <c r="EF14" s="233"/>
      <c r="EG14" s="44"/>
    </row>
    <row r="15" spans="1:137" ht="21" customHeight="1" thickBot="1">
      <c r="A15" s="200" t="str">
        <f t="shared" ca="1" si="0"/>
        <v/>
      </c>
      <c r="B15" s="213"/>
      <c r="C15" s="215" t="e">
        <f>+VLOOKUP(B15,'اسماء العملاء'!$A$2:$E$1270,5,FALSE)</f>
        <v>#N/A</v>
      </c>
      <c r="D15" s="215" t="e">
        <f>+VLOOKUP(B15,'اسماء العملاء'!$A$2:$C$1270,2,FALSE)</f>
        <v>#N/A</v>
      </c>
      <c r="E15" s="215" t="e">
        <f>+VLOOKUP(B15,'اسماء العملاء'!$A$2:$C$1270,3,FALSE)</f>
        <v>#N/A</v>
      </c>
      <c r="F15" s="203" t="e">
        <f>+VLOOKUP(B15,'اسماء العملاء'!$A$2:$F$142,6,FALSE)</f>
        <v>#N/A</v>
      </c>
      <c r="G15" s="205">
        <v>43378</v>
      </c>
      <c r="H15" s="229"/>
      <c r="I15" s="205">
        <f>IF(COUNT($G15:G15),EDATE(EDATE($G15,1),0))</f>
        <v>43409</v>
      </c>
      <c r="J15" s="230"/>
      <c r="K15" s="205">
        <f>IF(COUNT($G15:G15),EDATE(EDATE($G15,2),0))</f>
        <v>43439</v>
      </c>
      <c r="L15" s="230"/>
      <c r="M15" s="205">
        <f>IF(COUNT($G15:G15),EDATE(EDATE($G15,3),0))</f>
        <v>43470</v>
      </c>
      <c r="N15" s="230"/>
      <c r="O15" s="205">
        <f>IF(COUNT($G15:G15),EDATE(EDATE($G15,4),0))</f>
        <v>43501</v>
      </c>
      <c r="P15" s="230"/>
      <c r="Q15" s="230">
        <f>IF(COUNT($G15:G15),EDATE(EDATE($G15,5),0))</f>
        <v>43529</v>
      </c>
      <c r="R15" s="230"/>
      <c r="S15" s="205">
        <f>IF(COUNT($G15:G15),EDATE(EDATE($G15,6),0))</f>
        <v>43560</v>
      </c>
      <c r="T15" s="230"/>
      <c r="U15" s="205">
        <f>IF(COUNT($G15:G15),EDATE(EDATE($G15,7),0))</f>
        <v>43590</v>
      </c>
      <c r="V15" s="230"/>
      <c r="W15" s="205">
        <f>IF(COUNT($G15:G15),EDATE(EDATE($G15,8),0))</f>
        <v>43621</v>
      </c>
      <c r="X15" s="230"/>
      <c r="Y15" s="205">
        <f>IF(COUNT($G15:G15),EDATE(EDATE($G15,9),0))</f>
        <v>43651</v>
      </c>
      <c r="Z15" s="230"/>
      <c r="AA15" s="205">
        <f>IF(COUNT($G15:G15),EDATE(EDATE($G15,10),0))</f>
        <v>43682</v>
      </c>
      <c r="AB15" s="230"/>
      <c r="AC15" s="205">
        <f>IF(COUNT($G15:G15),EDATE(EDATE($G15,11),0))</f>
        <v>43713</v>
      </c>
      <c r="AD15" s="230"/>
      <c r="AE15" s="205">
        <f>IF(COUNT($G15:G15),EDATE(EDATE($G15,12),0))</f>
        <v>43743</v>
      </c>
      <c r="AF15" s="230"/>
      <c r="AG15" s="205">
        <f>IF(COUNT($G15:G15),EDATE(EDATE($G15,13),0))</f>
        <v>43774</v>
      </c>
      <c r="AH15" s="230"/>
      <c r="AI15" s="205">
        <f>IF(COUNT($G15:G15),EDATE(EDATE($G15,14),0))</f>
        <v>43804</v>
      </c>
      <c r="AJ15" s="230"/>
      <c r="AK15" s="205">
        <f>IF(COUNT($G15:G15),EDATE(EDATE($G15,15),0))</f>
        <v>43835</v>
      </c>
      <c r="AL15" s="230"/>
      <c r="AM15" s="205">
        <f>IF(COUNT($G15:G15),EDATE(EDATE($G15,16),0))</f>
        <v>43866</v>
      </c>
      <c r="AN15" s="230"/>
      <c r="AO15" s="205">
        <f>IF(COUNT($G15:G15),EDATE(EDATE($G15,17),0))</f>
        <v>43895</v>
      </c>
      <c r="AP15" s="230"/>
      <c r="AQ15" s="205">
        <f>IF(COUNT($G15:G15),EDATE(EDATE($G15,18),0))</f>
        <v>43926</v>
      </c>
      <c r="AR15" s="230"/>
      <c r="AS15" s="205">
        <f>IF(COUNT($G15:G15),EDATE(EDATE($G15,19),0))</f>
        <v>43956</v>
      </c>
      <c r="AT15" s="230"/>
      <c r="AU15" s="205">
        <f>IF(COUNT($G15:G15),EDATE(EDATE($G15,20),0))</f>
        <v>43987</v>
      </c>
      <c r="AV15" s="230"/>
      <c r="AW15" s="205">
        <f>IF(COUNT($G15:G15),EDATE(EDATE($G15,21),0))</f>
        <v>44017</v>
      </c>
      <c r="AX15" s="230"/>
      <c r="AY15" s="205">
        <f>IF(COUNT($G15:G15),EDATE(EDATE($G15,22),0))</f>
        <v>44048</v>
      </c>
      <c r="AZ15" s="230"/>
      <c r="BA15" s="205">
        <f>IF(COUNT($G15:G15),EDATE(EDATE($G15,23),0))</f>
        <v>44079</v>
      </c>
      <c r="BB15" s="230"/>
      <c r="BC15" s="205">
        <f>IF(COUNT($G15:G15),EDATE(EDATE($G15,24),0))</f>
        <v>44109</v>
      </c>
      <c r="BD15" s="230"/>
      <c r="BE15" s="205">
        <f>IF(COUNT($G15:G15),EDATE(EDATE($G15,25),0))</f>
        <v>44140</v>
      </c>
      <c r="BF15" s="230"/>
      <c r="BG15" s="205">
        <f>IF(COUNT($G15:G15),EDATE(EDATE($G15,26),0))</f>
        <v>44170</v>
      </c>
      <c r="BH15" s="230"/>
      <c r="BI15" s="205">
        <f>IF(COUNT($G15:G15),EDATE(EDATE($G15,27),0))</f>
        <v>44201</v>
      </c>
      <c r="BJ15" s="230"/>
      <c r="BK15" s="205">
        <f>IF(COUNT($G15:G15),EDATE(EDATE($G15,28),0))</f>
        <v>44232</v>
      </c>
      <c r="BL15" s="230"/>
      <c r="BM15" s="205">
        <f>IF(COUNT($G15:G15),EDATE(EDATE($G15,29),0))</f>
        <v>44260</v>
      </c>
      <c r="BN15" s="230"/>
      <c r="BO15" s="205">
        <f>IF(COUNT($G15:G15),EDATE(EDATE($G15,30),0))</f>
        <v>44291</v>
      </c>
      <c r="BP15" s="230"/>
      <c r="BQ15" s="205">
        <f>IF(COUNT($G15:G15),EDATE(EDATE($G15,31),0))</f>
        <v>44321</v>
      </c>
      <c r="BR15" s="230"/>
      <c r="BS15" s="205">
        <f>IF(COUNT($G15:G15),EDATE(EDATE($G15,32),0))</f>
        <v>44352</v>
      </c>
      <c r="BT15" s="230"/>
      <c r="BU15" s="205">
        <f>IF(COUNT($G15:G15),EDATE(EDATE($G15,33),0))</f>
        <v>44382</v>
      </c>
      <c r="BV15" s="230"/>
      <c r="BW15" s="205">
        <f>IF(COUNT($G15:G15),EDATE(EDATE($G15,34),0))</f>
        <v>44413</v>
      </c>
      <c r="BX15" s="230"/>
      <c r="BY15" s="205">
        <f>IF(COUNT($G15:G15),EDATE(EDATE($G15,35),0))</f>
        <v>44444</v>
      </c>
      <c r="BZ15" s="230"/>
      <c r="CA15" s="205">
        <f>IF(COUNT($G15:G15),EDATE(EDATE($G15,36),0))</f>
        <v>44474</v>
      </c>
      <c r="CB15" s="230"/>
      <c r="CC15" s="205">
        <f>IF(COUNT($G15:G15),EDATE(EDATE($G15,37),0))</f>
        <v>44505</v>
      </c>
      <c r="CD15" s="230"/>
      <c r="CE15" s="205">
        <f>IF(COUNT($G15:G15),EDATE(EDATE($G15,38),0))</f>
        <v>44535</v>
      </c>
      <c r="CF15" s="230"/>
      <c r="CG15" s="205">
        <f>IF(COUNT($G15:G15),EDATE(EDATE($G15,39),0))</f>
        <v>44566</v>
      </c>
      <c r="CH15" s="230"/>
      <c r="CI15" s="205">
        <f>IF(COUNT($G15:G15),EDATE(EDATE($G15,40),0))</f>
        <v>44597</v>
      </c>
      <c r="CJ15" s="230"/>
      <c r="CK15" s="205">
        <f>IF(COUNT($G15:G15),EDATE(EDATE($G15,41),0))</f>
        <v>44625</v>
      </c>
      <c r="CL15" s="230"/>
      <c r="CM15" s="205">
        <f>IF(COUNT($G15:G15),EDATE(EDATE($G15,42),0))</f>
        <v>44656</v>
      </c>
      <c r="CN15" s="230"/>
      <c r="CO15" s="205">
        <f>IF(COUNT($G15:G15),EDATE(EDATE($G15,43),0))</f>
        <v>44686</v>
      </c>
      <c r="CP15" s="230"/>
      <c r="CQ15" s="205">
        <f>IF(COUNT($G15:G15),EDATE(EDATE($G15,44),0))</f>
        <v>44717</v>
      </c>
      <c r="CR15" s="230"/>
      <c r="CS15" s="205">
        <f>IF(COUNT($G15:G15),EDATE(EDATE($G15,45),0))</f>
        <v>44747</v>
      </c>
      <c r="CT15" s="230"/>
      <c r="CU15" s="205">
        <f>IF(COUNT($G15:G15),EDATE(EDATE($G15,46),0))</f>
        <v>44778</v>
      </c>
      <c r="CV15" s="230"/>
      <c r="CW15" s="205">
        <f>IF(COUNT($G15:G15),EDATE(EDATE($G15,47),0))</f>
        <v>44809</v>
      </c>
      <c r="CX15" s="230"/>
      <c r="CY15" s="205">
        <f>IF(COUNT($G15:G15),EDATE(EDATE($G15,48),0))</f>
        <v>44839</v>
      </c>
      <c r="CZ15" s="230"/>
      <c r="DA15" s="205">
        <f>IF(COUNT($G15:G15),EDATE(EDATE($G15,49),0))</f>
        <v>44870</v>
      </c>
      <c r="DB15" s="230"/>
      <c r="DC15" s="205">
        <f>IF(COUNT($G15:G15),EDATE(EDATE($G15,50),0))</f>
        <v>44900</v>
      </c>
      <c r="DD15" s="230"/>
      <c r="DE15" s="205">
        <f>IF(COUNT($G15:G15),EDATE(EDATE($G15,51),0))</f>
        <v>44931</v>
      </c>
      <c r="DF15" s="230"/>
      <c r="DG15" s="205">
        <f>IF(COUNT($G15:G15),EDATE(EDATE($G15,52),0))</f>
        <v>44962</v>
      </c>
      <c r="DH15" s="230"/>
      <c r="DI15" s="205">
        <f>IF(COUNT($G15:G15),EDATE(EDATE($G15,53),0))</f>
        <v>44990</v>
      </c>
      <c r="DJ15" s="230"/>
      <c r="DK15" s="205">
        <f>IF(COUNT($G15:G15),EDATE(EDATE($G15,54),0))</f>
        <v>45021</v>
      </c>
      <c r="DL15" s="230"/>
      <c r="DM15" s="205">
        <f>IF(COUNT($G15:G15),EDATE(EDATE($G15,55),0))</f>
        <v>45051</v>
      </c>
      <c r="DN15" s="230"/>
      <c r="DO15" s="205">
        <f>IF(COUNT($G15:G15),EDATE(EDATE($G15,56),0))</f>
        <v>45082</v>
      </c>
      <c r="DP15" s="230"/>
      <c r="DQ15" s="205">
        <f>IF(COUNT($G15:G15),EDATE(EDATE($G15,57),0))</f>
        <v>45112</v>
      </c>
      <c r="DR15" s="230"/>
      <c r="DS15" s="205">
        <f>IF(COUNT($G15:G15),EDATE(EDATE($G15,58),0))</f>
        <v>45143</v>
      </c>
      <c r="DT15" s="230"/>
      <c r="DU15" s="205">
        <f>IF(COUNT($G15:G15),EDATE(EDATE($G15,59),0))</f>
        <v>45174</v>
      </c>
      <c r="DV15" s="230"/>
      <c r="DW15" s="205">
        <f>IF(COUNT($G15:G15),EDATE(EDATE($G15,60),0))</f>
        <v>45204</v>
      </c>
      <c r="DX15" s="230"/>
      <c r="DY15" s="205">
        <f>IF(COUNT($G15:G15),EDATE(EDATE($G15,61),0))</f>
        <v>45235</v>
      </c>
      <c r="DZ15" s="230"/>
      <c r="EA15" s="205">
        <f>IF(COUNT($G15:G15),EDATE(EDATE($G15,62),0))</f>
        <v>45265</v>
      </c>
      <c r="EB15" s="230"/>
      <c r="EC15" s="205">
        <f>IF(COUNT($G15:G15),EDATE(EDATE($G15,63),0))</f>
        <v>45296</v>
      </c>
      <c r="ED15" s="230"/>
      <c r="EE15" s="205">
        <f>IF(COUNT($G15:G15),EDATE(EDATE($G15,64),0))</f>
        <v>45327</v>
      </c>
      <c r="EF15" s="233"/>
      <c r="EG15" s="44"/>
    </row>
    <row r="16" spans="1:137" ht="21" customHeight="1" thickBot="1">
      <c r="A16" s="200" t="str">
        <f t="shared" ca="1" si="0"/>
        <v/>
      </c>
      <c r="B16" s="213"/>
      <c r="C16" s="215" t="e">
        <f>+VLOOKUP(B16,'اسماء العملاء'!$A$2:$E$1270,5,FALSE)</f>
        <v>#N/A</v>
      </c>
      <c r="D16" s="215" t="e">
        <f>+VLOOKUP(B16,'اسماء العملاء'!$A$2:$C$1270,2,FALSE)</f>
        <v>#N/A</v>
      </c>
      <c r="E16" s="215" t="e">
        <f>+VLOOKUP(B16,'اسماء العملاء'!$A$2:$C$1270,3,FALSE)</f>
        <v>#N/A</v>
      </c>
      <c r="F16" s="203" t="e">
        <f>+VLOOKUP(B16,'اسماء العملاء'!$A$2:$F$142,6,FALSE)</f>
        <v>#N/A</v>
      </c>
      <c r="G16" s="205">
        <v>43379</v>
      </c>
      <c r="H16" s="229"/>
      <c r="I16" s="205">
        <f>IF(COUNT($G16:G16),EDATE(EDATE($G16,1),0))</f>
        <v>43410</v>
      </c>
      <c r="J16" s="230"/>
      <c r="K16" s="205">
        <f>IF(COUNT($G16:G16),EDATE(EDATE($G16,2),0))</f>
        <v>43440</v>
      </c>
      <c r="L16" s="230"/>
      <c r="M16" s="205">
        <f>IF(COUNT($G16:G16),EDATE(EDATE($G16,3),0))</f>
        <v>43471</v>
      </c>
      <c r="N16" s="230"/>
      <c r="O16" s="205">
        <f>IF(COUNT($G16:G16),EDATE(EDATE($G16,4),0))</f>
        <v>43502</v>
      </c>
      <c r="P16" s="230"/>
      <c r="Q16" s="230">
        <f>IF(COUNT($G16:G16),EDATE(EDATE($G16,5),0))</f>
        <v>43530</v>
      </c>
      <c r="R16" s="230"/>
      <c r="S16" s="205">
        <f>IF(COUNT($G16:G16),EDATE(EDATE($G16,6),0))</f>
        <v>43561</v>
      </c>
      <c r="T16" s="230"/>
      <c r="U16" s="205">
        <f>IF(COUNT($G16:G16),EDATE(EDATE($G16,7),0))</f>
        <v>43591</v>
      </c>
      <c r="V16" s="230"/>
      <c r="W16" s="205">
        <f>IF(COUNT($G16:G16),EDATE(EDATE($G16,8),0))</f>
        <v>43622</v>
      </c>
      <c r="X16" s="230"/>
      <c r="Y16" s="205">
        <f>IF(COUNT($G16:G16),EDATE(EDATE($G16,9),0))</f>
        <v>43652</v>
      </c>
      <c r="Z16" s="230"/>
      <c r="AA16" s="205">
        <f>IF(COUNT($G16:G16),EDATE(EDATE($G16,10),0))</f>
        <v>43683</v>
      </c>
      <c r="AB16" s="230"/>
      <c r="AC16" s="205">
        <f>IF(COUNT($G16:G16),EDATE(EDATE($G16,11),0))</f>
        <v>43714</v>
      </c>
      <c r="AD16" s="230"/>
      <c r="AE16" s="205">
        <f>IF(COUNT($G16:G16),EDATE(EDATE($G16,12),0))</f>
        <v>43744</v>
      </c>
      <c r="AF16" s="230"/>
      <c r="AG16" s="205">
        <f>IF(COUNT($G16:G16),EDATE(EDATE($G16,13),0))</f>
        <v>43775</v>
      </c>
      <c r="AH16" s="230"/>
      <c r="AI16" s="205">
        <f>IF(COUNT($G16:G16),EDATE(EDATE($G16,14),0))</f>
        <v>43805</v>
      </c>
      <c r="AJ16" s="230"/>
      <c r="AK16" s="205">
        <f>IF(COUNT($G16:G16),EDATE(EDATE($G16,15),0))</f>
        <v>43836</v>
      </c>
      <c r="AL16" s="230"/>
      <c r="AM16" s="205">
        <f>IF(COUNT($G16:G16),EDATE(EDATE($G16,16),0))</f>
        <v>43867</v>
      </c>
      <c r="AN16" s="230"/>
      <c r="AO16" s="205">
        <f>IF(COUNT($G16:G16),EDATE(EDATE($G16,17),0))</f>
        <v>43896</v>
      </c>
      <c r="AP16" s="230"/>
      <c r="AQ16" s="205">
        <f>IF(COUNT($G16:G16),EDATE(EDATE($G16,18),0))</f>
        <v>43927</v>
      </c>
      <c r="AR16" s="230"/>
      <c r="AS16" s="205">
        <f>IF(COUNT($G16:G16),EDATE(EDATE($G16,19),0))</f>
        <v>43957</v>
      </c>
      <c r="AT16" s="230"/>
      <c r="AU16" s="205">
        <f>IF(COUNT($G16:G16),EDATE(EDATE($G16,20),0))</f>
        <v>43988</v>
      </c>
      <c r="AV16" s="230"/>
      <c r="AW16" s="205">
        <f>IF(COUNT($G16:G16),EDATE(EDATE($G16,21),0))</f>
        <v>44018</v>
      </c>
      <c r="AX16" s="230"/>
      <c r="AY16" s="205">
        <f>IF(COUNT($G16:G16),EDATE(EDATE($G16,22),0))</f>
        <v>44049</v>
      </c>
      <c r="AZ16" s="230"/>
      <c r="BA16" s="205">
        <f>IF(COUNT($G16:G16),EDATE(EDATE($G16,23),0))</f>
        <v>44080</v>
      </c>
      <c r="BB16" s="230"/>
      <c r="BC16" s="205">
        <f>IF(COUNT($G16:G16),EDATE(EDATE($G16,24),0))</f>
        <v>44110</v>
      </c>
      <c r="BD16" s="230"/>
      <c r="BE16" s="205">
        <f>IF(COUNT($G16:G16),EDATE(EDATE($G16,25),0))</f>
        <v>44141</v>
      </c>
      <c r="BF16" s="230"/>
      <c r="BG16" s="205">
        <f>IF(COUNT($G16:G16),EDATE(EDATE($G16,26),0))</f>
        <v>44171</v>
      </c>
      <c r="BH16" s="230"/>
      <c r="BI16" s="205">
        <f>IF(COUNT($G16:G16),EDATE(EDATE($G16,27),0))</f>
        <v>44202</v>
      </c>
      <c r="BJ16" s="230"/>
      <c r="BK16" s="205">
        <f>IF(COUNT($G16:G16),EDATE(EDATE($G16,28),0))</f>
        <v>44233</v>
      </c>
      <c r="BL16" s="230"/>
      <c r="BM16" s="205">
        <f>IF(COUNT($G16:G16),EDATE(EDATE($G16,29),0))</f>
        <v>44261</v>
      </c>
      <c r="BN16" s="230"/>
      <c r="BO16" s="205">
        <f>IF(COUNT($G16:G16),EDATE(EDATE($G16,30),0))</f>
        <v>44292</v>
      </c>
      <c r="BP16" s="230"/>
      <c r="BQ16" s="205">
        <f>IF(COUNT($G16:G16),EDATE(EDATE($G16,31),0))</f>
        <v>44322</v>
      </c>
      <c r="BR16" s="230"/>
      <c r="BS16" s="205">
        <f>IF(COUNT($G16:G16),EDATE(EDATE($G16,32),0))</f>
        <v>44353</v>
      </c>
      <c r="BT16" s="230"/>
      <c r="BU16" s="205">
        <f>IF(COUNT($G16:G16),EDATE(EDATE($G16,33),0))</f>
        <v>44383</v>
      </c>
      <c r="BV16" s="230"/>
      <c r="BW16" s="205">
        <f>IF(COUNT($G16:G16),EDATE(EDATE($G16,34),0))</f>
        <v>44414</v>
      </c>
      <c r="BX16" s="230"/>
      <c r="BY16" s="205">
        <f>IF(COUNT($G16:G16),EDATE(EDATE($G16,35),0))</f>
        <v>44445</v>
      </c>
      <c r="BZ16" s="230"/>
      <c r="CA16" s="205">
        <f>IF(COUNT($G16:G16),EDATE(EDATE($G16,36),0))</f>
        <v>44475</v>
      </c>
      <c r="CB16" s="230"/>
      <c r="CC16" s="205">
        <f>IF(COUNT($G16:G16),EDATE(EDATE($G16,37),0))</f>
        <v>44506</v>
      </c>
      <c r="CD16" s="230"/>
      <c r="CE16" s="205">
        <f>IF(COUNT($G16:G16),EDATE(EDATE($G16,38),0))</f>
        <v>44536</v>
      </c>
      <c r="CF16" s="230"/>
      <c r="CG16" s="205">
        <f>IF(COUNT($G16:G16),EDATE(EDATE($G16,39),0))</f>
        <v>44567</v>
      </c>
      <c r="CH16" s="230"/>
      <c r="CI16" s="205">
        <f>IF(COUNT($G16:G16),EDATE(EDATE($G16,40),0))</f>
        <v>44598</v>
      </c>
      <c r="CJ16" s="230"/>
      <c r="CK16" s="205">
        <f>IF(COUNT($G16:G16),EDATE(EDATE($G16,41),0))</f>
        <v>44626</v>
      </c>
      <c r="CL16" s="230"/>
      <c r="CM16" s="205">
        <f>IF(COUNT($G16:G16),EDATE(EDATE($G16,42),0))</f>
        <v>44657</v>
      </c>
      <c r="CN16" s="230"/>
      <c r="CO16" s="205">
        <f>IF(COUNT($G16:G16),EDATE(EDATE($G16,43),0))</f>
        <v>44687</v>
      </c>
      <c r="CP16" s="230"/>
      <c r="CQ16" s="205">
        <f>IF(COUNT($G16:G16),EDATE(EDATE($G16,44),0))</f>
        <v>44718</v>
      </c>
      <c r="CR16" s="230"/>
      <c r="CS16" s="205">
        <f>IF(COUNT($G16:G16),EDATE(EDATE($G16,45),0))</f>
        <v>44748</v>
      </c>
      <c r="CT16" s="230"/>
      <c r="CU16" s="205">
        <f>IF(COUNT($G16:G16),EDATE(EDATE($G16,46),0))</f>
        <v>44779</v>
      </c>
      <c r="CV16" s="230"/>
      <c r="CW16" s="205">
        <f>IF(COUNT($G16:G16),EDATE(EDATE($G16,47),0))</f>
        <v>44810</v>
      </c>
      <c r="CX16" s="230"/>
      <c r="CY16" s="205">
        <f>IF(COUNT($G16:G16),EDATE(EDATE($G16,48),0))</f>
        <v>44840</v>
      </c>
      <c r="CZ16" s="230"/>
      <c r="DA16" s="205">
        <f>IF(COUNT($G16:G16),EDATE(EDATE($G16,49),0))</f>
        <v>44871</v>
      </c>
      <c r="DB16" s="230"/>
      <c r="DC16" s="205">
        <f>IF(COUNT($G16:G16),EDATE(EDATE($G16,50),0))</f>
        <v>44901</v>
      </c>
      <c r="DD16" s="230"/>
      <c r="DE16" s="205">
        <f>IF(COUNT($G16:G16),EDATE(EDATE($G16,51),0))</f>
        <v>44932</v>
      </c>
      <c r="DF16" s="230"/>
      <c r="DG16" s="205">
        <f>IF(COUNT($G16:G16),EDATE(EDATE($G16,52),0))</f>
        <v>44963</v>
      </c>
      <c r="DH16" s="230"/>
      <c r="DI16" s="205">
        <f>IF(COUNT($G16:G16),EDATE(EDATE($G16,53),0))</f>
        <v>44991</v>
      </c>
      <c r="DJ16" s="230"/>
      <c r="DK16" s="205">
        <f>IF(COUNT($G16:G16),EDATE(EDATE($G16,54),0))</f>
        <v>45022</v>
      </c>
      <c r="DL16" s="230"/>
      <c r="DM16" s="205">
        <f>IF(COUNT($G16:G16),EDATE(EDATE($G16,55),0))</f>
        <v>45052</v>
      </c>
      <c r="DN16" s="230"/>
      <c r="DO16" s="205">
        <f>IF(COUNT($G16:G16),EDATE(EDATE($G16,56),0))</f>
        <v>45083</v>
      </c>
      <c r="DP16" s="230"/>
      <c r="DQ16" s="205">
        <f>IF(COUNT($G16:G16),EDATE(EDATE($G16,57),0))</f>
        <v>45113</v>
      </c>
      <c r="DR16" s="230"/>
      <c r="DS16" s="205">
        <f>IF(COUNT($G16:G16),EDATE(EDATE($G16,58),0))</f>
        <v>45144</v>
      </c>
      <c r="DT16" s="230"/>
      <c r="DU16" s="205">
        <f>IF(COUNT($G16:G16),EDATE(EDATE($G16,59),0))</f>
        <v>45175</v>
      </c>
      <c r="DV16" s="230"/>
      <c r="DW16" s="205">
        <f>IF(COUNT($G16:G16),EDATE(EDATE($G16,60),0))</f>
        <v>45205</v>
      </c>
      <c r="DX16" s="230"/>
      <c r="DY16" s="205">
        <f>IF(COUNT($G16:G16),EDATE(EDATE($G16,61),0))</f>
        <v>45236</v>
      </c>
      <c r="DZ16" s="230"/>
      <c r="EA16" s="205">
        <f>IF(COUNT($G16:G16),EDATE(EDATE($G16,62),0))</f>
        <v>45266</v>
      </c>
      <c r="EB16" s="230"/>
      <c r="EC16" s="205">
        <f>IF(COUNT($G16:G16),EDATE(EDATE($G16,63),0))</f>
        <v>45297</v>
      </c>
      <c r="ED16" s="230"/>
      <c r="EE16" s="205">
        <f>IF(COUNT($G16:G16),EDATE(EDATE($G16,64),0))</f>
        <v>45328</v>
      </c>
      <c r="EF16" s="233"/>
      <c r="EG16" s="44"/>
    </row>
    <row r="17" spans="1:137" ht="21" customHeight="1" thickBot="1">
      <c r="A17" s="200" t="str">
        <f t="shared" ca="1" si="0"/>
        <v/>
      </c>
      <c r="B17" s="213"/>
      <c r="C17" s="215" t="e">
        <f>+VLOOKUP(B17,'اسماء العملاء'!$A$2:$E$1270,5,FALSE)</f>
        <v>#N/A</v>
      </c>
      <c r="D17" s="215" t="e">
        <f>+VLOOKUP(B17,'اسماء العملاء'!$A$2:$C$1270,2,FALSE)</f>
        <v>#N/A</v>
      </c>
      <c r="E17" s="215" t="e">
        <f>+VLOOKUP(B17,'اسماء العملاء'!$A$2:$C$1270,3,FALSE)</f>
        <v>#N/A</v>
      </c>
      <c r="F17" s="203" t="e">
        <f>+VLOOKUP(B17,'اسماء العملاء'!$A$2:$F$142,6,FALSE)</f>
        <v>#N/A</v>
      </c>
      <c r="G17" s="205">
        <v>43380</v>
      </c>
      <c r="H17" s="229"/>
      <c r="I17" s="205">
        <f>IF(COUNT($G17:G17),EDATE(EDATE($G17,1),0))</f>
        <v>43411</v>
      </c>
      <c r="J17" s="230"/>
      <c r="K17" s="205">
        <f>IF(COUNT($G17:G17),EDATE(EDATE($G17,2),0))</f>
        <v>43441</v>
      </c>
      <c r="L17" s="230"/>
      <c r="M17" s="205">
        <f>IF(COUNT($G17:G17),EDATE(EDATE($G17,3),0))</f>
        <v>43472</v>
      </c>
      <c r="N17" s="230"/>
      <c r="O17" s="205">
        <f>IF(COUNT($G17:G17),EDATE(EDATE($G17,4),0))</f>
        <v>43503</v>
      </c>
      <c r="P17" s="230"/>
      <c r="Q17" s="230">
        <f>IF(COUNT($G17:G17),EDATE(EDATE($G17,5),0))</f>
        <v>43531</v>
      </c>
      <c r="R17" s="230"/>
      <c r="S17" s="205">
        <f>IF(COUNT($G17:G17),EDATE(EDATE($G17,6),0))</f>
        <v>43562</v>
      </c>
      <c r="T17" s="230"/>
      <c r="U17" s="205">
        <f>IF(COUNT($G17:G17),EDATE(EDATE($G17,7),0))</f>
        <v>43592</v>
      </c>
      <c r="V17" s="230"/>
      <c r="W17" s="205">
        <f>IF(COUNT($G17:G17),EDATE(EDATE($G17,8),0))</f>
        <v>43623</v>
      </c>
      <c r="X17" s="230"/>
      <c r="Y17" s="205">
        <f>IF(COUNT($G17:G17),EDATE(EDATE($G17,9),0))</f>
        <v>43653</v>
      </c>
      <c r="Z17" s="230"/>
      <c r="AA17" s="205">
        <f>IF(COUNT($G17:G17),EDATE(EDATE($G17,10),0))</f>
        <v>43684</v>
      </c>
      <c r="AB17" s="230"/>
      <c r="AC17" s="205">
        <f>IF(COUNT($G17:G17),EDATE(EDATE($G17,11),0))</f>
        <v>43715</v>
      </c>
      <c r="AD17" s="230"/>
      <c r="AE17" s="205">
        <f>IF(COUNT($G17:G17),EDATE(EDATE($G17,12),0))</f>
        <v>43745</v>
      </c>
      <c r="AF17" s="230"/>
      <c r="AG17" s="205">
        <f>IF(COUNT($G17:G17),EDATE(EDATE($G17,13),0))</f>
        <v>43776</v>
      </c>
      <c r="AH17" s="230"/>
      <c r="AI17" s="205">
        <f>IF(COUNT($G17:G17),EDATE(EDATE($G17,14),0))</f>
        <v>43806</v>
      </c>
      <c r="AJ17" s="230"/>
      <c r="AK17" s="205">
        <f>IF(COUNT($G17:G17),EDATE(EDATE($G17,15),0))</f>
        <v>43837</v>
      </c>
      <c r="AL17" s="230"/>
      <c r="AM17" s="205">
        <f>IF(COUNT($G17:G17),EDATE(EDATE($G17,16),0))</f>
        <v>43868</v>
      </c>
      <c r="AN17" s="230"/>
      <c r="AO17" s="205">
        <f>IF(COUNT($G17:G17),EDATE(EDATE($G17,17),0))</f>
        <v>43897</v>
      </c>
      <c r="AP17" s="230"/>
      <c r="AQ17" s="205">
        <f>IF(COUNT($G17:G17),EDATE(EDATE($G17,18),0))</f>
        <v>43928</v>
      </c>
      <c r="AR17" s="230"/>
      <c r="AS17" s="205">
        <f>IF(COUNT($G17:G17),EDATE(EDATE($G17,19),0))</f>
        <v>43958</v>
      </c>
      <c r="AT17" s="230"/>
      <c r="AU17" s="205">
        <f>IF(COUNT($G17:G17),EDATE(EDATE($G17,20),0))</f>
        <v>43989</v>
      </c>
      <c r="AV17" s="230"/>
      <c r="AW17" s="205">
        <f>IF(COUNT($G17:G17),EDATE(EDATE($G17,21),0))</f>
        <v>44019</v>
      </c>
      <c r="AX17" s="230"/>
      <c r="AY17" s="205">
        <f>IF(COUNT($G17:G17),EDATE(EDATE($G17,22),0))</f>
        <v>44050</v>
      </c>
      <c r="AZ17" s="230"/>
      <c r="BA17" s="205">
        <f>IF(COUNT($G17:G17),EDATE(EDATE($G17,23),0))</f>
        <v>44081</v>
      </c>
      <c r="BB17" s="230"/>
      <c r="BC17" s="205">
        <f>IF(COUNT($G17:G17),EDATE(EDATE($G17,24),0))</f>
        <v>44111</v>
      </c>
      <c r="BD17" s="230"/>
      <c r="BE17" s="205">
        <f>IF(COUNT($G17:G17),EDATE(EDATE($G17,25),0))</f>
        <v>44142</v>
      </c>
      <c r="BF17" s="230"/>
      <c r="BG17" s="205">
        <f>IF(COUNT($G17:G17),EDATE(EDATE($G17,26),0))</f>
        <v>44172</v>
      </c>
      <c r="BH17" s="230"/>
      <c r="BI17" s="205">
        <f>IF(COUNT($G17:G17),EDATE(EDATE($G17,27),0))</f>
        <v>44203</v>
      </c>
      <c r="BJ17" s="230"/>
      <c r="BK17" s="205">
        <f>IF(COUNT($G17:G17),EDATE(EDATE($G17,28),0))</f>
        <v>44234</v>
      </c>
      <c r="BL17" s="230"/>
      <c r="BM17" s="205">
        <f>IF(COUNT($G17:G17),EDATE(EDATE($G17,29),0))</f>
        <v>44262</v>
      </c>
      <c r="BN17" s="230"/>
      <c r="BO17" s="205">
        <f>IF(COUNT($G17:G17),EDATE(EDATE($G17,30),0))</f>
        <v>44293</v>
      </c>
      <c r="BP17" s="230"/>
      <c r="BQ17" s="205">
        <f>IF(COUNT($G17:G17),EDATE(EDATE($G17,31),0))</f>
        <v>44323</v>
      </c>
      <c r="BR17" s="230"/>
      <c r="BS17" s="205">
        <f>IF(COUNT($G17:G17),EDATE(EDATE($G17,32),0))</f>
        <v>44354</v>
      </c>
      <c r="BT17" s="230"/>
      <c r="BU17" s="205">
        <f>IF(COUNT($G17:G17),EDATE(EDATE($G17,33),0))</f>
        <v>44384</v>
      </c>
      <c r="BV17" s="230"/>
      <c r="BW17" s="205">
        <f>IF(COUNT($G17:G17),EDATE(EDATE($G17,34),0))</f>
        <v>44415</v>
      </c>
      <c r="BX17" s="230"/>
      <c r="BY17" s="205">
        <f>IF(COUNT($G17:G17),EDATE(EDATE($G17,35),0))</f>
        <v>44446</v>
      </c>
      <c r="BZ17" s="230"/>
      <c r="CA17" s="205">
        <f>IF(COUNT($G17:G17),EDATE(EDATE($G17,36),0))</f>
        <v>44476</v>
      </c>
      <c r="CB17" s="230"/>
      <c r="CC17" s="205">
        <f>IF(COUNT($G17:G17),EDATE(EDATE($G17,37),0))</f>
        <v>44507</v>
      </c>
      <c r="CD17" s="230"/>
      <c r="CE17" s="205">
        <f>IF(COUNT($G17:G17),EDATE(EDATE($G17,38),0))</f>
        <v>44537</v>
      </c>
      <c r="CF17" s="230"/>
      <c r="CG17" s="205">
        <f>IF(COUNT($G17:G17),EDATE(EDATE($G17,39),0))</f>
        <v>44568</v>
      </c>
      <c r="CH17" s="230"/>
      <c r="CI17" s="205">
        <f>IF(COUNT($G17:G17),EDATE(EDATE($G17,40),0))</f>
        <v>44599</v>
      </c>
      <c r="CJ17" s="230"/>
      <c r="CK17" s="205">
        <f>IF(COUNT($G17:G17),EDATE(EDATE($G17,41),0))</f>
        <v>44627</v>
      </c>
      <c r="CL17" s="230"/>
      <c r="CM17" s="205">
        <f>IF(COUNT($G17:G17),EDATE(EDATE($G17,42),0))</f>
        <v>44658</v>
      </c>
      <c r="CN17" s="230"/>
      <c r="CO17" s="205">
        <f>IF(COUNT($G17:G17),EDATE(EDATE($G17,43),0))</f>
        <v>44688</v>
      </c>
      <c r="CP17" s="230"/>
      <c r="CQ17" s="205">
        <f>IF(COUNT($G17:G17),EDATE(EDATE($G17,44),0))</f>
        <v>44719</v>
      </c>
      <c r="CR17" s="230"/>
      <c r="CS17" s="205">
        <f>IF(COUNT($G17:G17),EDATE(EDATE($G17,45),0))</f>
        <v>44749</v>
      </c>
      <c r="CT17" s="230"/>
      <c r="CU17" s="205">
        <f>IF(COUNT($G17:G17),EDATE(EDATE($G17,46),0))</f>
        <v>44780</v>
      </c>
      <c r="CV17" s="230"/>
      <c r="CW17" s="205">
        <f>IF(COUNT($G17:G17),EDATE(EDATE($G17,47),0))</f>
        <v>44811</v>
      </c>
      <c r="CX17" s="230"/>
      <c r="CY17" s="205">
        <f>IF(COUNT($G17:G17),EDATE(EDATE($G17,48),0))</f>
        <v>44841</v>
      </c>
      <c r="CZ17" s="230"/>
      <c r="DA17" s="205">
        <f>IF(COUNT($G17:G17),EDATE(EDATE($G17,49),0))</f>
        <v>44872</v>
      </c>
      <c r="DB17" s="230"/>
      <c r="DC17" s="205">
        <f>IF(COUNT($G17:G17),EDATE(EDATE($G17,50),0))</f>
        <v>44902</v>
      </c>
      <c r="DD17" s="230"/>
      <c r="DE17" s="205">
        <f>IF(COUNT($G17:G17),EDATE(EDATE($G17,51),0))</f>
        <v>44933</v>
      </c>
      <c r="DF17" s="230"/>
      <c r="DG17" s="205">
        <f>IF(COUNT($G17:G17),EDATE(EDATE($G17,52),0))</f>
        <v>44964</v>
      </c>
      <c r="DH17" s="230"/>
      <c r="DI17" s="205">
        <f>IF(COUNT($G17:G17),EDATE(EDATE($G17,53),0))</f>
        <v>44992</v>
      </c>
      <c r="DJ17" s="230"/>
      <c r="DK17" s="205">
        <f>IF(COUNT($G17:G17),EDATE(EDATE($G17,54),0))</f>
        <v>45023</v>
      </c>
      <c r="DL17" s="230"/>
      <c r="DM17" s="205">
        <f>IF(COUNT($G17:G17),EDATE(EDATE($G17,55),0))</f>
        <v>45053</v>
      </c>
      <c r="DN17" s="230"/>
      <c r="DO17" s="205">
        <f>IF(COUNT($G17:G17),EDATE(EDATE($G17,56),0))</f>
        <v>45084</v>
      </c>
      <c r="DP17" s="230"/>
      <c r="DQ17" s="205">
        <f>IF(COUNT($G17:G17),EDATE(EDATE($G17,57),0))</f>
        <v>45114</v>
      </c>
      <c r="DR17" s="230"/>
      <c r="DS17" s="205">
        <f>IF(COUNT($G17:G17),EDATE(EDATE($G17,58),0))</f>
        <v>45145</v>
      </c>
      <c r="DT17" s="230"/>
      <c r="DU17" s="205">
        <f>IF(COUNT($G17:G17),EDATE(EDATE($G17,59),0))</f>
        <v>45176</v>
      </c>
      <c r="DV17" s="230"/>
      <c r="DW17" s="205">
        <f>IF(COUNT($G17:G17),EDATE(EDATE($G17,60),0))</f>
        <v>45206</v>
      </c>
      <c r="DX17" s="230"/>
      <c r="DY17" s="205">
        <f>IF(COUNT($G17:G17),EDATE(EDATE($G17,61),0))</f>
        <v>45237</v>
      </c>
      <c r="DZ17" s="230"/>
      <c r="EA17" s="205">
        <f>IF(COUNT($G17:G17),EDATE(EDATE($G17,62),0))</f>
        <v>45267</v>
      </c>
      <c r="EB17" s="230"/>
      <c r="EC17" s="205">
        <f>IF(COUNT($G17:G17),EDATE(EDATE($G17,63),0))</f>
        <v>45298</v>
      </c>
      <c r="ED17" s="230"/>
      <c r="EE17" s="205">
        <f>IF(COUNT($G17:G17),EDATE(EDATE($G17,64),0))</f>
        <v>45329</v>
      </c>
      <c r="EF17" s="233"/>
      <c r="EG17" s="44"/>
    </row>
    <row r="18" spans="1:137" ht="21" customHeight="1" thickBot="1">
      <c r="A18" s="200" t="str">
        <f t="shared" ca="1" si="0"/>
        <v/>
      </c>
      <c r="B18" s="213"/>
      <c r="C18" s="215" t="e">
        <f>+VLOOKUP(B18,'اسماء العملاء'!$A$2:$E$1270,5,FALSE)</f>
        <v>#N/A</v>
      </c>
      <c r="D18" s="215" t="e">
        <f>+VLOOKUP(B18,'اسماء العملاء'!$A$2:$C$1270,2,FALSE)</f>
        <v>#N/A</v>
      </c>
      <c r="E18" s="215" t="e">
        <f>+VLOOKUP(B18,'اسماء العملاء'!$A$2:$C$1270,3,FALSE)</f>
        <v>#N/A</v>
      </c>
      <c r="F18" s="203" t="e">
        <f>+VLOOKUP(B18,'اسماء العملاء'!$A$2:$F$142,6,FALSE)</f>
        <v>#N/A</v>
      </c>
      <c r="G18" s="205">
        <v>43381</v>
      </c>
      <c r="H18" s="229"/>
      <c r="I18" s="205">
        <f>IF(COUNT($G18:G18),EDATE(EDATE($G18,1),0))</f>
        <v>43412</v>
      </c>
      <c r="J18" s="230"/>
      <c r="K18" s="205">
        <f>IF(COUNT($G18:G18),EDATE(EDATE($G18,2),0))</f>
        <v>43442</v>
      </c>
      <c r="L18" s="230"/>
      <c r="M18" s="205">
        <f>IF(COUNT($G18:G18),EDATE(EDATE($G18,3),0))</f>
        <v>43473</v>
      </c>
      <c r="N18" s="230"/>
      <c r="O18" s="205">
        <f>IF(COUNT($G18:G18),EDATE(EDATE($G18,4),0))</f>
        <v>43504</v>
      </c>
      <c r="P18" s="230"/>
      <c r="Q18" s="230">
        <f>IF(COUNT($G18:G18),EDATE(EDATE($G18,5),0))</f>
        <v>43532</v>
      </c>
      <c r="R18" s="230"/>
      <c r="S18" s="205">
        <f>IF(COUNT($G18:G18),EDATE(EDATE($G18,6),0))</f>
        <v>43563</v>
      </c>
      <c r="T18" s="230"/>
      <c r="U18" s="205">
        <f>IF(COUNT($G18:G18),EDATE(EDATE($G18,7),0))</f>
        <v>43593</v>
      </c>
      <c r="V18" s="230"/>
      <c r="W18" s="205">
        <f>IF(COUNT($G18:G18),EDATE(EDATE($G18,8),0))</f>
        <v>43624</v>
      </c>
      <c r="X18" s="230"/>
      <c r="Y18" s="205">
        <f>IF(COUNT($G18:G18),EDATE(EDATE($G18,9),0))</f>
        <v>43654</v>
      </c>
      <c r="Z18" s="230"/>
      <c r="AA18" s="205">
        <f>IF(COUNT($G18:G18),EDATE(EDATE($G18,10),0))</f>
        <v>43685</v>
      </c>
      <c r="AB18" s="230"/>
      <c r="AC18" s="205">
        <f>IF(COUNT($G18:G18),EDATE(EDATE($G18,11),0))</f>
        <v>43716</v>
      </c>
      <c r="AD18" s="230"/>
      <c r="AE18" s="205">
        <f>IF(COUNT($G18:G18),EDATE(EDATE($G18,12),0))</f>
        <v>43746</v>
      </c>
      <c r="AF18" s="230"/>
      <c r="AG18" s="205">
        <f>IF(COUNT($G18:G18),EDATE(EDATE($G18,13),0))</f>
        <v>43777</v>
      </c>
      <c r="AH18" s="230"/>
      <c r="AI18" s="205">
        <f>IF(COUNT($G18:G18),EDATE(EDATE($G18,14),0))</f>
        <v>43807</v>
      </c>
      <c r="AJ18" s="230"/>
      <c r="AK18" s="205">
        <f>IF(COUNT($G18:G18),EDATE(EDATE($G18,15),0))</f>
        <v>43838</v>
      </c>
      <c r="AL18" s="230"/>
      <c r="AM18" s="205">
        <f>IF(COUNT($G18:G18),EDATE(EDATE($G18,16),0))</f>
        <v>43869</v>
      </c>
      <c r="AN18" s="230"/>
      <c r="AO18" s="205">
        <f>IF(COUNT($G18:G18),EDATE(EDATE($G18,17),0))</f>
        <v>43898</v>
      </c>
      <c r="AP18" s="230"/>
      <c r="AQ18" s="205">
        <f>IF(COUNT($G18:G18),EDATE(EDATE($G18,18),0))</f>
        <v>43929</v>
      </c>
      <c r="AR18" s="230"/>
      <c r="AS18" s="205">
        <f>IF(COUNT($G18:G18),EDATE(EDATE($G18,19),0))</f>
        <v>43959</v>
      </c>
      <c r="AT18" s="230"/>
      <c r="AU18" s="205">
        <f>IF(COUNT($G18:G18),EDATE(EDATE($G18,20),0))</f>
        <v>43990</v>
      </c>
      <c r="AV18" s="230"/>
      <c r="AW18" s="205">
        <f>IF(COUNT($G18:G18),EDATE(EDATE($G18,21),0))</f>
        <v>44020</v>
      </c>
      <c r="AX18" s="230"/>
      <c r="AY18" s="205">
        <f>IF(COUNT($G18:G18),EDATE(EDATE($G18,22),0))</f>
        <v>44051</v>
      </c>
      <c r="AZ18" s="230"/>
      <c r="BA18" s="205">
        <f>IF(COUNT($G18:G18),EDATE(EDATE($G18,23),0))</f>
        <v>44082</v>
      </c>
      <c r="BB18" s="230"/>
      <c r="BC18" s="205">
        <f>IF(COUNT($G18:G18),EDATE(EDATE($G18,24),0))</f>
        <v>44112</v>
      </c>
      <c r="BD18" s="230"/>
      <c r="BE18" s="205">
        <f>IF(COUNT($G18:G18),EDATE(EDATE($G18,25),0))</f>
        <v>44143</v>
      </c>
      <c r="BF18" s="230"/>
      <c r="BG18" s="205">
        <f>IF(COUNT($G18:G18),EDATE(EDATE($G18,26),0))</f>
        <v>44173</v>
      </c>
      <c r="BH18" s="230"/>
      <c r="BI18" s="205">
        <f>IF(COUNT($G18:G18),EDATE(EDATE($G18,27),0))</f>
        <v>44204</v>
      </c>
      <c r="BJ18" s="230"/>
      <c r="BK18" s="205">
        <f>IF(COUNT($G18:G18),EDATE(EDATE($G18,28),0))</f>
        <v>44235</v>
      </c>
      <c r="BL18" s="230"/>
      <c r="BM18" s="205">
        <f>IF(COUNT($G18:G18),EDATE(EDATE($G18,29),0))</f>
        <v>44263</v>
      </c>
      <c r="BN18" s="230"/>
      <c r="BO18" s="205">
        <f>IF(COUNT($G18:G18),EDATE(EDATE($G18,30),0))</f>
        <v>44294</v>
      </c>
      <c r="BP18" s="230"/>
      <c r="BQ18" s="205">
        <f>IF(COUNT($G18:G18),EDATE(EDATE($G18,31),0))</f>
        <v>44324</v>
      </c>
      <c r="BR18" s="230"/>
      <c r="BS18" s="205">
        <f>IF(COUNT($G18:G18),EDATE(EDATE($G18,32),0))</f>
        <v>44355</v>
      </c>
      <c r="BT18" s="230"/>
      <c r="BU18" s="205">
        <f>IF(COUNT($G18:G18),EDATE(EDATE($G18,33),0))</f>
        <v>44385</v>
      </c>
      <c r="BV18" s="230"/>
      <c r="BW18" s="205">
        <f>IF(COUNT($G18:G18),EDATE(EDATE($G18,34),0))</f>
        <v>44416</v>
      </c>
      <c r="BX18" s="230"/>
      <c r="BY18" s="205">
        <f>IF(COUNT($G18:G18),EDATE(EDATE($G18,35),0))</f>
        <v>44447</v>
      </c>
      <c r="BZ18" s="230"/>
      <c r="CA18" s="205">
        <f>IF(COUNT($G18:G18),EDATE(EDATE($G18,36),0))</f>
        <v>44477</v>
      </c>
      <c r="CB18" s="230"/>
      <c r="CC18" s="205">
        <f>IF(COUNT($G18:G18),EDATE(EDATE($G18,37),0))</f>
        <v>44508</v>
      </c>
      <c r="CD18" s="230"/>
      <c r="CE18" s="205">
        <f>IF(COUNT($G18:G18),EDATE(EDATE($G18,38),0))</f>
        <v>44538</v>
      </c>
      <c r="CF18" s="230"/>
      <c r="CG18" s="205">
        <f>IF(COUNT($G18:G18),EDATE(EDATE($G18,39),0))</f>
        <v>44569</v>
      </c>
      <c r="CH18" s="230"/>
      <c r="CI18" s="205">
        <f>IF(COUNT($G18:G18),EDATE(EDATE($G18,40),0))</f>
        <v>44600</v>
      </c>
      <c r="CJ18" s="230"/>
      <c r="CK18" s="205">
        <f>IF(COUNT($G18:G18),EDATE(EDATE($G18,41),0))</f>
        <v>44628</v>
      </c>
      <c r="CL18" s="230"/>
      <c r="CM18" s="205">
        <f>IF(COUNT($G18:G18),EDATE(EDATE($G18,42),0))</f>
        <v>44659</v>
      </c>
      <c r="CN18" s="230"/>
      <c r="CO18" s="205">
        <f>IF(COUNT($G18:G18),EDATE(EDATE($G18,43),0))</f>
        <v>44689</v>
      </c>
      <c r="CP18" s="230"/>
      <c r="CQ18" s="205">
        <f>IF(COUNT($G18:G18),EDATE(EDATE($G18,44),0))</f>
        <v>44720</v>
      </c>
      <c r="CR18" s="230"/>
      <c r="CS18" s="205">
        <f>IF(COUNT($G18:G18),EDATE(EDATE($G18,45),0))</f>
        <v>44750</v>
      </c>
      <c r="CT18" s="230"/>
      <c r="CU18" s="205">
        <f>IF(COUNT($G18:G18),EDATE(EDATE($G18,46),0))</f>
        <v>44781</v>
      </c>
      <c r="CV18" s="230"/>
      <c r="CW18" s="205">
        <f>IF(COUNT($G18:G18),EDATE(EDATE($G18,47),0))</f>
        <v>44812</v>
      </c>
      <c r="CX18" s="230"/>
      <c r="CY18" s="205">
        <f>IF(COUNT($G18:G18),EDATE(EDATE($G18,48),0))</f>
        <v>44842</v>
      </c>
      <c r="CZ18" s="230"/>
      <c r="DA18" s="205">
        <f>IF(COUNT($G18:G18),EDATE(EDATE($G18,49),0))</f>
        <v>44873</v>
      </c>
      <c r="DB18" s="230"/>
      <c r="DC18" s="205">
        <f>IF(COUNT($G18:G18),EDATE(EDATE($G18,50),0))</f>
        <v>44903</v>
      </c>
      <c r="DD18" s="230"/>
      <c r="DE18" s="205">
        <f>IF(COUNT($G18:G18),EDATE(EDATE($G18,51),0))</f>
        <v>44934</v>
      </c>
      <c r="DF18" s="230"/>
      <c r="DG18" s="205">
        <f>IF(COUNT($G18:G18),EDATE(EDATE($G18,52),0))</f>
        <v>44965</v>
      </c>
      <c r="DH18" s="230"/>
      <c r="DI18" s="205">
        <f>IF(COUNT($G18:G18),EDATE(EDATE($G18,53),0))</f>
        <v>44993</v>
      </c>
      <c r="DJ18" s="230"/>
      <c r="DK18" s="205">
        <f>IF(COUNT($G18:G18),EDATE(EDATE($G18,54),0))</f>
        <v>45024</v>
      </c>
      <c r="DL18" s="230"/>
      <c r="DM18" s="205">
        <f>IF(COUNT($G18:G18),EDATE(EDATE($G18,55),0))</f>
        <v>45054</v>
      </c>
      <c r="DN18" s="230"/>
      <c r="DO18" s="205">
        <f>IF(COUNT($G18:G18),EDATE(EDATE($G18,56),0))</f>
        <v>45085</v>
      </c>
      <c r="DP18" s="230"/>
      <c r="DQ18" s="205">
        <f>IF(COUNT($G18:G18),EDATE(EDATE($G18,57),0))</f>
        <v>45115</v>
      </c>
      <c r="DR18" s="230"/>
      <c r="DS18" s="205">
        <f>IF(COUNT($G18:G18),EDATE(EDATE($G18,58),0))</f>
        <v>45146</v>
      </c>
      <c r="DT18" s="230"/>
      <c r="DU18" s="205">
        <f>IF(COUNT($G18:G18),EDATE(EDATE($G18,59),0))</f>
        <v>45177</v>
      </c>
      <c r="DV18" s="230"/>
      <c r="DW18" s="205">
        <f>IF(COUNT($G18:G18),EDATE(EDATE($G18,60),0))</f>
        <v>45207</v>
      </c>
      <c r="DX18" s="230"/>
      <c r="DY18" s="205">
        <f>IF(COUNT($G18:G18),EDATE(EDATE($G18,61),0))</f>
        <v>45238</v>
      </c>
      <c r="DZ18" s="230"/>
      <c r="EA18" s="205">
        <f>IF(COUNT($G18:G18),EDATE(EDATE($G18,62),0))</f>
        <v>45268</v>
      </c>
      <c r="EB18" s="230"/>
      <c r="EC18" s="205">
        <f>IF(COUNT($G18:G18),EDATE(EDATE($G18,63),0))</f>
        <v>45299</v>
      </c>
      <c r="ED18" s="230"/>
      <c r="EE18" s="205">
        <f>IF(COUNT($G18:G18),EDATE(EDATE($G18,64),0))</f>
        <v>45330</v>
      </c>
      <c r="EF18" s="233"/>
      <c r="EG18" s="44"/>
    </row>
    <row r="19" spans="1:137" ht="21" customHeight="1" thickBot="1">
      <c r="A19" s="200" t="str">
        <f t="shared" ca="1" si="0"/>
        <v/>
      </c>
      <c r="B19" s="213"/>
      <c r="C19" s="215" t="e">
        <f>+VLOOKUP(B19,'اسماء العملاء'!$A$2:$E$1270,5,FALSE)</f>
        <v>#N/A</v>
      </c>
      <c r="D19" s="215" t="e">
        <f>+VLOOKUP(B19,'اسماء العملاء'!$A$2:$C$1270,2,FALSE)</f>
        <v>#N/A</v>
      </c>
      <c r="E19" s="215" t="e">
        <f>+VLOOKUP(B19,'اسماء العملاء'!$A$2:$C$1270,3,FALSE)</f>
        <v>#N/A</v>
      </c>
      <c r="F19" s="203" t="e">
        <f>+VLOOKUP(B19,'اسماء العملاء'!$A$2:$F$142,6,FALSE)</f>
        <v>#N/A</v>
      </c>
      <c r="G19" s="205">
        <v>43382</v>
      </c>
      <c r="H19" s="229"/>
      <c r="I19" s="205">
        <f>IF(COUNT($G19:G19),EDATE(EDATE($G19,1),0))</f>
        <v>43413</v>
      </c>
      <c r="J19" s="230"/>
      <c r="K19" s="205">
        <f>IF(COUNT($G19:G19),EDATE(EDATE($G19,2),0))</f>
        <v>43443</v>
      </c>
      <c r="L19" s="230"/>
      <c r="M19" s="205">
        <f>IF(COUNT($G19:G19),EDATE(EDATE($G19,3),0))</f>
        <v>43474</v>
      </c>
      <c r="N19" s="230"/>
      <c r="O19" s="205">
        <f>IF(COUNT($G19:G19),EDATE(EDATE($G19,4),0))</f>
        <v>43505</v>
      </c>
      <c r="P19" s="230"/>
      <c r="Q19" s="230">
        <f>IF(COUNT($G19:G19),EDATE(EDATE($G19,5),0))</f>
        <v>43533</v>
      </c>
      <c r="R19" s="230"/>
      <c r="S19" s="205">
        <f>IF(COUNT($G19:G19),EDATE(EDATE($G19,6),0))</f>
        <v>43564</v>
      </c>
      <c r="T19" s="230"/>
      <c r="U19" s="205">
        <f>IF(COUNT($G19:G19),EDATE(EDATE($G19,7),0))</f>
        <v>43594</v>
      </c>
      <c r="V19" s="230"/>
      <c r="W19" s="205">
        <f>IF(COUNT($G19:G19),EDATE(EDATE($G19,8),0))</f>
        <v>43625</v>
      </c>
      <c r="X19" s="230"/>
      <c r="Y19" s="205">
        <f>IF(COUNT($G19:G19),EDATE(EDATE($G19,9),0))</f>
        <v>43655</v>
      </c>
      <c r="Z19" s="230"/>
      <c r="AA19" s="205">
        <f>IF(COUNT($G19:G19),EDATE(EDATE($G19,10),0))</f>
        <v>43686</v>
      </c>
      <c r="AB19" s="230"/>
      <c r="AC19" s="205">
        <f>IF(COUNT($G19:G19),EDATE(EDATE($G19,11),0))</f>
        <v>43717</v>
      </c>
      <c r="AD19" s="230"/>
      <c r="AE19" s="205">
        <f>IF(COUNT($G19:G19),EDATE(EDATE($G19,12),0))</f>
        <v>43747</v>
      </c>
      <c r="AF19" s="230"/>
      <c r="AG19" s="205">
        <f>IF(COUNT($G19:G19),EDATE(EDATE($G19,13),0))</f>
        <v>43778</v>
      </c>
      <c r="AH19" s="230"/>
      <c r="AI19" s="205">
        <f>IF(COUNT($G19:G19),EDATE(EDATE($G19,14),0))</f>
        <v>43808</v>
      </c>
      <c r="AJ19" s="230"/>
      <c r="AK19" s="205">
        <f>IF(COUNT($G19:G19),EDATE(EDATE($G19,15),0))</f>
        <v>43839</v>
      </c>
      <c r="AL19" s="230"/>
      <c r="AM19" s="205">
        <f>IF(COUNT($G19:G19),EDATE(EDATE($G19,16),0))</f>
        <v>43870</v>
      </c>
      <c r="AN19" s="230"/>
      <c r="AO19" s="205">
        <f>IF(COUNT($G19:G19),EDATE(EDATE($G19,17),0))</f>
        <v>43899</v>
      </c>
      <c r="AP19" s="230"/>
      <c r="AQ19" s="205">
        <f>IF(COUNT($G19:G19),EDATE(EDATE($G19,18),0))</f>
        <v>43930</v>
      </c>
      <c r="AR19" s="230"/>
      <c r="AS19" s="205">
        <f>IF(COUNT($G19:G19),EDATE(EDATE($G19,19),0))</f>
        <v>43960</v>
      </c>
      <c r="AT19" s="230"/>
      <c r="AU19" s="205">
        <f>IF(COUNT($G19:G19),EDATE(EDATE($G19,20),0))</f>
        <v>43991</v>
      </c>
      <c r="AV19" s="230"/>
      <c r="AW19" s="205">
        <f>IF(COUNT($G19:G19),EDATE(EDATE($G19,21),0))</f>
        <v>44021</v>
      </c>
      <c r="AX19" s="230"/>
      <c r="AY19" s="205">
        <f>IF(COUNT($G19:G19),EDATE(EDATE($G19,22),0))</f>
        <v>44052</v>
      </c>
      <c r="AZ19" s="230"/>
      <c r="BA19" s="205">
        <f>IF(COUNT($G19:G19),EDATE(EDATE($G19,23),0))</f>
        <v>44083</v>
      </c>
      <c r="BB19" s="230"/>
      <c r="BC19" s="205">
        <f>IF(COUNT($G19:G19),EDATE(EDATE($G19,24),0))</f>
        <v>44113</v>
      </c>
      <c r="BD19" s="230"/>
      <c r="BE19" s="205">
        <f>IF(COUNT($G19:G19),EDATE(EDATE($G19,25),0))</f>
        <v>44144</v>
      </c>
      <c r="BF19" s="230"/>
      <c r="BG19" s="205">
        <f>IF(COUNT($G19:G19),EDATE(EDATE($G19,26),0))</f>
        <v>44174</v>
      </c>
      <c r="BH19" s="230"/>
      <c r="BI19" s="205">
        <f>IF(COUNT($G19:G19),EDATE(EDATE($G19,27),0))</f>
        <v>44205</v>
      </c>
      <c r="BJ19" s="230"/>
      <c r="BK19" s="205">
        <f>IF(COUNT($G19:G19),EDATE(EDATE($G19,28),0))</f>
        <v>44236</v>
      </c>
      <c r="BL19" s="230"/>
      <c r="BM19" s="205">
        <f>IF(COUNT($G19:G19),EDATE(EDATE($G19,29),0))</f>
        <v>44264</v>
      </c>
      <c r="BN19" s="230"/>
      <c r="BO19" s="205">
        <f>IF(COUNT($G19:G19),EDATE(EDATE($G19,30),0))</f>
        <v>44295</v>
      </c>
      <c r="BP19" s="230"/>
      <c r="BQ19" s="205">
        <f>IF(COUNT($G19:G19),EDATE(EDATE($G19,31),0))</f>
        <v>44325</v>
      </c>
      <c r="BR19" s="230"/>
      <c r="BS19" s="205">
        <f>IF(COUNT($G19:G19),EDATE(EDATE($G19,32),0))</f>
        <v>44356</v>
      </c>
      <c r="BT19" s="230"/>
      <c r="BU19" s="205">
        <f>IF(COUNT($G19:G19),EDATE(EDATE($G19,33),0))</f>
        <v>44386</v>
      </c>
      <c r="BV19" s="230"/>
      <c r="BW19" s="205">
        <f>IF(COUNT($G19:G19),EDATE(EDATE($G19,34),0))</f>
        <v>44417</v>
      </c>
      <c r="BX19" s="230"/>
      <c r="BY19" s="205">
        <f>IF(COUNT($G19:G19),EDATE(EDATE($G19,35),0))</f>
        <v>44448</v>
      </c>
      <c r="BZ19" s="230"/>
      <c r="CA19" s="205">
        <f>IF(COUNT($G19:G19),EDATE(EDATE($G19,36),0))</f>
        <v>44478</v>
      </c>
      <c r="CB19" s="230"/>
      <c r="CC19" s="205">
        <f>IF(COUNT($G19:G19),EDATE(EDATE($G19,37),0))</f>
        <v>44509</v>
      </c>
      <c r="CD19" s="230"/>
      <c r="CE19" s="205">
        <f>IF(COUNT($G19:G19),EDATE(EDATE($G19,38),0))</f>
        <v>44539</v>
      </c>
      <c r="CF19" s="230"/>
      <c r="CG19" s="205">
        <f>IF(COUNT($G19:G19),EDATE(EDATE($G19,39),0))</f>
        <v>44570</v>
      </c>
      <c r="CH19" s="230"/>
      <c r="CI19" s="205">
        <f>IF(COUNT($G19:G19),EDATE(EDATE($G19,40),0))</f>
        <v>44601</v>
      </c>
      <c r="CJ19" s="230"/>
      <c r="CK19" s="205">
        <f>IF(COUNT($G19:G19),EDATE(EDATE($G19,41),0))</f>
        <v>44629</v>
      </c>
      <c r="CL19" s="230"/>
      <c r="CM19" s="205">
        <f>IF(COUNT($G19:G19),EDATE(EDATE($G19,42),0))</f>
        <v>44660</v>
      </c>
      <c r="CN19" s="230"/>
      <c r="CO19" s="205">
        <f>IF(COUNT($G19:G19),EDATE(EDATE($G19,43),0))</f>
        <v>44690</v>
      </c>
      <c r="CP19" s="230"/>
      <c r="CQ19" s="205">
        <f>IF(COUNT($G19:G19),EDATE(EDATE($G19,44),0))</f>
        <v>44721</v>
      </c>
      <c r="CR19" s="230"/>
      <c r="CS19" s="205">
        <f>IF(COUNT($G19:G19),EDATE(EDATE($G19,45),0))</f>
        <v>44751</v>
      </c>
      <c r="CT19" s="230"/>
      <c r="CU19" s="205">
        <f>IF(COUNT($G19:G19),EDATE(EDATE($G19,46),0))</f>
        <v>44782</v>
      </c>
      <c r="CV19" s="230"/>
      <c r="CW19" s="205">
        <f>IF(COUNT($G19:G19),EDATE(EDATE($G19,47),0))</f>
        <v>44813</v>
      </c>
      <c r="CX19" s="230"/>
      <c r="CY19" s="205">
        <f>IF(COUNT($G19:G19),EDATE(EDATE($G19,48),0))</f>
        <v>44843</v>
      </c>
      <c r="CZ19" s="230"/>
      <c r="DA19" s="205">
        <f>IF(COUNT($G19:G19),EDATE(EDATE($G19,49),0))</f>
        <v>44874</v>
      </c>
      <c r="DB19" s="230"/>
      <c r="DC19" s="205">
        <f>IF(COUNT($G19:G19),EDATE(EDATE($G19,50),0))</f>
        <v>44904</v>
      </c>
      <c r="DD19" s="230"/>
      <c r="DE19" s="205">
        <f>IF(COUNT($G19:G19),EDATE(EDATE($G19,51),0))</f>
        <v>44935</v>
      </c>
      <c r="DF19" s="230"/>
      <c r="DG19" s="205">
        <f>IF(COUNT($G19:G19),EDATE(EDATE($G19,52),0))</f>
        <v>44966</v>
      </c>
      <c r="DH19" s="230"/>
      <c r="DI19" s="205">
        <f>IF(COUNT($G19:G19),EDATE(EDATE($G19,53),0))</f>
        <v>44994</v>
      </c>
      <c r="DJ19" s="230"/>
      <c r="DK19" s="205">
        <f>IF(COUNT($G19:G19),EDATE(EDATE($G19,54),0))</f>
        <v>45025</v>
      </c>
      <c r="DL19" s="230"/>
      <c r="DM19" s="205">
        <f>IF(COUNT($G19:G19),EDATE(EDATE($G19,55),0))</f>
        <v>45055</v>
      </c>
      <c r="DN19" s="230"/>
      <c r="DO19" s="205">
        <f>IF(COUNT($G19:G19),EDATE(EDATE($G19,56),0))</f>
        <v>45086</v>
      </c>
      <c r="DP19" s="230"/>
      <c r="DQ19" s="205">
        <f>IF(COUNT($G19:G19),EDATE(EDATE($G19,57),0))</f>
        <v>45116</v>
      </c>
      <c r="DR19" s="230"/>
      <c r="DS19" s="205">
        <f>IF(COUNT($G19:G19),EDATE(EDATE($G19,58),0))</f>
        <v>45147</v>
      </c>
      <c r="DT19" s="230"/>
      <c r="DU19" s="205">
        <f>IF(COUNT($G19:G19),EDATE(EDATE($G19,59),0))</f>
        <v>45178</v>
      </c>
      <c r="DV19" s="230"/>
      <c r="DW19" s="205">
        <f>IF(COUNT($G19:G19),EDATE(EDATE($G19,60),0))</f>
        <v>45208</v>
      </c>
      <c r="DX19" s="230"/>
      <c r="DY19" s="205">
        <f>IF(COUNT($G19:G19),EDATE(EDATE($G19,61),0))</f>
        <v>45239</v>
      </c>
      <c r="DZ19" s="230"/>
      <c r="EA19" s="205">
        <f>IF(COUNT($G19:G19),EDATE(EDATE($G19,62),0))</f>
        <v>45269</v>
      </c>
      <c r="EB19" s="230"/>
      <c r="EC19" s="205">
        <f>IF(COUNT($G19:G19),EDATE(EDATE($G19,63),0))</f>
        <v>45300</v>
      </c>
      <c r="ED19" s="230"/>
      <c r="EE19" s="205">
        <f>IF(COUNT($G19:G19),EDATE(EDATE($G19,64),0))</f>
        <v>45331</v>
      </c>
      <c r="EF19" s="233"/>
      <c r="EG19" s="44"/>
    </row>
    <row r="20" spans="1:137" ht="21" customHeight="1" thickBot="1">
      <c r="A20" s="200" t="str">
        <f t="shared" ca="1" si="0"/>
        <v/>
      </c>
      <c r="B20" s="213"/>
      <c r="C20" s="215" t="e">
        <f>+VLOOKUP(B20,'اسماء العملاء'!$A$2:$E$1270,5,FALSE)</f>
        <v>#N/A</v>
      </c>
      <c r="D20" s="215" t="e">
        <f>+VLOOKUP(B20,'اسماء العملاء'!$A$2:$C$1270,2,FALSE)</f>
        <v>#N/A</v>
      </c>
      <c r="E20" s="215" t="e">
        <f>+VLOOKUP(B20,'اسماء العملاء'!$A$2:$C$1270,3,FALSE)</f>
        <v>#N/A</v>
      </c>
      <c r="F20" s="203" t="e">
        <f>+VLOOKUP(B20,'اسماء العملاء'!$A$2:$F$142,6,FALSE)</f>
        <v>#N/A</v>
      </c>
      <c r="G20" s="205">
        <v>43383</v>
      </c>
      <c r="H20" s="229"/>
      <c r="I20" s="205">
        <f>IF(COUNT($G20:G20),EDATE(EDATE($G20,1),0))</f>
        <v>43414</v>
      </c>
      <c r="J20" s="230"/>
      <c r="K20" s="205">
        <f>IF(COUNT($G20:G20),EDATE(EDATE($G20,2),0))</f>
        <v>43444</v>
      </c>
      <c r="L20" s="230"/>
      <c r="M20" s="205">
        <f>IF(COUNT($G20:G20),EDATE(EDATE($G20,3),0))</f>
        <v>43475</v>
      </c>
      <c r="N20" s="230"/>
      <c r="O20" s="205">
        <f>IF(COUNT($G20:G20),EDATE(EDATE($G20,4),0))</f>
        <v>43506</v>
      </c>
      <c r="P20" s="230"/>
      <c r="Q20" s="230">
        <f>IF(COUNT($G20:G20),EDATE(EDATE($G20,5),0))</f>
        <v>43534</v>
      </c>
      <c r="R20" s="230"/>
      <c r="S20" s="205">
        <f>IF(COUNT($G20:G20),EDATE(EDATE($G20,6),0))</f>
        <v>43565</v>
      </c>
      <c r="T20" s="230"/>
      <c r="U20" s="205">
        <f>IF(COUNT($G20:G20),EDATE(EDATE($G20,7),0))</f>
        <v>43595</v>
      </c>
      <c r="V20" s="230"/>
      <c r="W20" s="205">
        <f>IF(COUNT($G20:G20),EDATE(EDATE($G20,8),0))</f>
        <v>43626</v>
      </c>
      <c r="X20" s="230"/>
      <c r="Y20" s="205">
        <f>IF(COUNT($G20:G20),EDATE(EDATE($G20,9),0))</f>
        <v>43656</v>
      </c>
      <c r="Z20" s="230"/>
      <c r="AA20" s="205">
        <f>IF(COUNT($G20:G20),EDATE(EDATE($G20,10),0))</f>
        <v>43687</v>
      </c>
      <c r="AB20" s="230"/>
      <c r="AC20" s="205">
        <f>IF(COUNT($G20:G20),EDATE(EDATE($G20,11),0))</f>
        <v>43718</v>
      </c>
      <c r="AD20" s="230"/>
      <c r="AE20" s="205">
        <f>IF(COUNT($G20:G20),EDATE(EDATE($G20,12),0))</f>
        <v>43748</v>
      </c>
      <c r="AF20" s="230"/>
      <c r="AG20" s="205">
        <f>IF(COUNT($G20:G20),EDATE(EDATE($G20,13),0))</f>
        <v>43779</v>
      </c>
      <c r="AH20" s="230"/>
      <c r="AI20" s="205">
        <f>IF(COUNT($G20:G20),EDATE(EDATE($G20,14),0))</f>
        <v>43809</v>
      </c>
      <c r="AJ20" s="230"/>
      <c r="AK20" s="205">
        <f>IF(COUNT($G20:G20),EDATE(EDATE($G20,15),0))</f>
        <v>43840</v>
      </c>
      <c r="AL20" s="230"/>
      <c r="AM20" s="205">
        <f>IF(COUNT($G20:G20),EDATE(EDATE($G20,16),0))</f>
        <v>43871</v>
      </c>
      <c r="AN20" s="230"/>
      <c r="AO20" s="205">
        <f>IF(COUNT($G20:G20),EDATE(EDATE($G20,17),0))</f>
        <v>43900</v>
      </c>
      <c r="AP20" s="230"/>
      <c r="AQ20" s="205">
        <f>IF(COUNT($G20:G20),EDATE(EDATE($G20,18),0))</f>
        <v>43931</v>
      </c>
      <c r="AR20" s="230"/>
      <c r="AS20" s="205">
        <f>IF(COUNT($G20:G20),EDATE(EDATE($G20,19),0))</f>
        <v>43961</v>
      </c>
      <c r="AT20" s="230"/>
      <c r="AU20" s="205">
        <f>IF(COUNT($G20:G20),EDATE(EDATE($G20,20),0))</f>
        <v>43992</v>
      </c>
      <c r="AV20" s="230"/>
      <c r="AW20" s="205">
        <f>IF(COUNT($G20:G20),EDATE(EDATE($G20,21),0))</f>
        <v>44022</v>
      </c>
      <c r="AX20" s="230"/>
      <c r="AY20" s="205">
        <f>IF(COUNT($G20:G20),EDATE(EDATE($G20,22),0))</f>
        <v>44053</v>
      </c>
      <c r="AZ20" s="230"/>
      <c r="BA20" s="205">
        <f>IF(COUNT($G20:G20),EDATE(EDATE($G20,23),0))</f>
        <v>44084</v>
      </c>
      <c r="BB20" s="230"/>
      <c r="BC20" s="205">
        <f>IF(COUNT($G20:G20),EDATE(EDATE($G20,24),0))</f>
        <v>44114</v>
      </c>
      <c r="BD20" s="230"/>
      <c r="BE20" s="205">
        <f>IF(COUNT($G20:G20),EDATE(EDATE($G20,25),0))</f>
        <v>44145</v>
      </c>
      <c r="BF20" s="230"/>
      <c r="BG20" s="205">
        <f>IF(COUNT($G20:G20),EDATE(EDATE($G20,26),0))</f>
        <v>44175</v>
      </c>
      <c r="BH20" s="230"/>
      <c r="BI20" s="205">
        <f>IF(COUNT($G20:G20),EDATE(EDATE($G20,27),0))</f>
        <v>44206</v>
      </c>
      <c r="BJ20" s="230"/>
      <c r="BK20" s="205">
        <f>IF(COUNT($G20:G20),EDATE(EDATE($G20,28),0))</f>
        <v>44237</v>
      </c>
      <c r="BL20" s="230"/>
      <c r="BM20" s="205">
        <f>IF(COUNT($G20:G20),EDATE(EDATE($G20,29),0))</f>
        <v>44265</v>
      </c>
      <c r="BN20" s="230"/>
      <c r="BO20" s="205">
        <f>IF(COUNT($G20:G20),EDATE(EDATE($G20,30),0))</f>
        <v>44296</v>
      </c>
      <c r="BP20" s="230"/>
      <c r="BQ20" s="205">
        <f>IF(COUNT($G20:G20),EDATE(EDATE($G20,31),0))</f>
        <v>44326</v>
      </c>
      <c r="BR20" s="230"/>
      <c r="BS20" s="205">
        <f>IF(COUNT($G20:G20),EDATE(EDATE($G20,32),0))</f>
        <v>44357</v>
      </c>
      <c r="BT20" s="230"/>
      <c r="BU20" s="205">
        <f>IF(COUNT($G20:G20),EDATE(EDATE($G20,33),0))</f>
        <v>44387</v>
      </c>
      <c r="BV20" s="230"/>
      <c r="BW20" s="205">
        <f>IF(COUNT($G20:G20),EDATE(EDATE($G20,34),0))</f>
        <v>44418</v>
      </c>
      <c r="BX20" s="230"/>
      <c r="BY20" s="205">
        <f>IF(COUNT($G20:G20),EDATE(EDATE($G20,35),0))</f>
        <v>44449</v>
      </c>
      <c r="BZ20" s="230"/>
      <c r="CA20" s="205">
        <f>IF(COUNT($G20:G20),EDATE(EDATE($G20,36),0))</f>
        <v>44479</v>
      </c>
      <c r="CB20" s="230"/>
      <c r="CC20" s="205">
        <f>IF(COUNT($G20:G20),EDATE(EDATE($G20,37),0))</f>
        <v>44510</v>
      </c>
      <c r="CD20" s="230"/>
      <c r="CE20" s="205">
        <f>IF(COUNT($G20:G20),EDATE(EDATE($G20,38),0))</f>
        <v>44540</v>
      </c>
      <c r="CF20" s="230"/>
      <c r="CG20" s="205">
        <f>IF(COUNT($G20:G20),EDATE(EDATE($G20,39),0))</f>
        <v>44571</v>
      </c>
      <c r="CH20" s="230"/>
      <c r="CI20" s="205">
        <f>IF(COUNT($G20:G20),EDATE(EDATE($G20,40),0))</f>
        <v>44602</v>
      </c>
      <c r="CJ20" s="230"/>
      <c r="CK20" s="205">
        <f>IF(COUNT($G20:G20),EDATE(EDATE($G20,41),0))</f>
        <v>44630</v>
      </c>
      <c r="CL20" s="230"/>
      <c r="CM20" s="205">
        <f>IF(COUNT($G20:G20),EDATE(EDATE($G20,42),0))</f>
        <v>44661</v>
      </c>
      <c r="CN20" s="230"/>
      <c r="CO20" s="205">
        <f>IF(COUNT($G20:G20),EDATE(EDATE($G20,43),0))</f>
        <v>44691</v>
      </c>
      <c r="CP20" s="230"/>
      <c r="CQ20" s="205">
        <f>IF(COUNT($G20:G20),EDATE(EDATE($G20,44),0))</f>
        <v>44722</v>
      </c>
      <c r="CR20" s="230"/>
      <c r="CS20" s="205">
        <f>IF(COUNT($G20:G20),EDATE(EDATE($G20,45),0))</f>
        <v>44752</v>
      </c>
      <c r="CT20" s="230"/>
      <c r="CU20" s="205">
        <f>IF(COUNT($G20:G20),EDATE(EDATE($G20,46),0))</f>
        <v>44783</v>
      </c>
      <c r="CV20" s="230"/>
      <c r="CW20" s="205">
        <f>IF(COUNT($G20:G20),EDATE(EDATE($G20,47),0))</f>
        <v>44814</v>
      </c>
      <c r="CX20" s="230"/>
      <c r="CY20" s="205">
        <f>IF(COUNT($G20:G20),EDATE(EDATE($G20,48),0))</f>
        <v>44844</v>
      </c>
      <c r="CZ20" s="230"/>
      <c r="DA20" s="205">
        <f>IF(COUNT($G20:G20),EDATE(EDATE($G20,49),0))</f>
        <v>44875</v>
      </c>
      <c r="DB20" s="230"/>
      <c r="DC20" s="205">
        <f>IF(COUNT($G20:G20),EDATE(EDATE($G20,50),0))</f>
        <v>44905</v>
      </c>
      <c r="DD20" s="230"/>
      <c r="DE20" s="205">
        <f>IF(COUNT($G20:G20),EDATE(EDATE($G20,51),0))</f>
        <v>44936</v>
      </c>
      <c r="DF20" s="230"/>
      <c r="DG20" s="205">
        <f>IF(COUNT($G20:G20),EDATE(EDATE($G20,52),0))</f>
        <v>44967</v>
      </c>
      <c r="DH20" s="230"/>
      <c r="DI20" s="205">
        <f>IF(COUNT($G20:G20),EDATE(EDATE($G20,53),0))</f>
        <v>44995</v>
      </c>
      <c r="DJ20" s="230"/>
      <c r="DK20" s="205">
        <f>IF(COUNT($G20:G20),EDATE(EDATE($G20,54),0))</f>
        <v>45026</v>
      </c>
      <c r="DL20" s="230"/>
      <c r="DM20" s="205">
        <f>IF(COUNT($G20:G20),EDATE(EDATE($G20,55),0))</f>
        <v>45056</v>
      </c>
      <c r="DN20" s="230"/>
      <c r="DO20" s="205">
        <f>IF(COUNT($G20:G20),EDATE(EDATE($G20,56),0))</f>
        <v>45087</v>
      </c>
      <c r="DP20" s="230"/>
      <c r="DQ20" s="205">
        <f>IF(COUNT($G20:G20),EDATE(EDATE($G20,57),0))</f>
        <v>45117</v>
      </c>
      <c r="DR20" s="230"/>
      <c r="DS20" s="205">
        <f>IF(COUNT($G20:G20),EDATE(EDATE($G20,58),0))</f>
        <v>45148</v>
      </c>
      <c r="DT20" s="230"/>
      <c r="DU20" s="205">
        <f>IF(COUNT($G20:G20),EDATE(EDATE($G20,59),0))</f>
        <v>45179</v>
      </c>
      <c r="DV20" s="230"/>
      <c r="DW20" s="205">
        <f>IF(COUNT($G20:G20),EDATE(EDATE($G20,60),0))</f>
        <v>45209</v>
      </c>
      <c r="DX20" s="230"/>
      <c r="DY20" s="205">
        <f>IF(COUNT($G20:G20),EDATE(EDATE($G20,61),0))</f>
        <v>45240</v>
      </c>
      <c r="DZ20" s="230"/>
      <c r="EA20" s="205">
        <f>IF(COUNT($G20:G20),EDATE(EDATE($G20,62),0))</f>
        <v>45270</v>
      </c>
      <c r="EB20" s="230"/>
      <c r="EC20" s="205">
        <f>IF(COUNT($G20:G20),EDATE(EDATE($G20,63),0))</f>
        <v>45301</v>
      </c>
      <c r="ED20" s="230"/>
      <c r="EE20" s="205">
        <f>IF(COUNT($G20:G20),EDATE(EDATE($G20,64),0))</f>
        <v>45332</v>
      </c>
      <c r="EF20" s="233"/>
      <c r="EG20" s="44"/>
    </row>
    <row r="21" spans="1:137" ht="21" customHeight="1" thickBot="1">
      <c r="A21" s="200" t="str">
        <f t="shared" ca="1" si="0"/>
        <v/>
      </c>
      <c r="B21" s="213"/>
      <c r="C21" s="215" t="e">
        <f>+VLOOKUP(B21,'اسماء العملاء'!$A$2:$E$1270,5,FALSE)</f>
        <v>#N/A</v>
      </c>
      <c r="D21" s="215" t="e">
        <f>+VLOOKUP(B21,'اسماء العملاء'!$A$2:$C$1270,2,FALSE)</f>
        <v>#N/A</v>
      </c>
      <c r="E21" s="215" t="e">
        <f>+VLOOKUP(B21,'اسماء العملاء'!$A$2:$C$1270,3,FALSE)</f>
        <v>#N/A</v>
      </c>
      <c r="F21" s="203" t="e">
        <f>+VLOOKUP(B21,'اسماء العملاء'!$A$2:$F$142,6,FALSE)</f>
        <v>#N/A</v>
      </c>
      <c r="G21" s="205">
        <v>43384</v>
      </c>
      <c r="H21" s="229"/>
      <c r="I21" s="205">
        <f>IF(COUNT($G21:G21),EDATE(EDATE($G21,1),0))</f>
        <v>43415</v>
      </c>
      <c r="J21" s="230"/>
      <c r="K21" s="205">
        <f>IF(COUNT($G21:G21),EDATE(EDATE($G21,2),0))</f>
        <v>43445</v>
      </c>
      <c r="L21" s="230"/>
      <c r="M21" s="205">
        <f>IF(COUNT($G21:G21),EDATE(EDATE($G21,3),0))</f>
        <v>43476</v>
      </c>
      <c r="N21" s="230"/>
      <c r="O21" s="205">
        <f>IF(COUNT($G21:G21),EDATE(EDATE($G21,4),0))</f>
        <v>43507</v>
      </c>
      <c r="P21" s="230"/>
      <c r="Q21" s="230">
        <f>IF(COUNT($G21:G21),EDATE(EDATE($G21,5),0))</f>
        <v>43535</v>
      </c>
      <c r="R21" s="230"/>
      <c r="S21" s="205">
        <f>IF(COUNT($G21:G21),EDATE(EDATE($G21,6),0))</f>
        <v>43566</v>
      </c>
      <c r="T21" s="230"/>
      <c r="U21" s="205">
        <f>IF(COUNT($G21:G21),EDATE(EDATE($G21,7),0))</f>
        <v>43596</v>
      </c>
      <c r="V21" s="230"/>
      <c r="W21" s="205">
        <f>IF(COUNT($G21:G21),EDATE(EDATE($G21,8),0))</f>
        <v>43627</v>
      </c>
      <c r="X21" s="230"/>
      <c r="Y21" s="205">
        <f>IF(COUNT($G21:G21),EDATE(EDATE($G21,9),0))</f>
        <v>43657</v>
      </c>
      <c r="Z21" s="230"/>
      <c r="AA21" s="205">
        <f>IF(COUNT($G21:G21),EDATE(EDATE($G21,10),0))</f>
        <v>43688</v>
      </c>
      <c r="AB21" s="230"/>
      <c r="AC21" s="205">
        <f>IF(COUNT($G21:G21),EDATE(EDATE($G21,11),0))</f>
        <v>43719</v>
      </c>
      <c r="AD21" s="230"/>
      <c r="AE21" s="205">
        <f>IF(COUNT($G21:G21),EDATE(EDATE($G21,12),0))</f>
        <v>43749</v>
      </c>
      <c r="AF21" s="230"/>
      <c r="AG21" s="205">
        <f>IF(COUNT($G21:G21),EDATE(EDATE($G21,13),0))</f>
        <v>43780</v>
      </c>
      <c r="AH21" s="230"/>
      <c r="AI21" s="205">
        <f>IF(COUNT($G21:G21),EDATE(EDATE($G21,14),0))</f>
        <v>43810</v>
      </c>
      <c r="AJ21" s="230"/>
      <c r="AK21" s="205">
        <f>IF(COUNT($G21:G21),EDATE(EDATE($G21,15),0))</f>
        <v>43841</v>
      </c>
      <c r="AL21" s="230"/>
      <c r="AM21" s="205">
        <f>IF(COUNT($G21:G21),EDATE(EDATE($G21,16),0))</f>
        <v>43872</v>
      </c>
      <c r="AN21" s="230"/>
      <c r="AO21" s="205">
        <f>IF(COUNT($G21:G21),EDATE(EDATE($G21,17),0))</f>
        <v>43901</v>
      </c>
      <c r="AP21" s="230"/>
      <c r="AQ21" s="205">
        <f>IF(COUNT($G21:G21),EDATE(EDATE($G21,18),0))</f>
        <v>43932</v>
      </c>
      <c r="AR21" s="230"/>
      <c r="AS21" s="205">
        <f>IF(COUNT($G21:G21),EDATE(EDATE($G21,19),0))</f>
        <v>43962</v>
      </c>
      <c r="AT21" s="230"/>
      <c r="AU21" s="205">
        <f>IF(COUNT($G21:G21),EDATE(EDATE($G21,20),0))</f>
        <v>43993</v>
      </c>
      <c r="AV21" s="230"/>
      <c r="AW21" s="205">
        <f>IF(COUNT($G21:G21),EDATE(EDATE($G21,21),0))</f>
        <v>44023</v>
      </c>
      <c r="AX21" s="230"/>
      <c r="AY21" s="205">
        <f>IF(COUNT($G21:G21),EDATE(EDATE($G21,22),0))</f>
        <v>44054</v>
      </c>
      <c r="AZ21" s="230"/>
      <c r="BA21" s="205">
        <f>IF(COUNT($G21:G21),EDATE(EDATE($G21,23),0))</f>
        <v>44085</v>
      </c>
      <c r="BB21" s="230"/>
      <c r="BC21" s="205">
        <f>IF(COUNT($G21:G21),EDATE(EDATE($G21,24),0))</f>
        <v>44115</v>
      </c>
      <c r="BD21" s="230"/>
      <c r="BE21" s="205">
        <f>IF(COUNT($G21:G21),EDATE(EDATE($G21,25),0))</f>
        <v>44146</v>
      </c>
      <c r="BF21" s="230"/>
      <c r="BG21" s="205">
        <f>IF(COUNT($G21:G21),EDATE(EDATE($G21,26),0))</f>
        <v>44176</v>
      </c>
      <c r="BH21" s="230"/>
      <c r="BI21" s="205">
        <f>IF(COUNT($G21:G21),EDATE(EDATE($G21,27),0))</f>
        <v>44207</v>
      </c>
      <c r="BJ21" s="230"/>
      <c r="BK21" s="205">
        <f>IF(COUNT($G21:G21),EDATE(EDATE($G21,28),0))</f>
        <v>44238</v>
      </c>
      <c r="BL21" s="230"/>
      <c r="BM21" s="205">
        <f>IF(COUNT($G21:G21),EDATE(EDATE($G21,29),0))</f>
        <v>44266</v>
      </c>
      <c r="BN21" s="230"/>
      <c r="BO21" s="205">
        <f>IF(COUNT($G21:G21),EDATE(EDATE($G21,30),0))</f>
        <v>44297</v>
      </c>
      <c r="BP21" s="230"/>
      <c r="BQ21" s="205">
        <f>IF(COUNT($G21:G21),EDATE(EDATE($G21,31),0))</f>
        <v>44327</v>
      </c>
      <c r="BR21" s="230"/>
      <c r="BS21" s="205">
        <f>IF(COUNT($G21:G21),EDATE(EDATE($G21,32),0))</f>
        <v>44358</v>
      </c>
      <c r="BT21" s="230"/>
      <c r="BU21" s="205">
        <f>IF(COUNT($G21:G21),EDATE(EDATE($G21,33),0))</f>
        <v>44388</v>
      </c>
      <c r="BV21" s="230"/>
      <c r="BW21" s="205">
        <f>IF(COUNT($G21:G21),EDATE(EDATE($G21,34),0))</f>
        <v>44419</v>
      </c>
      <c r="BX21" s="230"/>
      <c r="BY21" s="205">
        <f>IF(COUNT($G21:G21),EDATE(EDATE($G21,35),0))</f>
        <v>44450</v>
      </c>
      <c r="BZ21" s="230"/>
      <c r="CA21" s="205">
        <f>IF(COUNT($G21:G21),EDATE(EDATE($G21,36),0))</f>
        <v>44480</v>
      </c>
      <c r="CB21" s="230"/>
      <c r="CC21" s="205">
        <f>IF(COUNT($G21:G21),EDATE(EDATE($G21,37),0))</f>
        <v>44511</v>
      </c>
      <c r="CD21" s="230"/>
      <c r="CE21" s="205">
        <f>IF(COUNT($G21:G21),EDATE(EDATE($G21,38),0))</f>
        <v>44541</v>
      </c>
      <c r="CF21" s="230"/>
      <c r="CG21" s="205">
        <f>IF(COUNT($G21:G21),EDATE(EDATE($G21,39),0))</f>
        <v>44572</v>
      </c>
      <c r="CH21" s="230"/>
      <c r="CI21" s="205">
        <f>IF(COUNT($G21:G21),EDATE(EDATE($G21,40),0))</f>
        <v>44603</v>
      </c>
      <c r="CJ21" s="230"/>
      <c r="CK21" s="205">
        <f>IF(COUNT($G21:G21),EDATE(EDATE($G21,41),0))</f>
        <v>44631</v>
      </c>
      <c r="CL21" s="230"/>
      <c r="CM21" s="205">
        <f>IF(COUNT($G21:G21),EDATE(EDATE($G21,42),0))</f>
        <v>44662</v>
      </c>
      <c r="CN21" s="230"/>
      <c r="CO21" s="205">
        <f>IF(COUNT($G21:G21),EDATE(EDATE($G21,43),0))</f>
        <v>44692</v>
      </c>
      <c r="CP21" s="230"/>
      <c r="CQ21" s="205">
        <f>IF(COUNT($G21:G21),EDATE(EDATE($G21,44),0))</f>
        <v>44723</v>
      </c>
      <c r="CR21" s="230"/>
      <c r="CS21" s="205">
        <f>IF(COUNT($G21:G21),EDATE(EDATE($G21,45),0))</f>
        <v>44753</v>
      </c>
      <c r="CT21" s="230"/>
      <c r="CU21" s="205">
        <f>IF(COUNT($G21:G21),EDATE(EDATE($G21,46),0))</f>
        <v>44784</v>
      </c>
      <c r="CV21" s="230"/>
      <c r="CW21" s="205">
        <f>IF(COUNT($G21:G21),EDATE(EDATE($G21,47),0))</f>
        <v>44815</v>
      </c>
      <c r="CX21" s="230"/>
      <c r="CY21" s="205">
        <f>IF(COUNT($G21:G21),EDATE(EDATE($G21,48),0))</f>
        <v>44845</v>
      </c>
      <c r="CZ21" s="230"/>
      <c r="DA21" s="205">
        <f>IF(COUNT($G21:G21),EDATE(EDATE($G21,49),0))</f>
        <v>44876</v>
      </c>
      <c r="DB21" s="230"/>
      <c r="DC21" s="205">
        <f>IF(COUNT($G21:G21),EDATE(EDATE($G21,50),0))</f>
        <v>44906</v>
      </c>
      <c r="DD21" s="230"/>
      <c r="DE21" s="205">
        <f>IF(COUNT($G21:G21),EDATE(EDATE($G21,51),0))</f>
        <v>44937</v>
      </c>
      <c r="DF21" s="230"/>
      <c r="DG21" s="205">
        <f>IF(COUNT($G21:G21),EDATE(EDATE($G21,52),0))</f>
        <v>44968</v>
      </c>
      <c r="DH21" s="230"/>
      <c r="DI21" s="205">
        <f>IF(COUNT($G21:G21),EDATE(EDATE($G21,53),0))</f>
        <v>44996</v>
      </c>
      <c r="DJ21" s="230"/>
      <c r="DK21" s="205">
        <f>IF(COUNT($G21:G21),EDATE(EDATE($G21,54),0))</f>
        <v>45027</v>
      </c>
      <c r="DL21" s="230"/>
      <c r="DM21" s="205">
        <f>IF(COUNT($G21:G21),EDATE(EDATE($G21,55),0))</f>
        <v>45057</v>
      </c>
      <c r="DN21" s="230"/>
      <c r="DO21" s="205">
        <f>IF(COUNT($G21:G21),EDATE(EDATE($G21,56),0))</f>
        <v>45088</v>
      </c>
      <c r="DP21" s="230"/>
      <c r="DQ21" s="205">
        <f>IF(COUNT($G21:G21),EDATE(EDATE($G21,57),0))</f>
        <v>45118</v>
      </c>
      <c r="DR21" s="230"/>
      <c r="DS21" s="205">
        <f>IF(COUNT($G21:G21),EDATE(EDATE($G21,58),0))</f>
        <v>45149</v>
      </c>
      <c r="DT21" s="230"/>
      <c r="DU21" s="205">
        <f>IF(COUNT($G21:G21),EDATE(EDATE($G21,59),0))</f>
        <v>45180</v>
      </c>
      <c r="DV21" s="230"/>
      <c r="DW21" s="205">
        <f>IF(COUNT($G21:G21),EDATE(EDATE($G21,60),0))</f>
        <v>45210</v>
      </c>
      <c r="DX21" s="230"/>
      <c r="DY21" s="205">
        <f>IF(COUNT($G21:G21),EDATE(EDATE($G21,61),0))</f>
        <v>45241</v>
      </c>
      <c r="DZ21" s="230"/>
      <c r="EA21" s="205">
        <f>IF(COUNT($G21:G21),EDATE(EDATE($G21,62),0))</f>
        <v>45271</v>
      </c>
      <c r="EB21" s="230"/>
      <c r="EC21" s="205">
        <f>IF(COUNT($G21:G21),EDATE(EDATE($G21,63),0))</f>
        <v>45302</v>
      </c>
      <c r="ED21" s="230"/>
      <c r="EE21" s="205">
        <f>IF(COUNT($G21:G21),EDATE(EDATE($G21,64),0))</f>
        <v>45333</v>
      </c>
      <c r="EF21" s="233"/>
      <c r="EG21" s="44"/>
    </row>
    <row r="22" spans="1:137" ht="21" customHeight="1" thickBot="1">
      <c r="A22" s="200" t="str">
        <f t="shared" ca="1" si="0"/>
        <v/>
      </c>
      <c r="B22" s="213"/>
      <c r="C22" s="215" t="e">
        <f>+VLOOKUP(B22,'اسماء العملاء'!$A$2:$E$1270,5,FALSE)</f>
        <v>#N/A</v>
      </c>
      <c r="D22" s="215" t="e">
        <f>+VLOOKUP(B22,'اسماء العملاء'!$A$2:$C$1270,2,FALSE)</f>
        <v>#N/A</v>
      </c>
      <c r="E22" s="215" t="e">
        <f>+VLOOKUP(B22,'اسماء العملاء'!$A$2:$C$1270,3,FALSE)</f>
        <v>#N/A</v>
      </c>
      <c r="F22" s="203" t="e">
        <f>+VLOOKUP(B22,'اسماء العملاء'!$A$2:$F$142,6,FALSE)</f>
        <v>#N/A</v>
      </c>
      <c r="G22" s="205">
        <v>43385</v>
      </c>
      <c r="H22" s="229"/>
      <c r="I22" s="205">
        <f>IF(COUNT($G22:G22),EDATE(EDATE($G22,1),0))</f>
        <v>43416</v>
      </c>
      <c r="J22" s="230"/>
      <c r="K22" s="205">
        <f>IF(COUNT($G22:G22),EDATE(EDATE($G22,2),0))</f>
        <v>43446</v>
      </c>
      <c r="L22" s="230"/>
      <c r="M22" s="205">
        <f>IF(COUNT($G22:G22),EDATE(EDATE($G22,3),0))</f>
        <v>43477</v>
      </c>
      <c r="N22" s="230"/>
      <c r="O22" s="205">
        <f>IF(COUNT($G22:G22),EDATE(EDATE($G22,4),0))</f>
        <v>43508</v>
      </c>
      <c r="P22" s="230"/>
      <c r="Q22" s="230">
        <f>IF(COUNT($G22:G22),EDATE(EDATE($G22,5),0))</f>
        <v>43536</v>
      </c>
      <c r="R22" s="230"/>
      <c r="S22" s="205">
        <f>IF(COUNT($G22:G22),EDATE(EDATE($G22,6),0))</f>
        <v>43567</v>
      </c>
      <c r="T22" s="230"/>
      <c r="U22" s="205">
        <f>IF(COUNT($G22:G22),EDATE(EDATE($G22,7),0))</f>
        <v>43597</v>
      </c>
      <c r="V22" s="230"/>
      <c r="W22" s="205">
        <f>IF(COUNT($G22:G22),EDATE(EDATE($G22,8),0))</f>
        <v>43628</v>
      </c>
      <c r="X22" s="230"/>
      <c r="Y22" s="205">
        <f>IF(COUNT($G22:G22),EDATE(EDATE($G22,9),0))</f>
        <v>43658</v>
      </c>
      <c r="Z22" s="230"/>
      <c r="AA22" s="205">
        <f>IF(COUNT($G22:G22),EDATE(EDATE($G22,10),0))</f>
        <v>43689</v>
      </c>
      <c r="AB22" s="230"/>
      <c r="AC22" s="205">
        <f>IF(COUNT($G22:G22),EDATE(EDATE($G22,11),0))</f>
        <v>43720</v>
      </c>
      <c r="AD22" s="230"/>
      <c r="AE22" s="205">
        <f>IF(COUNT($G22:G22),EDATE(EDATE($G22,12),0))</f>
        <v>43750</v>
      </c>
      <c r="AF22" s="230"/>
      <c r="AG22" s="205">
        <f>IF(COUNT($G22:G22),EDATE(EDATE($G22,13),0))</f>
        <v>43781</v>
      </c>
      <c r="AH22" s="230"/>
      <c r="AI22" s="205">
        <f>IF(COUNT($G22:G22),EDATE(EDATE($G22,14),0))</f>
        <v>43811</v>
      </c>
      <c r="AJ22" s="230"/>
      <c r="AK22" s="205">
        <f>IF(COUNT($G22:G22),EDATE(EDATE($G22,15),0))</f>
        <v>43842</v>
      </c>
      <c r="AL22" s="230"/>
      <c r="AM22" s="205">
        <f>IF(COUNT($G22:G22),EDATE(EDATE($G22,16),0))</f>
        <v>43873</v>
      </c>
      <c r="AN22" s="230"/>
      <c r="AO22" s="205">
        <f>IF(COUNT($G22:G22),EDATE(EDATE($G22,17),0))</f>
        <v>43902</v>
      </c>
      <c r="AP22" s="230"/>
      <c r="AQ22" s="205">
        <f>IF(COUNT($G22:G22),EDATE(EDATE($G22,18),0))</f>
        <v>43933</v>
      </c>
      <c r="AR22" s="230"/>
      <c r="AS22" s="205">
        <f>IF(COUNT($G22:G22),EDATE(EDATE($G22,19),0))</f>
        <v>43963</v>
      </c>
      <c r="AT22" s="230"/>
      <c r="AU22" s="205">
        <f>IF(COUNT($G22:G22),EDATE(EDATE($G22,20),0))</f>
        <v>43994</v>
      </c>
      <c r="AV22" s="230"/>
      <c r="AW22" s="205">
        <f>IF(COUNT($G22:G22),EDATE(EDATE($G22,21),0))</f>
        <v>44024</v>
      </c>
      <c r="AX22" s="230"/>
      <c r="AY22" s="205">
        <f>IF(COUNT($G22:G22),EDATE(EDATE($G22,22),0))</f>
        <v>44055</v>
      </c>
      <c r="AZ22" s="230"/>
      <c r="BA22" s="205">
        <f>IF(COUNT($G22:G22),EDATE(EDATE($G22,23),0))</f>
        <v>44086</v>
      </c>
      <c r="BB22" s="230"/>
      <c r="BC22" s="205">
        <f>IF(COUNT($G22:G22),EDATE(EDATE($G22,24),0))</f>
        <v>44116</v>
      </c>
      <c r="BD22" s="230"/>
      <c r="BE22" s="205">
        <f>IF(COUNT($G22:G22),EDATE(EDATE($G22,25),0))</f>
        <v>44147</v>
      </c>
      <c r="BF22" s="230"/>
      <c r="BG22" s="205">
        <f>IF(COUNT($G22:G22),EDATE(EDATE($G22,26),0))</f>
        <v>44177</v>
      </c>
      <c r="BH22" s="230"/>
      <c r="BI22" s="205">
        <f>IF(COUNT($G22:G22),EDATE(EDATE($G22,27),0))</f>
        <v>44208</v>
      </c>
      <c r="BJ22" s="230"/>
      <c r="BK22" s="205">
        <f>IF(COUNT($G22:G22),EDATE(EDATE($G22,28),0))</f>
        <v>44239</v>
      </c>
      <c r="BL22" s="230"/>
      <c r="BM22" s="205">
        <f>IF(COUNT($G22:G22),EDATE(EDATE($G22,29),0))</f>
        <v>44267</v>
      </c>
      <c r="BN22" s="230"/>
      <c r="BO22" s="205">
        <f>IF(COUNT($G22:G22),EDATE(EDATE($G22,30),0))</f>
        <v>44298</v>
      </c>
      <c r="BP22" s="230"/>
      <c r="BQ22" s="205">
        <f>IF(COUNT($G22:G22),EDATE(EDATE($G22,31),0))</f>
        <v>44328</v>
      </c>
      <c r="BR22" s="230"/>
      <c r="BS22" s="205">
        <f>IF(COUNT($G22:G22),EDATE(EDATE($G22,32),0))</f>
        <v>44359</v>
      </c>
      <c r="BT22" s="230"/>
      <c r="BU22" s="205">
        <f>IF(COUNT($G22:G22),EDATE(EDATE($G22,33),0))</f>
        <v>44389</v>
      </c>
      <c r="BV22" s="230"/>
      <c r="BW22" s="205">
        <f>IF(COUNT($G22:G22),EDATE(EDATE($G22,34),0))</f>
        <v>44420</v>
      </c>
      <c r="BX22" s="230"/>
      <c r="BY22" s="205">
        <f>IF(COUNT($G22:G22),EDATE(EDATE($G22,35),0))</f>
        <v>44451</v>
      </c>
      <c r="BZ22" s="230"/>
      <c r="CA22" s="205">
        <f>IF(COUNT($G22:G22),EDATE(EDATE($G22,36),0))</f>
        <v>44481</v>
      </c>
      <c r="CB22" s="230"/>
      <c r="CC22" s="205">
        <f>IF(COUNT($G22:G22),EDATE(EDATE($G22,37),0))</f>
        <v>44512</v>
      </c>
      <c r="CD22" s="230"/>
      <c r="CE22" s="205">
        <f>IF(COUNT($G22:G22),EDATE(EDATE($G22,38),0))</f>
        <v>44542</v>
      </c>
      <c r="CF22" s="230"/>
      <c r="CG22" s="205">
        <f>IF(COUNT($G22:G22),EDATE(EDATE($G22,39),0))</f>
        <v>44573</v>
      </c>
      <c r="CH22" s="230"/>
      <c r="CI22" s="205">
        <f>IF(COUNT($G22:G22),EDATE(EDATE($G22,40),0))</f>
        <v>44604</v>
      </c>
      <c r="CJ22" s="230"/>
      <c r="CK22" s="205">
        <f>IF(COUNT($G22:G22),EDATE(EDATE($G22,41),0))</f>
        <v>44632</v>
      </c>
      <c r="CL22" s="230"/>
      <c r="CM22" s="205">
        <f>IF(COUNT($G22:G22),EDATE(EDATE($G22,42),0))</f>
        <v>44663</v>
      </c>
      <c r="CN22" s="230"/>
      <c r="CO22" s="205">
        <f>IF(COUNT($G22:G22),EDATE(EDATE($G22,43),0))</f>
        <v>44693</v>
      </c>
      <c r="CP22" s="230"/>
      <c r="CQ22" s="205">
        <f>IF(COUNT($G22:G22),EDATE(EDATE($G22,44),0))</f>
        <v>44724</v>
      </c>
      <c r="CR22" s="230"/>
      <c r="CS22" s="205">
        <f>IF(COUNT($G22:G22),EDATE(EDATE($G22,45),0))</f>
        <v>44754</v>
      </c>
      <c r="CT22" s="230"/>
      <c r="CU22" s="205">
        <f>IF(COUNT($G22:G22),EDATE(EDATE($G22,46),0))</f>
        <v>44785</v>
      </c>
      <c r="CV22" s="230"/>
      <c r="CW22" s="205">
        <f>IF(COUNT($G22:G22),EDATE(EDATE($G22,47),0))</f>
        <v>44816</v>
      </c>
      <c r="CX22" s="230"/>
      <c r="CY22" s="205">
        <f>IF(COUNT($G22:G22),EDATE(EDATE($G22,48),0))</f>
        <v>44846</v>
      </c>
      <c r="CZ22" s="230"/>
      <c r="DA22" s="205">
        <f>IF(COUNT($G22:G22),EDATE(EDATE($G22,49),0))</f>
        <v>44877</v>
      </c>
      <c r="DB22" s="230"/>
      <c r="DC22" s="205">
        <f>IF(COUNT($G22:G22),EDATE(EDATE($G22,50),0))</f>
        <v>44907</v>
      </c>
      <c r="DD22" s="230"/>
      <c r="DE22" s="205">
        <f>IF(COUNT($G22:G22),EDATE(EDATE($G22,51),0))</f>
        <v>44938</v>
      </c>
      <c r="DF22" s="230"/>
      <c r="DG22" s="205">
        <f>IF(COUNT($G22:G22),EDATE(EDATE($G22,52),0))</f>
        <v>44969</v>
      </c>
      <c r="DH22" s="230"/>
      <c r="DI22" s="205">
        <f>IF(COUNT($G22:G22),EDATE(EDATE($G22,53),0))</f>
        <v>44997</v>
      </c>
      <c r="DJ22" s="230"/>
      <c r="DK22" s="205">
        <f>IF(COUNT($G22:G22),EDATE(EDATE($G22,54),0))</f>
        <v>45028</v>
      </c>
      <c r="DL22" s="230"/>
      <c r="DM22" s="205">
        <f>IF(COUNT($G22:G22),EDATE(EDATE($G22,55),0))</f>
        <v>45058</v>
      </c>
      <c r="DN22" s="230"/>
      <c r="DO22" s="205">
        <f>IF(COUNT($G22:G22),EDATE(EDATE($G22,56),0))</f>
        <v>45089</v>
      </c>
      <c r="DP22" s="230"/>
      <c r="DQ22" s="205">
        <f>IF(COUNT($G22:G22),EDATE(EDATE($G22,57),0))</f>
        <v>45119</v>
      </c>
      <c r="DR22" s="230"/>
      <c r="DS22" s="205">
        <f>IF(COUNT($G22:G22),EDATE(EDATE($G22,58),0))</f>
        <v>45150</v>
      </c>
      <c r="DT22" s="230"/>
      <c r="DU22" s="205">
        <f>IF(COUNT($G22:G22),EDATE(EDATE($G22,59),0))</f>
        <v>45181</v>
      </c>
      <c r="DV22" s="230"/>
      <c r="DW22" s="205">
        <f>IF(COUNT($G22:G22),EDATE(EDATE($G22,60),0))</f>
        <v>45211</v>
      </c>
      <c r="DX22" s="230"/>
      <c r="DY22" s="205">
        <f>IF(COUNT($G22:G22),EDATE(EDATE($G22,61),0))</f>
        <v>45242</v>
      </c>
      <c r="DZ22" s="230"/>
      <c r="EA22" s="205">
        <f>IF(COUNT($G22:G22),EDATE(EDATE($G22,62),0))</f>
        <v>45272</v>
      </c>
      <c r="EB22" s="230"/>
      <c r="EC22" s="205">
        <f>IF(COUNT($G22:G22),EDATE(EDATE($G22,63),0))</f>
        <v>45303</v>
      </c>
      <c r="ED22" s="230"/>
      <c r="EE22" s="205">
        <f>IF(COUNT($G22:G22),EDATE(EDATE($G22,64),0))</f>
        <v>45334</v>
      </c>
      <c r="EF22" s="233"/>
      <c r="EG22" s="44"/>
    </row>
    <row r="23" spans="1:137" ht="21" customHeight="1" thickBot="1">
      <c r="A23" s="200" t="str">
        <f t="shared" ca="1" si="0"/>
        <v/>
      </c>
      <c r="B23" s="213"/>
      <c r="C23" s="215" t="e">
        <f>+VLOOKUP(B23,'اسماء العملاء'!$A$2:$E$1270,5,FALSE)</f>
        <v>#N/A</v>
      </c>
      <c r="D23" s="215" t="e">
        <f>+VLOOKUP(B23,'اسماء العملاء'!$A$2:$C$1270,2,FALSE)</f>
        <v>#N/A</v>
      </c>
      <c r="E23" s="215" t="e">
        <f>+VLOOKUP(B23,'اسماء العملاء'!$A$2:$C$1270,3,FALSE)</f>
        <v>#N/A</v>
      </c>
      <c r="F23" s="203" t="e">
        <f>+VLOOKUP(B23,'اسماء العملاء'!$A$2:$F$142,6,FALSE)</f>
        <v>#N/A</v>
      </c>
      <c r="G23" s="205">
        <v>43386</v>
      </c>
      <c r="H23" s="229"/>
      <c r="I23" s="205">
        <f>IF(COUNT($G23:G23),EDATE(EDATE($G23,1),0))</f>
        <v>43417</v>
      </c>
      <c r="J23" s="230"/>
      <c r="K23" s="205">
        <f>IF(COUNT($G23:G23),EDATE(EDATE($G23,2),0))</f>
        <v>43447</v>
      </c>
      <c r="L23" s="230"/>
      <c r="M23" s="205">
        <f>IF(COUNT($G23:G23),EDATE(EDATE($G23,3),0))</f>
        <v>43478</v>
      </c>
      <c r="N23" s="230"/>
      <c r="O23" s="205">
        <f>IF(COUNT($G23:G23),EDATE(EDATE($G23,4),0))</f>
        <v>43509</v>
      </c>
      <c r="P23" s="230"/>
      <c r="Q23" s="230">
        <f>IF(COUNT($G23:G23),EDATE(EDATE($G23,5),0))</f>
        <v>43537</v>
      </c>
      <c r="R23" s="230"/>
      <c r="S23" s="205">
        <f>IF(COUNT($G23:G23),EDATE(EDATE($G23,6),0))</f>
        <v>43568</v>
      </c>
      <c r="T23" s="230"/>
      <c r="U23" s="205">
        <f>IF(COUNT($G23:G23),EDATE(EDATE($G23,7),0))</f>
        <v>43598</v>
      </c>
      <c r="V23" s="230"/>
      <c r="W23" s="205">
        <f>IF(COUNT($G23:G23),EDATE(EDATE($G23,8),0))</f>
        <v>43629</v>
      </c>
      <c r="X23" s="230"/>
      <c r="Y23" s="205">
        <f>IF(COUNT($G23:G23),EDATE(EDATE($G23,9),0))</f>
        <v>43659</v>
      </c>
      <c r="Z23" s="230"/>
      <c r="AA23" s="205">
        <f>IF(COUNT($G23:G23),EDATE(EDATE($G23,10),0))</f>
        <v>43690</v>
      </c>
      <c r="AB23" s="230"/>
      <c r="AC23" s="205">
        <f>IF(COUNT($G23:G23),EDATE(EDATE($G23,11),0))</f>
        <v>43721</v>
      </c>
      <c r="AD23" s="230"/>
      <c r="AE23" s="205">
        <f>IF(COUNT($G23:G23),EDATE(EDATE($G23,12),0))</f>
        <v>43751</v>
      </c>
      <c r="AF23" s="230"/>
      <c r="AG23" s="205">
        <f>IF(COUNT($G23:G23),EDATE(EDATE($G23,13),0))</f>
        <v>43782</v>
      </c>
      <c r="AH23" s="230"/>
      <c r="AI23" s="205">
        <f>IF(COUNT($G23:G23),EDATE(EDATE($G23,14),0))</f>
        <v>43812</v>
      </c>
      <c r="AJ23" s="230"/>
      <c r="AK23" s="205">
        <f>IF(COUNT($G23:G23),EDATE(EDATE($G23,15),0))</f>
        <v>43843</v>
      </c>
      <c r="AL23" s="230"/>
      <c r="AM23" s="205">
        <f>IF(COUNT($G23:G23),EDATE(EDATE($G23,16),0))</f>
        <v>43874</v>
      </c>
      <c r="AN23" s="230"/>
      <c r="AO23" s="205">
        <f>IF(COUNT($G23:G23),EDATE(EDATE($G23,17),0))</f>
        <v>43903</v>
      </c>
      <c r="AP23" s="230"/>
      <c r="AQ23" s="205">
        <f>IF(COUNT($G23:G23),EDATE(EDATE($G23,18),0))</f>
        <v>43934</v>
      </c>
      <c r="AR23" s="230"/>
      <c r="AS23" s="205">
        <f>IF(COUNT($G23:G23),EDATE(EDATE($G23,19),0))</f>
        <v>43964</v>
      </c>
      <c r="AT23" s="230"/>
      <c r="AU23" s="205">
        <f>IF(COUNT($G23:G23),EDATE(EDATE($G23,20),0))</f>
        <v>43995</v>
      </c>
      <c r="AV23" s="230"/>
      <c r="AW23" s="205">
        <f>IF(COUNT($G23:G23),EDATE(EDATE($G23,21),0))</f>
        <v>44025</v>
      </c>
      <c r="AX23" s="230"/>
      <c r="AY23" s="205">
        <f>IF(COUNT($G23:G23),EDATE(EDATE($G23,22),0))</f>
        <v>44056</v>
      </c>
      <c r="AZ23" s="230"/>
      <c r="BA23" s="205">
        <f>IF(COUNT($G23:G23),EDATE(EDATE($G23,23),0))</f>
        <v>44087</v>
      </c>
      <c r="BB23" s="230"/>
      <c r="BC23" s="205">
        <f>IF(COUNT($G23:G23),EDATE(EDATE($G23,24),0))</f>
        <v>44117</v>
      </c>
      <c r="BD23" s="230"/>
      <c r="BE23" s="205">
        <f>IF(COUNT($G23:G23),EDATE(EDATE($G23,25),0))</f>
        <v>44148</v>
      </c>
      <c r="BF23" s="230"/>
      <c r="BG23" s="205">
        <f>IF(COUNT($G23:G23),EDATE(EDATE($G23,26),0))</f>
        <v>44178</v>
      </c>
      <c r="BH23" s="230"/>
      <c r="BI23" s="205">
        <f>IF(COUNT($G23:G23),EDATE(EDATE($G23,27),0))</f>
        <v>44209</v>
      </c>
      <c r="BJ23" s="230"/>
      <c r="BK23" s="205">
        <f>IF(COUNT($G23:G23),EDATE(EDATE($G23,28),0))</f>
        <v>44240</v>
      </c>
      <c r="BL23" s="230"/>
      <c r="BM23" s="205">
        <f>IF(COUNT($G23:G23),EDATE(EDATE($G23,29),0))</f>
        <v>44268</v>
      </c>
      <c r="BN23" s="230"/>
      <c r="BO23" s="205">
        <f>IF(COUNT($G23:G23),EDATE(EDATE($G23,30),0))</f>
        <v>44299</v>
      </c>
      <c r="BP23" s="230"/>
      <c r="BQ23" s="205">
        <f>IF(COUNT($G23:G23),EDATE(EDATE($G23,31),0))</f>
        <v>44329</v>
      </c>
      <c r="BR23" s="230"/>
      <c r="BS23" s="205">
        <f>IF(COUNT($G23:G23),EDATE(EDATE($G23,32),0))</f>
        <v>44360</v>
      </c>
      <c r="BT23" s="230"/>
      <c r="BU23" s="205">
        <f>IF(COUNT($G23:G23),EDATE(EDATE($G23,33),0))</f>
        <v>44390</v>
      </c>
      <c r="BV23" s="230"/>
      <c r="BW23" s="205">
        <f>IF(COUNT($G23:G23),EDATE(EDATE($G23,34),0))</f>
        <v>44421</v>
      </c>
      <c r="BX23" s="230"/>
      <c r="BY23" s="205">
        <f>IF(COUNT($G23:G23),EDATE(EDATE($G23,35),0))</f>
        <v>44452</v>
      </c>
      <c r="BZ23" s="230"/>
      <c r="CA23" s="205">
        <f>IF(COUNT($G23:G23),EDATE(EDATE($G23,36),0))</f>
        <v>44482</v>
      </c>
      <c r="CB23" s="230"/>
      <c r="CC23" s="205">
        <f>IF(COUNT($G23:G23),EDATE(EDATE($G23,37),0))</f>
        <v>44513</v>
      </c>
      <c r="CD23" s="230"/>
      <c r="CE23" s="205">
        <f>IF(COUNT($G23:G23),EDATE(EDATE($G23,38),0))</f>
        <v>44543</v>
      </c>
      <c r="CF23" s="230"/>
      <c r="CG23" s="205">
        <f>IF(COUNT($G23:G23),EDATE(EDATE($G23,39),0))</f>
        <v>44574</v>
      </c>
      <c r="CH23" s="230"/>
      <c r="CI23" s="205">
        <f>IF(COUNT($G23:G23),EDATE(EDATE($G23,40),0))</f>
        <v>44605</v>
      </c>
      <c r="CJ23" s="230"/>
      <c r="CK23" s="205">
        <f>IF(COUNT($G23:G23),EDATE(EDATE($G23,41),0))</f>
        <v>44633</v>
      </c>
      <c r="CL23" s="230"/>
      <c r="CM23" s="205">
        <f>IF(COUNT($G23:G23),EDATE(EDATE($G23,42),0))</f>
        <v>44664</v>
      </c>
      <c r="CN23" s="230"/>
      <c r="CO23" s="205">
        <f>IF(COUNT($G23:G23),EDATE(EDATE($G23,43),0))</f>
        <v>44694</v>
      </c>
      <c r="CP23" s="230"/>
      <c r="CQ23" s="205">
        <f>IF(COUNT($G23:G23),EDATE(EDATE($G23,44),0))</f>
        <v>44725</v>
      </c>
      <c r="CR23" s="230"/>
      <c r="CS23" s="205">
        <f>IF(COUNT($G23:G23),EDATE(EDATE($G23,45),0))</f>
        <v>44755</v>
      </c>
      <c r="CT23" s="230"/>
      <c r="CU23" s="205">
        <f>IF(COUNT($G23:G23),EDATE(EDATE($G23,46),0))</f>
        <v>44786</v>
      </c>
      <c r="CV23" s="230"/>
      <c r="CW23" s="205">
        <f>IF(COUNT($G23:G23),EDATE(EDATE($G23,47),0))</f>
        <v>44817</v>
      </c>
      <c r="CX23" s="230"/>
      <c r="CY23" s="205">
        <f>IF(COUNT($G23:G23),EDATE(EDATE($G23,48),0))</f>
        <v>44847</v>
      </c>
      <c r="CZ23" s="230"/>
      <c r="DA23" s="205">
        <f>IF(COUNT($G23:G23),EDATE(EDATE($G23,49),0))</f>
        <v>44878</v>
      </c>
      <c r="DB23" s="230"/>
      <c r="DC23" s="205">
        <f>IF(COUNT($G23:G23),EDATE(EDATE($G23,50),0))</f>
        <v>44908</v>
      </c>
      <c r="DD23" s="230"/>
      <c r="DE23" s="205">
        <f>IF(COUNT($G23:G23),EDATE(EDATE($G23,51),0))</f>
        <v>44939</v>
      </c>
      <c r="DF23" s="230"/>
      <c r="DG23" s="205">
        <f>IF(COUNT($G23:G23),EDATE(EDATE($G23,52),0))</f>
        <v>44970</v>
      </c>
      <c r="DH23" s="230"/>
      <c r="DI23" s="205">
        <f>IF(COUNT($G23:G23),EDATE(EDATE($G23,53),0))</f>
        <v>44998</v>
      </c>
      <c r="DJ23" s="230"/>
      <c r="DK23" s="205">
        <f>IF(COUNT($G23:G23),EDATE(EDATE($G23,54),0))</f>
        <v>45029</v>
      </c>
      <c r="DL23" s="230"/>
      <c r="DM23" s="205">
        <f>IF(COUNT($G23:G23),EDATE(EDATE($G23,55),0))</f>
        <v>45059</v>
      </c>
      <c r="DN23" s="230"/>
      <c r="DO23" s="205">
        <f>IF(COUNT($G23:G23),EDATE(EDATE($G23,56),0))</f>
        <v>45090</v>
      </c>
      <c r="DP23" s="230"/>
      <c r="DQ23" s="205">
        <f>IF(COUNT($G23:G23),EDATE(EDATE($G23,57),0))</f>
        <v>45120</v>
      </c>
      <c r="DR23" s="230"/>
      <c r="DS23" s="205">
        <f>IF(COUNT($G23:G23),EDATE(EDATE($G23,58),0))</f>
        <v>45151</v>
      </c>
      <c r="DT23" s="230"/>
      <c r="DU23" s="205">
        <f>IF(COUNT($G23:G23),EDATE(EDATE($G23,59),0))</f>
        <v>45182</v>
      </c>
      <c r="DV23" s="230"/>
      <c r="DW23" s="205">
        <f>IF(COUNT($G23:G23),EDATE(EDATE($G23,60),0))</f>
        <v>45212</v>
      </c>
      <c r="DX23" s="230"/>
      <c r="DY23" s="205">
        <f>IF(COUNT($G23:G23),EDATE(EDATE($G23,61),0))</f>
        <v>45243</v>
      </c>
      <c r="DZ23" s="230"/>
      <c r="EA23" s="205">
        <f>IF(COUNT($G23:G23),EDATE(EDATE($G23,62),0))</f>
        <v>45273</v>
      </c>
      <c r="EB23" s="230"/>
      <c r="EC23" s="205">
        <f>IF(COUNT($G23:G23),EDATE(EDATE($G23,63),0))</f>
        <v>45304</v>
      </c>
      <c r="ED23" s="230"/>
      <c r="EE23" s="205">
        <f>IF(COUNT($G23:G23),EDATE(EDATE($G23,64),0))</f>
        <v>45335</v>
      </c>
      <c r="EF23" s="233"/>
      <c r="EG23" s="44"/>
    </row>
    <row r="24" spans="1:137" ht="21" customHeight="1" thickBot="1">
      <c r="A24" s="200" t="str">
        <f t="shared" ca="1" si="0"/>
        <v/>
      </c>
      <c r="B24" s="213"/>
      <c r="C24" s="215" t="e">
        <f>+VLOOKUP(B24,'اسماء العملاء'!$A$2:$E$1270,5,FALSE)</f>
        <v>#N/A</v>
      </c>
      <c r="D24" s="215" t="e">
        <f>+VLOOKUP(B24,'اسماء العملاء'!$A$2:$C$1270,2,FALSE)</f>
        <v>#N/A</v>
      </c>
      <c r="E24" s="215" t="e">
        <f>+VLOOKUP(B24,'اسماء العملاء'!$A$2:$C$1270,3,FALSE)</f>
        <v>#N/A</v>
      </c>
      <c r="F24" s="203" t="e">
        <f>+VLOOKUP(B24,'اسماء العملاء'!$A$2:$F$142,6,FALSE)</f>
        <v>#N/A</v>
      </c>
      <c r="G24" s="205">
        <v>43387</v>
      </c>
      <c r="H24" s="229"/>
      <c r="I24" s="205">
        <f>IF(COUNT($G24:G24),EDATE(EDATE($G24,1),0))</f>
        <v>43418</v>
      </c>
      <c r="J24" s="230"/>
      <c r="K24" s="205">
        <f>IF(COUNT($G24:G24),EDATE(EDATE($G24,2),0))</f>
        <v>43448</v>
      </c>
      <c r="L24" s="230"/>
      <c r="M24" s="205">
        <f>IF(COUNT($G24:G24),EDATE(EDATE($G24,3),0))</f>
        <v>43479</v>
      </c>
      <c r="N24" s="230"/>
      <c r="O24" s="205">
        <f>IF(COUNT($G24:G24),EDATE(EDATE($G24,4),0))</f>
        <v>43510</v>
      </c>
      <c r="P24" s="230"/>
      <c r="Q24" s="230">
        <f>IF(COUNT($G24:G24),EDATE(EDATE($G24,5),0))</f>
        <v>43538</v>
      </c>
      <c r="R24" s="230"/>
      <c r="S24" s="205">
        <f>IF(COUNT($G24:G24),EDATE(EDATE($G24,6),0))</f>
        <v>43569</v>
      </c>
      <c r="T24" s="230"/>
      <c r="U24" s="205">
        <f>IF(COUNT($G24:G24),EDATE(EDATE($G24,7),0))</f>
        <v>43599</v>
      </c>
      <c r="V24" s="230"/>
      <c r="W24" s="205">
        <f>IF(COUNT($G24:G24),EDATE(EDATE($G24,8),0))</f>
        <v>43630</v>
      </c>
      <c r="X24" s="230"/>
      <c r="Y24" s="205">
        <f>IF(COUNT($G24:G24),EDATE(EDATE($G24,9),0))</f>
        <v>43660</v>
      </c>
      <c r="Z24" s="230"/>
      <c r="AA24" s="205">
        <f>IF(COUNT($G24:G24),EDATE(EDATE($G24,10),0))</f>
        <v>43691</v>
      </c>
      <c r="AB24" s="230"/>
      <c r="AC24" s="205">
        <f>IF(COUNT($G24:G24),EDATE(EDATE($G24,11),0))</f>
        <v>43722</v>
      </c>
      <c r="AD24" s="230"/>
      <c r="AE24" s="205">
        <f>IF(COUNT($G24:G24),EDATE(EDATE($G24,12),0))</f>
        <v>43752</v>
      </c>
      <c r="AF24" s="230"/>
      <c r="AG24" s="205">
        <f>IF(COUNT($G24:G24),EDATE(EDATE($G24,13),0))</f>
        <v>43783</v>
      </c>
      <c r="AH24" s="230"/>
      <c r="AI24" s="205">
        <f>IF(COUNT($G24:G24),EDATE(EDATE($G24,14),0))</f>
        <v>43813</v>
      </c>
      <c r="AJ24" s="230"/>
      <c r="AK24" s="205">
        <f>IF(COUNT($G24:G24),EDATE(EDATE($G24,15),0))</f>
        <v>43844</v>
      </c>
      <c r="AL24" s="230"/>
      <c r="AM24" s="205">
        <f>IF(COUNT($G24:G24),EDATE(EDATE($G24,16),0))</f>
        <v>43875</v>
      </c>
      <c r="AN24" s="230"/>
      <c r="AO24" s="205">
        <f>IF(COUNT($G24:G24),EDATE(EDATE($G24,17),0))</f>
        <v>43904</v>
      </c>
      <c r="AP24" s="230"/>
      <c r="AQ24" s="205">
        <f>IF(COUNT($G24:G24),EDATE(EDATE($G24,18),0))</f>
        <v>43935</v>
      </c>
      <c r="AR24" s="230"/>
      <c r="AS24" s="205">
        <f>IF(COUNT($G24:G24),EDATE(EDATE($G24,19),0))</f>
        <v>43965</v>
      </c>
      <c r="AT24" s="230"/>
      <c r="AU24" s="205">
        <f>IF(COUNT($G24:G24),EDATE(EDATE($G24,20),0))</f>
        <v>43996</v>
      </c>
      <c r="AV24" s="230"/>
      <c r="AW24" s="205">
        <f>IF(COUNT($G24:G24),EDATE(EDATE($G24,21),0))</f>
        <v>44026</v>
      </c>
      <c r="AX24" s="230"/>
      <c r="AY24" s="205">
        <f>IF(COUNT($G24:G24),EDATE(EDATE($G24,22),0))</f>
        <v>44057</v>
      </c>
      <c r="AZ24" s="230"/>
      <c r="BA24" s="205">
        <f>IF(COUNT($G24:G24),EDATE(EDATE($G24,23),0))</f>
        <v>44088</v>
      </c>
      <c r="BB24" s="230"/>
      <c r="BC24" s="205">
        <f>IF(COUNT($G24:G24),EDATE(EDATE($G24,24),0))</f>
        <v>44118</v>
      </c>
      <c r="BD24" s="230"/>
      <c r="BE24" s="205">
        <f>IF(COUNT($G24:G24),EDATE(EDATE($G24,25),0))</f>
        <v>44149</v>
      </c>
      <c r="BF24" s="230"/>
      <c r="BG24" s="205">
        <f>IF(COUNT($G24:G24),EDATE(EDATE($G24,26),0))</f>
        <v>44179</v>
      </c>
      <c r="BH24" s="230"/>
      <c r="BI24" s="205">
        <f>IF(COUNT($G24:G24),EDATE(EDATE($G24,27),0))</f>
        <v>44210</v>
      </c>
      <c r="BJ24" s="230"/>
      <c r="BK24" s="205">
        <f>IF(COUNT($G24:G24),EDATE(EDATE($G24,28),0))</f>
        <v>44241</v>
      </c>
      <c r="BL24" s="230"/>
      <c r="BM24" s="205">
        <f>IF(COUNT($G24:G24),EDATE(EDATE($G24,29),0))</f>
        <v>44269</v>
      </c>
      <c r="BN24" s="230"/>
      <c r="BO24" s="205">
        <f>IF(COUNT($G24:G24),EDATE(EDATE($G24,30),0))</f>
        <v>44300</v>
      </c>
      <c r="BP24" s="230"/>
      <c r="BQ24" s="205">
        <f>IF(COUNT($G24:G24),EDATE(EDATE($G24,31),0))</f>
        <v>44330</v>
      </c>
      <c r="BR24" s="230"/>
      <c r="BS24" s="205">
        <f>IF(COUNT($G24:G24),EDATE(EDATE($G24,32),0))</f>
        <v>44361</v>
      </c>
      <c r="BT24" s="230"/>
      <c r="BU24" s="205">
        <f>IF(COUNT($G24:G24),EDATE(EDATE($G24,33),0))</f>
        <v>44391</v>
      </c>
      <c r="BV24" s="230"/>
      <c r="BW24" s="205">
        <f>IF(COUNT($G24:G24),EDATE(EDATE($G24,34),0))</f>
        <v>44422</v>
      </c>
      <c r="BX24" s="230"/>
      <c r="BY24" s="205">
        <f>IF(COUNT($G24:G24),EDATE(EDATE($G24,35),0))</f>
        <v>44453</v>
      </c>
      <c r="BZ24" s="230"/>
      <c r="CA24" s="205">
        <f>IF(COUNT($G24:G24),EDATE(EDATE($G24,36),0))</f>
        <v>44483</v>
      </c>
      <c r="CB24" s="230"/>
      <c r="CC24" s="205">
        <f>IF(COUNT($G24:G24),EDATE(EDATE($G24,37),0))</f>
        <v>44514</v>
      </c>
      <c r="CD24" s="230"/>
      <c r="CE24" s="205">
        <f>IF(COUNT($G24:G24),EDATE(EDATE($G24,38),0))</f>
        <v>44544</v>
      </c>
      <c r="CF24" s="230"/>
      <c r="CG24" s="205">
        <f>IF(COUNT($G24:G24),EDATE(EDATE($G24,39),0))</f>
        <v>44575</v>
      </c>
      <c r="CH24" s="230"/>
      <c r="CI24" s="205">
        <f>IF(COUNT($G24:G24),EDATE(EDATE($G24,40),0))</f>
        <v>44606</v>
      </c>
      <c r="CJ24" s="230"/>
      <c r="CK24" s="205">
        <f>IF(COUNT($G24:G24),EDATE(EDATE($G24,41),0))</f>
        <v>44634</v>
      </c>
      <c r="CL24" s="230"/>
      <c r="CM24" s="205">
        <f>IF(COUNT($G24:G24),EDATE(EDATE($G24,42),0))</f>
        <v>44665</v>
      </c>
      <c r="CN24" s="230"/>
      <c r="CO24" s="205">
        <f>IF(COUNT($G24:G24),EDATE(EDATE($G24,43),0))</f>
        <v>44695</v>
      </c>
      <c r="CP24" s="230"/>
      <c r="CQ24" s="205">
        <f>IF(COUNT($G24:G24),EDATE(EDATE($G24,44),0))</f>
        <v>44726</v>
      </c>
      <c r="CR24" s="230"/>
      <c r="CS24" s="205">
        <f>IF(COUNT($G24:G24),EDATE(EDATE($G24,45),0))</f>
        <v>44756</v>
      </c>
      <c r="CT24" s="230"/>
      <c r="CU24" s="205">
        <f>IF(COUNT($G24:G24),EDATE(EDATE($G24,46),0))</f>
        <v>44787</v>
      </c>
      <c r="CV24" s="230"/>
      <c r="CW24" s="205">
        <f>IF(COUNT($G24:G24),EDATE(EDATE($G24,47),0))</f>
        <v>44818</v>
      </c>
      <c r="CX24" s="230"/>
      <c r="CY24" s="205">
        <f>IF(COUNT($G24:G24),EDATE(EDATE($G24,48),0))</f>
        <v>44848</v>
      </c>
      <c r="CZ24" s="230"/>
      <c r="DA24" s="205">
        <f>IF(COUNT($G24:G24),EDATE(EDATE($G24,49),0))</f>
        <v>44879</v>
      </c>
      <c r="DB24" s="230"/>
      <c r="DC24" s="205">
        <f>IF(COUNT($G24:G24),EDATE(EDATE($G24,50),0))</f>
        <v>44909</v>
      </c>
      <c r="DD24" s="230"/>
      <c r="DE24" s="205">
        <f>IF(COUNT($G24:G24),EDATE(EDATE($G24,51),0))</f>
        <v>44940</v>
      </c>
      <c r="DF24" s="230"/>
      <c r="DG24" s="205">
        <f>IF(COUNT($G24:G24),EDATE(EDATE($G24,52),0))</f>
        <v>44971</v>
      </c>
      <c r="DH24" s="230"/>
      <c r="DI24" s="205">
        <f>IF(COUNT($G24:G24),EDATE(EDATE($G24,53),0))</f>
        <v>44999</v>
      </c>
      <c r="DJ24" s="230"/>
      <c r="DK24" s="205">
        <f>IF(COUNT($G24:G24),EDATE(EDATE($G24,54),0))</f>
        <v>45030</v>
      </c>
      <c r="DL24" s="230"/>
      <c r="DM24" s="205">
        <f>IF(COUNT($G24:G24),EDATE(EDATE($G24,55),0))</f>
        <v>45060</v>
      </c>
      <c r="DN24" s="230"/>
      <c r="DO24" s="205">
        <f>IF(COUNT($G24:G24),EDATE(EDATE($G24,56),0))</f>
        <v>45091</v>
      </c>
      <c r="DP24" s="230"/>
      <c r="DQ24" s="205">
        <f>IF(COUNT($G24:G24),EDATE(EDATE($G24,57),0))</f>
        <v>45121</v>
      </c>
      <c r="DR24" s="230"/>
      <c r="DS24" s="205">
        <f>IF(COUNT($G24:G24),EDATE(EDATE($G24,58),0))</f>
        <v>45152</v>
      </c>
      <c r="DT24" s="230"/>
      <c r="DU24" s="205">
        <f>IF(COUNT($G24:G24),EDATE(EDATE($G24,59),0))</f>
        <v>45183</v>
      </c>
      <c r="DV24" s="230"/>
      <c r="DW24" s="205">
        <f>IF(COUNT($G24:G24),EDATE(EDATE($G24,60),0))</f>
        <v>45213</v>
      </c>
      <c r="DX24" s="230"/>
      <c r="DY24" s="205">
        <f>IF(COUNT($G24:G24),EDATE(EDATE($G24,61),0))</f>
        <v>45244</v>
      </c>
      <c r="DZ24" s="230"/>
      <c r="EA24" s="205">
        <f>IF(COUNT($G24:G24),EDATE(EDATE($G24,62),0))</f>
        <v>45274</v>
      </c>
      <c r="EB24" s="230"/>
      <c r="EC24" s="205">
        <f>IF(COUNT($G24:G24),EDATE(EDATE($G24,63),0))</f>
        <v>45305</v>
      </c>
      <c r="ED24" s="230"/>
      <c r="EE24" s="205">
        <f>IF(COUNT($G24:G24),EDATE(EDATE($G24,64),0))</f>
        <v>45336</v>
      </c>
      <c r="EF24" s="233"/>
      <c r="EG24" s="44"/>
    </row>
    <row r="25" spans="1:137" ht="21" customHeight="1" thickBot="1">
      <c r="A25" s="200" t="str">
        <f t="shared" ca="1" si="0"/>
        <v/>
      </c>
      <c r="B25" s="213"/>
      <c r="C25" s="215" t="e">
        <f>+VLOOKUP(B25,'اسماء العملاء'!$A$2:$E$1270,5,FALSE)</f>
        <v>#N/A</v>
      </c>
      <c r="D25" s="215" t="e">
        <f>+VLOOKUP(B25,'اسماء العملاء'!$A$2:$C$1270,2,FALSE)</f>
        <v>#N/A</v>
      </c>
      <c r="E25" s="215" t="e">
        <f>+VLOOKUP(B25,'اسماء العملاء'!$A$2:$C$1270,3,FALSE)</f>
        <v>#N/A</v>
      </c>
      <c r="F25" s="203" t="e">
        <f>+VLOOKUP(B25,'اسماء العملاء'!$A$2:$F$142,6,FALSE)</f>
        <v>#N/A</v>
      </c>
      <c r="G25" s="205">
        <v>43388</v>
      </c>
      <c r="H25" s="229"/>
      <c r="I25" s="205">
        <f>IF(COUNT($G25:G25),EDATE(EDATE($G25,1),0))</f>
        <v>43419</v>
      </c>
      <c r="J25" s="230"/>
      <c r="K25" s="205">
        <f>IF(COUNT($G25:G25),EDATE(EDATE($G25,2),0))</f>
        <v>43449</v>
      </c>
      <c r="L25" s="230"/>
      <c r="M25" s="205">
        <f>IF(COUNT($G25:G25),EDATE(EDATE($G25,3),0))</f>
        <v>43480</v>
      </c>
      <c r="N25" s="230"/>
      <c r="O25" s="205">
        <f>IF(COUNT($G25:G25),EDATE(EDATE($G25,4),0))</f>
        <v>43511</v>
      </c>
      <c r="P25" s="230"/>
      <c r="Q25" s="230">
        <f>IF(COUNT($G25:G25),EDATE(EDATE($G25,5),0))</f>
        <v>43539</v>
      </c>
      <c r="R25" s="230"/>
      <c r="S25" s="205">
        <f>IF(COUNT($G25:G25),EDATE(EDATE($G25,6),0))</f>
        <v>43570</v>
      </c>
      <c r="T25" s="230"/>
      <c r="U25" s="205">
        <f>IF(COUNT($G25:G25),EDATE(EDATE($G25,7),0))</f>
        <v>43600</v>
      </c>
      <c r="V25" s="230"/>
      <c r="W25" s="205">
        <f>IF(COUNT($G25:G25),EDATE(EDATE($G25,8),0))</f>
        <v>43631</v>
      </c>
      <c r="X25" s="230"/>
      <c r="Y25" s="205">
        <f>IF(COUNT($G25:G25),EDATE(EDATE($G25,9),0))</f>
        <v>43661</v>
      </c>
      <c r="Z25" s="230"/>
      <c r="AA25" s="205">
        <f>IF(COUNT($G25:G25),EDATE(EDATE($G25,10),0))</f>
        <v>43692</v>
      </c>
      <c r="AB25" s="230"/>
      <c r="AC25" s="205">
        <f>IF(COUNT($G25:G25),EDATE(EDATE($G25,11),0))</f>
        <v>43723</v>
      </c>
      <c r="AD25" s="230"/>
      <c r="AE25" s="205">
        <f>IF(COUNT($G25:G25),EDATE(EDATE($G25,12),0))</f>
        <v>43753</v>
      </c>
      <c r="AF25" s="230"/>
      <c r="AG25" s="205">
        <f>IF(COUNT($G25:G25),EDATE(EDATE($G25,13),0))</f>
        <v>43784</v>
      </c>
      <c r="AH25" s="230"/>
      <c r="AI25" s="205">
        <f>IF(COUNT($G25:G25),EDATE(EDATE($G25,14),0))</f>
        <v>43814</v>
      </c>
      <c r="AJ25" s="230"/>
      <c r="AK25" s="205">
        <f>IF(COUNT($G25:G25),EDATE(EDATE($G25,15),0))</f>
        <v>43845</v>
      </c>
      <c r="AL25" s="230"/>
      <c r="AM25" s="205">
        <f>IF(COUNT($G25:G25),EDATE(EDATE($G25,16),0))</f>
        <v>43876</v>
      </c>
      <c r="AN25" s="230"/>
      <c r="AO25" s="205">
        <f>IF(COUNT($G25:G25),EDATE(EDATE($G25,17),0))</f>
        <v>43905</v>
      </c>
      <c r="AP25" s="230"/>
      <c r="AQ25" s="205">
        <f>IF(COUNT($G25:G25),EDATE(EDATE($G25,18),0))</f>
        <v>43936</v>
      </c>
      <c r="AR25" s="230"/>
      <c r="AS25" s="205">
        <f>IF(COUNT($G25:G25),EDATE(EDATE($G25,19),0))</f>
        <v>43966</v>
      </c>
      <c r="AT25" s="230"/>
      <c r="AU25" s="205">
        <f>IF(COUNT($G25:G25),EDATE(EDATE($G25,20),0))</f>
        <v>43997</v>
      </c>
      <c r="AV25" s="230"/>
      <c r="AW25" s="205">
        <f>IF(COUNT($G25:G25),EDATE(EDATE($G25,21),0))</f>
        <v>44027</v>
      </c>
      <c r="AX25" s="230"/>
      <c r="AY25" s="205">
        <f>IF(COUNT($G25:G25),EDATE(EDATE($G25,22),0))</f>
        <v>44058</v>
      </c>
      <c r="AZ25" s="230"/>
      <c r="BA25" s="205">
        <f>IF(COUNT($G25:G25),EDATE(EDATE($G25,23),0))</f>
        <v>44089</v>
      </c>
      <c r="BB25" s="230"/>
      <c r="BC25" s="205">
        <f>IF(COUNT($G25:G25),EDATE(EDATE($G25,24),0))</f>
        <v>44119</v>
      </c>
      <c r="BD25" s="230"/>
      <c r="BE25" s="205">
        <f>IF(COUNT($G25:G25),EDATE(EDATE($G25,25),0))</f>
        <v>44150</v>
      </c>
      <c r="BF25" s="230"/>
      <c r="BG25" s="205">
        <f>IF(COUNT($G25:G25),EDATE(EDATE($G25,26),0))</f>
        <v>44180</v>
      </c>
      <c r="BH25" s="230"/>
      <c r="BI25" s="205">
        <f>IF(COUNT($G25:G25),EDATE(EDATE($G25,27),0))</f>
        <v>44211</v>
      </c>
      <c r="BJ25" s="230"/>
      <c r="BK25" s="205">
        <f>IF(COUNT($G25:G25),EDATE(EDATE($G25,28),0))</f>
        <v>44242</v>
      </c>
      <c r="BL25" s="230"/>
      <c r="BM25" s="205">
        <f>IF(COUNT($G25:G25),EDATE(EDATE($G25,29),0))</f>
        <v>44270</v>
      </c>
      <c r="BN25" s="230"/>
      <c r="BO25" s="205">
        <f>IF(COUNT($G25:G25),EDATE(EDATE($G25,30),0))</f>
        <v>44301</v>
      </c>
      <c r="BP25" s="230"/>
      <c r="BQ25" s="205">
        <f>IF(COUNT($G25:G25),EDATE(EDATE($G25,31),0))</f>
        <v>44331</v>
      </c>
      <c r="BR25" s="230"/>
      <c r="BS25" s="205">
        <f>IF(COUNT($G25:G25),EDATE(EDATE($G25,32),0))</f>
        <v>44362</v>
      </c>
      <c r="BT25" s="230"/>
      <c r="BU25" s="205">
        <f>IF(COUNT($G25:G25),EDATE(EDATE($G25,33),0))</f>
        <v>44392</v>
      </c>
      <c r="BV25" s="230"/>
      <c r="BW25" s="205">
        <f>IF(COUNT($G25:G25),EDATE(EDATE($G25,34),0))</f>
        <v>44423</v>
      </c>
      <c r="BX25" s="230"/>
      <c r="BY25" s="205">
        <f>IF(COUNT($G25:G25),EDATE(EDATE($G25,35),0))</f>
        <v>44454</v>
      </c>
      <c r="BZ25" s="230"/>
      <c r="CA25" s="205">
        <f>IF(COUNT($G25:G25),EDATE(EDATE($G25,36),0))</f>
        <v>44484</v>
      </c>
      <c r="CB25" s="230"/>
      <c r="CC25" s="205">
        <f>IF(COUNT($G25:G25),EDATE(EDATE($G25,37),0))</f>
        <v>44515</v>
      </c>
      <c r="CD25" s="230"/>
      <c r="CE25" s="205">
        <f>IF(COUNT($G25:G25),EDATE(EDATE($G25,38),0))</f>
        <v>44545</v>
      </c>
      <c r="CF25" s="230"/>
      <c r="CG25" s="205">
        <f>IF(COUNT($G25:G25),EDATE(EDATE($G25,39),0))</f>
        <v>44576</v>
      </c>
      <c r="CH25" s="230"/>
      <c r="CI25" s="205">
        <f>IF(COUNT($G25:G25),EDATE(EDATE($G25,40),0))</f>
        <v>44607</v>
      </c>
      <c r="CJ25" s="230"/>
      <c r="CK25" s="205">
        <f>IF(COUNT($G25:G25),EDATE(EDATE($G25,41),0))</f>
        <v>44635</v>
      </c>
      <c r="CL25" s="230"/>
      <c r="CM25" s="205">
        <f>IF(COUNT($G25:G25),EDATE(EDATE($G25,42),0))</f>
        <v>44666</v>
      </c>
      <c r="CN25" s="230"/>
      <c r="CO25" s="205">
        <f>IF(COUNT($G25:G25),EDATE(EDATE($G25,43),0))</f>
        <v>44696</v>
      </c>
      <c r="CP25" s="230"/>
      <c r="CQ25" s="205">
        <f>IF(COUNT($G25:G25),EDATE(EDATE($G25,44),0))</f>
        <v>44727</v>
      </c>
      <c r="CR25" s="230"/>
      <c r="CS25" s="205">
        <f>IF(COUNT($G25:G25),EDATE(EDATE($G25,45),0))</f>
        <v>44757</v>
      </c>
      <c r="CT25" s="230"/>
      <c r="CU25" s="205">
        <f>IF(COUNT($G25:G25),EDATE(EDATE($G25,46),0))</f>
        <v>44788</v>
      </c>
      <c r="CV25" s="230"/>
      <c r="CW25" s="205">
        <f>IF(COUNT($G25:G25),EDATE(EDATE($G25,47),0))</f>
        <v>44819</v>
      </c>
      <c r="CX25" s="230"/>
      <c r="CY25" s="205">
        <f>IF(COUNT($G25:G25),EDATE(EDATE($G25,48),0))</f>
        <v>44849</v>
      </c>
      <c r="CZ25" s="230"/>
      <c r="DA25" s="205">
        <f>IF(COUNT($G25:G25),EDATE(EDATE($G25,49),0))</f>
        <v>44880</v>
      </c>
      <c r="DB25" s="230"/>
      <c r="DC25" s="205">
        <f>IF(COUNT($G25:G25),EDATE(EDATE($G25,50),0))</f>
        <v>44910</v>
      </c>
      <c r="DD25" s="230"/>
      <c r="DE25" s="205">
        <f>IF(COUNT($G25:G25),EDATE(EDATE($G25,51),0))</f>
        <v>44941</v>
      </c>
      <c r="DF25" s="230"/>
      <c r="DG25" s="205">
        <f>IF(COUNT($G25:G25),EDATE(EDATE($G25,52),0))</f>
        <v>44972</v>
      </c>
      <c r="DH25" s="230"/>
      <c r="DI25" s="205">
        <f>IF(COUNT($G25:G25),EDATE(EDATE($G25,53),0))</f>
        <v>45000</v>
      </c>
      <c r="DJ25" s="230"/>
      <c r="DK25" s="205">
        <f>IF(COUNT($G25:G25),EDATE(EDATE($G25,54),0))</f>
        <v>45031</v>
      </c>
      <c r="DL25" s="230"/>
      <c r="DM25" s="205">
        <f>IF(COUNT($G25:G25),EDATE(EDATE($G25,55),0))</f>
        <v>45061</v>
      </c>
      <c r="DN25" s="230"/>
      <c r="DO25" s="205">
        <f>IF(COUNT($G25:G25),EDATE(EDATE($G25,56),0))</f>
        <v>45092</v>
      </c>
      <c r="DP25" s="230"/>
      <c r="DQ25" s="205">
        <f>IF(COUNT($G25:G25),EDATE(EDATE($G25,57),0))</f>
        <v>45122</v>
      </c>
      <c r="DR25" s="230"/>
      <c r="DS25" s="205">
        <f>IF(COUNT($G25:G25),EDATE(EDATE($G25,58),0))</f>
        <v>45153</v>
      </c>
      <c r="DT25" s="230"/>
      <c r="DU25" s="205">
        <f>IF(COUNT($G25:G25),EDATE(EDATE($G25,59),0))</f>
        <v>45184</v>
      </c>
      <c r="DV25" s="230"/>
      <c r="DW25" s="205">
        <f>IF(COUNT($G25:G25),EDATE(EDATE($G25,60),0))</f>
        <v>45214</v>
      </c>
      <c r="DX25" s="230"/>
      <c r="DY25" s="205">
        <f>IF(COUNT($G25:G25),EDATE(EDATE($G25,61),0))</f>
        <v>45245</v>
      </c>
      <c r="DZ25" s="230"/>
      <c r="EA25" s="205">
        <f>IF(COUNT($G25:G25),EDATE(EDATE($G25,62),0))</f>
        <v>45275</v>
      </c>
      <c r="EB25" s="230"/>
      <c r="EC25" s="205">
        <f>IF(COUNT($G25:G25),EDATE(EDATE($G25,63),0))</f>
        <v>45306</v>
      </c>
      <c r="ED25" s="230"/>
      <c r="EE25" s="205">
        <f>IF(COUNT($G25:G25),EDATE(EDATE($G25,64),0))</f>
        <v>45337</v>
      </c>
      <c r="EF25" s="233"/>
      <c r="EG25" s="44"/>
    </row>
    <row r="26" spans="1:137" ht="21" customHeight="1" thickBot="1">
      <c r="A26" s="200" t="str">
        <f t="shared" ca="1" si="0"/>
        <v/>
      </c>
      <c r="B26" s="213"/>
      <c r="C26" s="215" t="e">
        <f>+VLOOKUP(B26,'اسماء العملاء'!$A$2:$E$1270,5,FALSE)</f>
        <v>#N/A</v>
      </c>
      <c r="D26" s="215" t="e">
        <f>+VLOOKUP(B26,'اسماء العملاء'!$A$2:$C$1270,2,FALSE)</f>
        <v>#N/A</v>
      </c>
      <c r="E26" s="215" t="e">
        <f>+VLOOKUP(B26,'اسماء العملاء'!$A$2:$C$1270,3,FALSE)</f>
        <v>#N/A</v>
      </c>
      <c r="F26" s="203" t="e">
        <f>+VLOOKUP(B26,'اسماء العملاء'!$A$2:$F$142,6,FALSE)</f>
        <v>#N/A</v>
      </c>
      <c r="G26" s="205">
        <v>43389</v>
      </c>
      <c r="H26" s="229"/>
      <c r="I26" s="205">
        <f>IF(COUNT($G26:G26),EDATE(EDATE($G26,1),0))</f>
        <v>43420</v>
      </c>
      <c r="J26" s="230"/>
      <c r="K26" s="205">
        <f>IF(COUNT($G26:G26),EDATE(EDATE($G26,2),0))</f>
        <v>43450</v>
      </c>
      <c r="L26" s="230"/>
      <c r="M26" s="205">
        <f>IF(COUNT($G26:G26),EDATE(EDATE($G26,3),0))</f>
        <v>43481</v>
      </c>
      <c r="N26" s="230"/>
      <c r="O26" s="205">
        <f>IF(COUNT($G26:G26),EDATE(EDATE($G26,4),0))</f>
        <v>43512</v>
      </c>
      <c r="P26" s="230"/>
      <c r="Q26" s="230">
        <f>IF(COUNT($G26:G26),EDATE(EDATE($G26,5),0))</f>
        <v>43540</v>
      </c>
      <c r="R26" s="230"/>
      <c r="S26" s="205">
        <f>IF(COUNT($G26:G26),EDATE(EDATE($G26,6),0))</f>
        <v>43571</v>
      </c>
      <c r="T26" s="230"/>
      <c r="U26" s="205">
        <f>IF(COUNT($G26:G26),EDATE(EDATE($G26,7),0))</f>
        <v>43601</v>
      </c>
      <c r="V26" s="230"/>
      <c r="W26" s="205">
        <f>IF(COUNT($G26:G26),EDATE(EDATE($G26,8),0))</f>
        <v>43632</v>
      </c>
      <c r="X26" s="230"/>
      <c r="Y26" s="205">
        <f>IF(COUNT($G26:G26),EDATE(EDATE($G26,9),0))</f>
        <v>43662</v>
      </c>
      <c r="Z26" s="230"/>
      <c r="AA26" s="205">
        <f>IF(COUNT($G26:G26),EDATE(EDATE($G26,10),0))</f>
        <v>43693</v>
      </c>
      <c r="AB26" s="230"/>
      <c r="AC26" s="205">
        <f>IF(COUNT($G26:G26),EDATE(EDATE($G26,11),0))</f>
        <v>43724</v>
      </c>
      <c r="AD26" s="230"/>
      <c r="AE26" s="205">
        <f>IF(COUNT($G26:G26),EDATE(EDATE($G26,12),0))</f>
        <v>43754</v>
      </c>
      <c r="AF26" s="230"/>
      <c r="AG26" s="205">
        <f>IF(COUNT($G26:G26),EDATE(EDATE($G26,13),0))</f>
        <v>43785</v>
      </c>
      <c r="AH26" s="230"/>
      <c r="AI26" s="205">
        <f>IF(COUNT($G26:G26),EDATE(EDATE($G26,14),0))</f>
        <v>43815</v>
      </c>
      <c r="AJ26" s="230"/>
      <c r="AK26" s="205">
        <f>IF(COUNT($G26:G26),EDATE(EDATE($G26,15),0))</f>
        <v>43846</v>
      </c>
      <c r="AL26" s="230"/>
      <c r="AM26" s="205">
        <f>IF(COUNT($G26:G26),EDATE(EDATE($G26,16),0))</f>
        <v>43877</v>
      </c>
      <c r="AN26" s="230"/>
      <c r="AO26" s="205">
        <f>IF(COUNT($G26:G26),EDATE(EDATE($G26,17),0))</f>
        <v>43906</v>
      </c>
      <c r="AP26" s="230"/>
      <c r="AQ26" s="205">
        <f>IF(COUNT($G26:G26),EDATE(EDATE($G26,18),0))</f>
        <v>43937</v>
      </c>
      <c r="AR26" s="230"/>
      <c r="AS26" s="205">
        <f>IF(COUNT($G26:G26),EDATE(EDATE($G26,19),0))</f>
        <v>43967</v>
      </c>
      <c r="AT26" s="230"/>
      <c r="AU26" s="205">
        <f>IF(COUNT($G26:G26),EDATE(EDATE($G26,20),0))</f>
        <v>43998</v>
      </c>
      <c r="AV26" s="230"/>
      <c r="AW26" s="205">
        <f>IF(COUNT($G26:G26),EDATE(EDATE($G26,21),0))</f>
        <v>44028</v>
      </c>
      <c r="AX26" s="230"/>
      <c r="AY26" s="205">
        <f>IF(COUNT($G26:G26),EDATE(EDATE($G26,22),0))</f>
        <v>44059</v>
      </c>
      <c r="AZ26" s="230"/>
      <c r="BA26" s="205">
        <f>IF(COUNT($G26:G26),EDATE(EDATE($G26,23),0))</f>
        <v>44090</v>
      </c>
      <c r="BB26" s="230"/>
      <c r="BC26" s="205">
        <f>IF(COUNT($G26:G26),EDATE(EDATE($G26,24),0))</f>
        <v>44120</v>
      </c>
      <c r="BD26" s="230"/>
      <c r="BE26" s="205">
        <f>IF(COUNT($G26:G26),EDATE(EDATE($G26,25),0))</f>
        <v>44151</v>
      </c>
      <c r="BF26" s="230"/>
      <c r="BG26" s="205">
        <f>IF(COUNT($G26:G26),EDATE(EDATE($G26,26),0))</f>
        <v>44181</v>
      </c>
      <c r="BH26" s="230"/>
      <c r="BI26" s="205">
        <f>IF(COUNT($G26:G26),EDATE(EDATE($G26,27),0))</f>
        <v>44212</v>
      </c>
      <c r="BJ26" s="230"/>
      <c r="BK26" s="205">
        <f>IF(COUNT($G26:G26),EDATE(EDATE($G26,28),0))</f>
        <v>44243</v>
      </c>
      <c r="BL26" s="230"/>
      <c r="BM26" s="205">
        <f>IF(COUNT($G26:G26),EDATE(EDATE($G26,29),0))</f>
        <v>44271</v>
      </c>
      <c r="BN26" s="230"/>
      <c r="BO26" s="205">
        <f>IF(COUNT($G26:G26),EDATE(EDATE($G26,30),0))</f>
        <v>44302</v>
      </c>
      <c r="BP26" s="230"/>
      <c r="BQ26" s="205">
        <f>IF(COUNT($G26:G26),EDATE(EDATE($G26,31),0))</f>
        <v>44332</v>
      </c>
      <c r="BR26" s="230"/>
      <c r="BS26" s="205">
        <f>IF(COUNT($G26:G26),EDATE(EDATE($G26,32),0))</f>
        <v>44363</v>
      </c>
      <c r="BT26" s="230"/>
      <c r="BU26" s="205">
        <f>IF(COUNT($G26:G26),EDATE(EDATE($G26,33),0))</f>
        <v>44393</v>
      </c>
      <c r="BV26" s="230"/>
      <c r="BW26" s="205">
        <f>IF(COUNT($G26:G26),EDATE(EDATE($G26,34),0))</f>
        <v>44424</v>
      </c>
      <c r="BX26" s="230"/>
      <c r="BY26" s="205">
        <f>IF(COUNT($G26:G26),EDATE(EDATE($G26,35),0))</f>
        <v>44455</v>
      </c>
      <c r="BZ26" s="230"/>
      <c r="CA26" s="205">
        <f>IF(COUNT($G26:G26),EDATE(EDATE($G26,36),0))</f>
        <v>44485</v>
      </c>
      <c r="CB26" s="230"/>
      <c r="CC26" s="205">
        <f>IF(COUNT($G26:G26),EDATE(EDATE($G26,37),0))</f>
        <v>44516</v>
      </c>
      <c r="CD26" s="230"/>
      <c r="CE26" s="205">
        <f>IF(COUNT($G26:G26),EDATE(EDATE($G26,38),0))</f>
        <v>44546</v>
      </c>
      <c r="CF26" s="230"/>
      <c r="CG26" s="205">
        <f>IF(COUNT($G26:G26),EDATE(EDATE($G26,39),0))</f>
        <v>44577</v>
      </c>
      <c r="CH26" s="230"/>
      <c r="CI26" s="205">
        <f>IF(COUNT($G26:G26),EDATE(EDATE($G26,40),0))</f>
        <v>44608</v>
      </c>
      <c r="CJ26" s="230"/>
      <c r="CK26" s="205">
        <f>IF(COUNT($G26:G26),EDATE(EDATE($G26,41),0))</f>
        <v>44636</v>
      </c>
      <c r="CL26" s="230"/>
      <c r="CM26" s="205">
        <f>IF(COUNT($G26:G26),EDATE(EDATE($G26,42),0))</f>
        <v>44667</v>
      </c>
      <c r="CN26" s="230"/>
      <c r="CO26" s="205">
        <f>IF(COUNT($G26:G26),EDATE(EDATE($G26,43),0))</f>
        <v>44697</v>
      </c>
      <c r="CP26" s="230"/>
      <c r="CQ26" s="205">
        <f>IF(COUNT($G26:G26),EDATE(EDATE($G26,44),0))</f>
        <v>44728</v>
      </c>
      <c r="CR26" s="230"/>
      <c r="CS26" s="205">
        <f>IF(COUNT($G26:G26),EDATE(EDATE($G26,45),0))</f>
        <v>44758</v>
      </c>
      <c r="CT26" s="230"/>
      <c r="CU26" s="205">
        <f>IF(COUNT($G26:G26),EDATE(EDATE($G26,46),0))</f>
        <v>44789</v>
      </c>
      <c r="CV26" s="230"/>
      <c r="CW26" s="205">
        <f>IF(COUNT($G26:G26),EDATE(EDATE($G26,47),0))</f>
        <v>44820</v>
      </c>
      <c r="CX26" s="230"/>
      <c r="CY26" s="205">
        <f>IF(COUNT($G26:G26),EDATE(EDATE($G26,48),0))</f>
        <v>44850</v>
      </c>
      <c r="CZ26" s="230"/>
      <c r="DA26" s="205">
        <f>IF(COUNT($G26:G26),EDATE(EDATE($G26,49),0))</f>
        <v>44881</v>
      </c>
      <c r="DB26" s="230"/>
      <c r="DC26" s="205">
        <f>IF(COUNT($G26:G26),EDATE(EDATE($G26,50),0))</f>
        <v>44911</v>
      </c>
      <c r="DD26" s="230"/>
      <c r="DE26" s="205">
        <f>IF(COUNT($G26:G26),EDATE(EDATE($G26,51),0))</f>
        <v>44942</v>
      </c>
      <c r="DF26" s="230"/>
      <c r="DG26" s="205">
        <f>IF(COUNT($G26:G26),EDATE(EDATE($G26,52),0))</f>
        <v>44973</v>
      </c>
      <c r="DH26" s="230"/>
      <c r="DI26" s="205">
        <f>IF(COUNT($G26:G26),EDATE(EDATE($G26,53),0))</f>
        <v>45001</v>
      </c>
      <c r="DJ26" s="230"/>
      <c r="DK26" s="205">
        <f>IF(COUNT($G26:G26),EDATE(EDATE($G26,54),0))</f>
        <v>45032</v>
      </c>
      <c r="DL26" s="230"/>
      <c r="DM26" s="205">
        <f>IF(COUNT($G26:G26),EDATE(EDATE($G26,55),0))</f>
        <v>45062</v>
      </c>
      <c r="DN26" s="230"/>
      <c r="DO26" s="205">
        <f>IF(COUNT($G26:G26),EDATE(EDATE($G26,56),0))</f>
        <v>45093</v>
      </c>
      <c r="DP26" s="230"/>
      <c r="DQ26" s="205">
        <f>IF(COUNT($G26:G26),EDATE(EDATE($G26,57),0))</f>
        <v>45123</v>
      </c>
      <c r="DR26" s="230"/>
      <c r="DS26" s="205">
        <f>IF(COUNT($G26:G26),EDATE(EDATE($G26,58),0))</f>
        <v>45154</v>
      </c>
      <c r="DT26" s="230"/>
      <c r="DU26" s="205">
        <f>IF(COUNT($G26:G26),EDATE(EDATE($G26,59),0))</f>
        <v>45185</v>
      </c>
      <c r="DV26" s="230"/>
      <c r="DW26" s="205">
        <f>IF(COUNT($G26:G26),EDATE(EDATE($G26,60),0))</f>
        <v>45215</v>
      </c>
      <c r="DX26" s="230"/>
      <c r="DY26" s="205">
        <f>IF(COUNT($G26:G26),EDATE(EDATE($G26,61),0))</f>
        <v>45246</v>
      </c>
      <c r="DZ26" s="230"/>
      <c r="EA26" s="205">
        <f>IF(COUNT($G26:G26),EDATE(EDATE($G26,62),0))</f>
        <v>45276</v>
      </c>
      <c r="EB26" s="230"/>
      <c r="EC26" s="205">
        <f>IF(COUNT($G26:G26),EDATE(EDATE($G26,63),0))</f>
        <v>45307</v>
      </c>
      <c r="ED26" s="230"/>
      <c r="EE26" s="205">
        <f>IF(COUNT($G26:G26),EDATE(EDATE($G26,64),0))</f>
        <v>45338</v>
      </c>
      <c r="EF26" s="233"/>
      <c r="EG26" s="44"/>
    </row>
    <row r="27" spans="1:137" ht="21" customHeight="1" thickBot="1">
      <c r="A27" s="200" t="str">
        <f t="shared" ca="1" si="0"/>
        <v/>
      </c>
      <c r="B27" s="213"/>
      <c r="C27" s="215" t="e">
        <f>+VLOOKUP(B27,'اسماء العملاء'!$A$2:$E$1270,5,FALSE)</f>
        <v>#N/A</v>
      </c>
      <c r="D27" s="215" t="e">
        <f>+VLOOKUP(B27,'اسماء العملاء'!$A$2:$C$1270,2,FALSE)</f>
        <v>#N/A</v>
      </c>
      <c r="E27" s="215" t="e">
        <f>+VLOOKUP(B27,'اسماء العملاء'!$A$2:$C$1270,3,FALSE)</f>
        <v>#N/A</v>
      </c>
      <c r="F27" s="203" t="e">
        <f>+VLOOKUP(B27,'اسماء العملاء'!$A$2:$F$142,6,FALSE)</f>
        <v>#N/A</v>
      </c>
      <c r="G27" s="205">
        <v>43390</v>
      </c>
      <c r="H27" s="229"/>
      <c r="I27" s="205">
        <f>IF(COUNT($G27:G27),EDATE(EDATE($G27,1),0))</f>
        <v>43421</v>
      </c>
      <c r="J27" s="230"/>
      <c r="K27" s="205">
        <f>IF(COUNT($G27:G27),EDATE(EDATE($G27,2),0))</f>
        <v>43451</v>
      </c>
      <c r="L27" s="230"/>
      <c r="M27" s="205">
        <f>IF(COUNT($G27:G27),EDATE(EDATE($G27,3),0))</f>
        <v>43482</v>
      </c>
      <c r="N27" s="230"/>
      <c r="O27" s="205">
        <f>IF(COUNT($G27:G27),EDATE(EDATE($G27,4),0))</f>
        <v>43513</v>
      </c>
      <c r="P27" s="230"/>
      <c r="Q27" s="230">
        <f>IF(COUNT($G27:G27),EDATE(EDATE($G27,5),0))</f>
        <v>43541</v>
      </c>
      <c r="R27" s="230"/>
      <c r="S27" s="205">
        <f>IF(COUNT($G27:G27),EDATE(EDATE($G27,6),0))</f>
        <v>43572</v>
      </c>
      <c r="T27" s="230"/>
      <c r="U27" s="205">
        <f>IF(COUNT($G27:G27),EDATE(EDATE($G27,7),0))</f>
        <v>43602</v>
      </c>
      <c r="V27" s="230"/>
      <c r="W27" s="205">
        <f>IF(COUNT($G27:G27),EDATE(EDATE($G27,8),0))</f>
        <v>43633</v>
      </c>
      <c r="X27" s="230"/>
      <c r="Y27" s="205">
        <f>IF(COUNT($G27:G27),EDATE(EDATE($G27,9),0))</f>
        <v>43663</v>
      </c>
      <c r="Z27" s="230"/>
      <c r="AA27" s="205">
        <f>IF(COUNT($G27:G27),EDATE(EDATE($G27,10),0))</f>
        <v>43694</v>
      </c>
      <c r="AB27" s="230"/>
      <c r="AC27" s="205">
        <f>IF(COUNT($G27:G27),EDATE(EDATE($G27,11),0))</f>
        <v>43725</v>
      </c>
      <c r="AD27" s="230"/>
      <c r="AE27" s="205">
        <f>IF(COUNT($G27:G27),EDATE(EDATE($G27,12),0))</f>
        <v>43755</v>
      </c>
      <c r="AF27" s="230"/>
      <c r="AG27" s="205">
        <f>IF(COUNT($G27:G27),EDATE(EDATE($G27,13),0))</f>
        <v>43786</v>
      </c>
      <c r="AH27" s="230"/>
      <c r="AI27" s="205">
        <f>IF(COUNT($G27:G27),EDATE(EDATE($G27,14),0))</f>
        <v>43816</v>
      </c>
      <c r="AJ27" s="230"/>
      <c r="AK27" s="205">
        <f>IF(COUNT($G27:G27),EDATE(EDATE($G27,15),0))</f>
        <v>43847</v>
      </c>
      <c r="AL27" s="230"/>
      <c r="AM27" s="205">
        <f>IF(COUNT($G27:G27),EDATE(EDATE($G27,16),0))</f>
        <v>43878</v>
      </c>
      <c r="AN27" s="230"/>
      <c r="AO27" s="205">
        <f>IF(COUNT($G27:G27),EDATE(EDATE($G27,17),0))</f>
        <v>43907</v>
      </c>
      <c r="AP27" s="230"/>
      <c r="AQ27" s="205">
        <f>IF(COUNT($G27:G27),EDATE(EDATE($G27,18),0))</f>
        <v>43938</v>
      </c>
      <c r="AR27" s="230"/>
      <c r="AS27" s="205">
        <f>IF(COUNT($G27:G27),EDATE(EDATE($G27,19),0))</f>
        <v>43968</v>
      </c>
      <c r="AT27" s="230"/>
      <c r="AU27" s="205">
        <f>IF(COUNT($G27:G27),EDATE(EDATE($G27,20),0))</f>
        <v>43999</v>
      </c>
      <c r="AV27" s="230"/>
      <c r="AW27" s="205">
        <f>IF(COUNT($G27:G27),EDATE(EDATE($G27,21),0))</f>
        <v>44029</v>
      </c>
      <c r="AX27" s="230"/>
      <c r="AY27" s="205">
        <f>IF(COUNT($G27:G27),EDATE(EDATE($G27,22),0))</f>
        <v>44060</v>
      </c>
      <c r="AZ27" s="230"/>
      <c r="BA27" s="205">
        <f>IF(COUNT($G27:G27),EDATE(EDATE($G27,23),0))</f>
        <v>44091</v>
      </c>
      <c r="BB27" s="230"/>
      <c r="BC27" s="205">
        <f>IF(COUNT($G27:G27),EDATE(EDATE($G27,24),0))</f>
        <v>44121</v>
      </c>
      <c r="BD27" s="230"/>
      <c r="BE27" s="205">
        <f>IF(COUNT($G27:G27),EDATE(EDATE($G27,25),0))</f>
        <v>44152</v>
      </c>
      <c r="BF27" s="230"/>
      <c r="BG27" s="205">
        <f>IF(COUNT($G27:G27),EDATE(EDATE($G27,26),0))</f>
        <v>44182</v>
      </c>
      <c r="BH27" s="230"/>
      <c r="BI27" s="205">
        <f>IF(COUNT($G27:G27),EDATE(EDATE($G27,27),0))</f>
        <v>44213</v>
      </c>
      <c r="BJ27" s="230"/>
      <c r="BK27" s="205">
        <f>IF(COUNT($G27:G27),EDATE(EDATE($G27,28),0))</f>
        <v>44244</v>
      </c>
      <c r="BL27" s="230"/>
      <c r="BM27" s="205">
        <f>IF(COUNT($G27:G27),EDATE(EDATE($G27,29),0))</f>
        <v>44272</v>
      </c>
      <c r="BN27" s="230"/>
      <c r="BO27" s="205">
        <f>IF(COUNT($G27:G27),EDATE(EDATE($G27,30),0))</f>
        <v>44303</v>
      </c>
      <c r="BP27" s="230"/>
      <c r="BQ27" s="205">
        <f>IF(COUNT($G27:G27),EDATE(EDATE($G27,31),0))</f>
        <v>44333</v>
      </c>
      <c r="BR27" s="230"/>
      <c r="BS27" s="205">
        <f>IF(COUNT($G27:G27),EDATE(EDATE($G27,32),0))</f>
        <v>44364</v>
      </c>
      <c r="BT27" s="230"/>
      <c r="BU27" s="205">
        <f>IF(COUNT($G27:G27),EDATE(EDATE($G27,33),0))</f>
        <v>44394</v>
      </c>
      <c r="BV27" s="230"/>
      <c r="BW27" s="205">
        <f>IF(COUNT($G27:G27),EDATE(EDATE($G27,34),0))</f>
        <v>44425</v>
      </c>
      <c r="BX27" s="230"/>
      <c r="BY27" s="205">
        <f>IF(COUNT($G27:G27),EDATE(EDATE($G27,35),0))</f>
        <v>44456</v>
      </c>
      <c r="BZ27" s="230"/>
      <c r="CA27" s="205">
        <f>IF(COUNT($G27:G27),EDATE(EDATE($G27,36),0))</f>
        <v>44486</v>
      </c>
      <c r="CB27" s="230"/>
      <c r="CC27" s="205">
        <f>IF(COUNT($G27:G27),EDATE(EDATE($G27,37),0))</f>
        <v>44517</v>
      </c>
      <c r="CD27" s="230"/>
      <c r="CE27" s="205">
        <f>IF(COUNT($G27:G27),EDATE(EDATE($G27,38),0))</f>
        <v>44547</v>
      </c>
      <c r="CF27" s="230"/>
      <c r="CG27" s="205">
        <f>IF(COUNT($G27:G27),EDATE(EDATE($G27,39),0))</f>
        <v>44578</v>
      </c>
      <c r="CH27" s="230"/>
      <c r="CI27" s="205">
        <f>IF(COUNT($G27:G27),EDATE(EDATE($G27,40),0))</f>
        <v>44609</v>
      </c>
      <c r="CJ27" s="230"/>
      <c r="CK27" s="205">
        <f>IF(COUNT($G27:G27),EDATE(EDATE($G27,41),0))</f>
        <v>44637</v>
      </c>
      <c r="CL27" s="230"/>
      <c r="CM27" s="205">
        <f>IF(COUNT($G27:G27),EDATE(EDATE($G27,42),0))</f>
        <v>44668</v>
      </c>
      <c r="CN27" s="230"/>
      <c r="CO27" s="205">
        <f>IF(COUNT($G27:G27),EDATE(EDATE($G27,43),0))</f>
        <v>44698</v>
      </c>
      <c r="CP27" s="230"/>
      <c r="CQ27" s="205">
        <f>IF(COUNT($G27:G27),EDATE(EDATE($G27,44),0))</f>
        <v>44729</v>
      </c>
      <c r="CR27" s="230"/>
      <c r="CS27" s="205">
        <f>IF(COUNT($G27:G27),EDATE(EDATE($G27,45),0))</f>
        <v>44759</v>
      </c>
      <c r="CT27" s="230"/>
      <c r="CU27" s="205">
        <f>IF(COUNT($G27:G27),EDATE(EDATE($G27,46),0))</f>
        <v>44790</v>
      </c>
      <c r="CV27" s="230"/>
      <c r="CW27" s="205">
        <f>IF(COUNT($G27:G27),EDATE(EDATE($G27,47),0))</f>
        <v>44821</v>
      </c>
      <c r="CX27" s="230"/>
      <c r="CY27" s="205">
        <f>IF(COUNT($G27:G27),EDATE(EDATE($G27,48),0))</f>
        <v>44851</v>
      </c>
      <c r="CZ27" s="230"/>
      <c r="DA27" s="205">
        <f>IF(COUNT($G27:G27),EDATE(EDATE($G27,49),0))</f>
        <v>44882</v>
      </c>
      <c r="DB27" s="230"/>
      <c r="DC27" s="205">
        <f>IF(COUNT($G27:G27),EDATE(EDATE($G27,50),0))</f>
        <v>44912</v>
      </c>
      <c r="DD27" s="230"/>
      <c r="DE27" s="205">
        <f>IF(COUNT($G27:G27),EDATE(EDATE($G27,51),0))</f>
        <v>44943</v>
      </c>
      <c r="DF27" s="230"/>
      <c r="DG27" s="205">
        <f>IF(COUNT($G27:G27),EDATE(EDATE($G27,52),0))</f>
        <v>44974</v>
      </c>
      <c r="DH27" s="230"/>
      <c r="DI27" s="205">
        <f>IF(COUNT($G27:G27),EDATE(EDATE($G27,53),0))</f>
        <v>45002</v>
      </c>
      <c r="DJ27" s="230"/>
      <c r="DK27" s="205">
        <f>IF(COUNT($G27:G27),EDATE(EDATE($G27,54),0))</f>
        <v>45033</v>
      </c>
      <c r="DL27" s="230"/>
      <c r="DM27" s="205">
        <f>IF(COUNT($G27:G27),EDATE(EDATE($G27,55),0))</f>
        <v>45063</v>
      </c>
      <c r="DN27" s="230"/>
      <c r="DO27" s="205">
        <f>IF(COUNT($G27:G27),EDATE(EDATE($G27,56),0))</f>
        <v>45094</v>
      </c>
      <c r="DP27" s="230"/>
      <c r="DQ27" s="205">
        <f>IF(COUNT($G27:G27),EDATE(EDATE($G27,57),0))</f>
        <v>45124</v>
      </c>
      <c r="DR27" s="230"/>
      <c r="DS27" s="205">
        <f>IF(COUNT($G27:G27),EDATE(EDATE($G27,58),0))</f>
        <v>45155</v>
      </c>
      <c r="DT27" s="230"/>
      <c r="DU27" s="205">
        <f>IF(COUNT($G27:G27),EDATE(EDATE($G27,59),0))</f>
        <v>45186</v>
      </c>
      <c r="DV27" s="230"/>
      <c r="DW27" s="205">
        <f>IF(COUNT($G27:G27),EDATE(EDATE($G27,60),0))</f>
        <v>45216</v>
      </c>
      <c r="DX27" s="230"/>
      <c r="DY27" s="205">
        <f>IF(COUNT($G27:G27),EDATE(EDATE($G27,61),0))</f>
        <v>45247</v>
      </c>
      <c r="DZ27" s="230"/>
      <c r="EA27" s="205">
        <f>IF(COUNT($G27:G27),EDATE(EDATE($G27,62),0))</f>
        <v>45277</v>
      </c>
      <c r="EB27" s="230"/>
      <c r="EC27" s="205">
        <f>IF(COUNT($G27:G27),EDATE(EDATE($G27,63),0))</f>
        <v>45308</v>
      </c>
      <c r="ED27" s="230"/>
      <c r="EE27" s="205">
        <f>IF(COUNT($G27:G27),EDATE(EDATE($G27,64),0))</f>
        <v>45339</v>
      </c>
      <c r="EF27" s="233"/>
      <c r="EG27" s="44"/>
    </row>
    <row r="28" spans="1:137" ht="21" customHeight="1" thickBot="1">
      <c r="A28" s="200" t="str">
        <f t="shared" ca="1" si="0"/>
        <v/>
      </c>
      <c r="B28" s="213"/>
      <c r="C28" s="215" t="e">
        <f>+VLOOKUP(B28,'اسماء العملاء'!$A$2:$E$1270,5,FALSE)</f>
        <v>#N/A</v>
      </c>
      <c r="D28" s="215" t="e">
        <f>+VLOOKUP(B28,'اسماء العملاء'!$A$2:$C$1270,2,FALSE)</f>
        <v>#N/A</v>
      </c>
      <c r="E28" s="215" t="e">
        <f>+VLOOKUP(B28,'اسماء العملاء'!$A$2:$C$1270,3,FALSE)</f>
        <v>#N/A</v>
      </c>
      <c r="F28" s="203" t="e">
        <f>+VLOOKUP(B28,'اسماء العملاء'!$A$2:$F$142,6,FALSE)</f>
        <v>#N/A</v>
      </c>
      <c r="G28" s="205">
        <v>43391</v>
      </c>
      <c r="H28" s="229"/>
      <c r="I28" s="205">
        <f>IF(COUNT($G28:G28),EDATE(EDATE($G28,1),0))</f>
        <v>43422</v>
      </c>
      <c r="J28" s="230"/>
      <c r="K28" s="205">
        <f>IF(COUNT($G28:G28),EDATE(EDATE($G28,2),0))</f>
        <v>43452</v>
      </c>
      <c r="L28" s="230"/>
      <c r="M28" s="205">
        <f>IF(COUNT($G28:G28),EDATE(EDATE($G28,3),0))</f>
        <v>43483</v>
      </c>
      <c r="N28" s="230"/>
      <c r="O28" s="205">
        <f>IF(COUNT($G28:G28),EDATE(EDATE($G28,4),0))</f>
        <v>43514</v>
      </c>
      <c r="P28" s="230"/>
      <c r="Q28" s="230">
        <f>IF(COUNT($G28:G28),EDATE(EDATE($G28,5),0))</f>
        <v>43542</v>
      </c>
      <c r="R28" s="230"/>
      <c r="S28" s="205">
        <f>IF(COUNT($G28:G28),EDATE(EDATE($G28,6),0))</f>
        <v>43573</v>
      </c>
      <c r="T28" s="230"/>
      <c r="U28" s="205">
        <f>IF(COUNT($G28:G28),EDATE(EDATE($G28,7),0))</f>
        <v>43603</v>
      </c>
      <c r="V28" s="230"/>
      <c r="W28" s="205">
        <f>IF(COUNT($G28:G28),EDATE(EDATE($G28,8),0))</f>
        <v>43634</v>
      </c>
      <c r="X28" s="230"/>
      <c r="Y28" s="205">
        <f>IF(COUNT($G28:G28),EDATE(EDATE($G28,9),0))</f>
        <v>43664</v>
      </c>
      <c r="Z28" s="230"/>
      <c r="AA28" s="205">
        <f>IF(COUNT($G28:G28),EDATE(EDATE($G28,10),0))</f>
        <v>43695</v>
      </c>
      <c r="AB28" s="230"/>
      <c r="AC28" s="205">
        <f>IF(COUNT($G28:G28),EDATE(EDATE($G28,11),0))</f>
        <v>43726</v>
      </c>
      <c r="AD28" s="230"/>
      <c r="AE28" s="205">
        <f>IF(COUNT($G28:G28),EDATE(EDATE($G28,12),0))</f>
        <v>43756</v>
      </c>
      <c r="AF28" s="230"/>
      <c r="AG28" s="205">
        <f>IF(COUNT($G28:G28),EDATE(EDATE($G28,13),0))</f>
        <v>43787</v>
      </c>
      <c r="AH28" s="230"/>
      <c r="AI28" s="205">
        <f>IF(COUNT($G28:G28),EDATE(EDATE($G28,14),0))</f>
        <v>43817</v>
      </c>
      <c r="AJ28" s="230"/>
      <c r="AK28" s="205">
        <f>IF(COUNT($G28:G28),EDATE(EDATE($G28,15),0))</f>
        <v>43848</v>
      </c>
      <c r="AL28" s="230"/>
      <c r="AM28" s="205">
        <f>IF(COUNT($G28:G28),EDATE(EDATE($G28,16),0))</f>
        <v>43879</v>
      </c>
      <c r="AN28" s="230"/>
      <c r="AO28" s="205">
        <f>IF(COUNT($G28:G28),EDATE(EDATE($G28,17),0))</f>
        <v>43908</v>
      </c>
      <c r="AP28" s="230"/>
      <c r="AQ28" s="205">
        <f>IF(COUNT($G28:G28),EDATE(EDATE($G28,18),0))</f>
        <v>43939</v>
      </c>
      <c r="AR28" s="230"/>
      <c r="AS28" s="205">
        <f>IF(COUNT($G28:G28),EDATE(EDATE($G28,19),0))</f>
        <v>43969</v>
      </c>
      <c r="AT28" s="230"/>
      <c r="AU28" s="205">
        <f>IF(COUNT($G28:G28),EDATE(EDATE($G28,20),0))</f>
        <v>44000</v>
      </c>
      <c r="AV28" s="230"/>
      <c r="AW28" s="205">
        <f>IF(COUNT($G28:G28),EDATE(EDATE($G28,21),0))</f>
        <v>44030</v>
      </c>
      <c r="AX28" s="230"/>
      <c r="AY28" s="205">
        <f>IF(COUNT($G28:G28),EDATE(EDATE($G28,22),0))</f>
        <v>44061</v>
      </c>
      <c r="AZ28" s="230"/>
      <c r="BA28" s="205">
        <f>IF(COUNT($G28:G28),EDATE(EDATE($G28,23),0))</f>
        <v>44092</v>
      </c>
      <c r="BB28" s="230"/>
      <c r="BC28" s="205">
        <f>IF(COUNT($G28:G28),EDATE(EDATE($G28,24),0))</f>
        <v>44122</v>
      </c>
      <c r="BD28" s="230"/>
      <c r="BE28" s="205">
        <f>IF(COUNT($G28:G28),EDATE(EDATE($G28,25),0))</f>
        <v>44153</v>
      </c>
      <c r="BF28" s="230"/>
      <c r="BG28" s="205">
        <f>IF(COUNT($G28:G28),EDATE(EDATE($G28,26),0))</f>
        <v>44183</v>
      </c>
      <c r="BH28" s="230"/>
      <c r="BI28" s="205">
        <f>IF(COUNT($G28:G28),EDATE(EDATE($G28,27),0))</f>
        <v>44214</v>
      </c>
      <c r="BJ28" s="230"/>
      <c r="BK28" s="205">
        <f>IF(COUNT($G28:G28),EDATE(EDATE($G28,28),0))</f>
        <v>44245</v>
      </c>
      <c r="BL28" s="230"/>
      <c r="BM28" s="205">
        <f>IF(COUNT($G28:G28),EDATE(EDATE($G28,29),0))</f>
        <v>44273</v>
      </c>
      <c r="BN28" s="230"/>
      <c r="BO28" s="205">
        <f>IF(COUNT($G28:G28),EDATE(EDATE($G28,30),0))</f>
        <v>44304</v>
      </c>
      <c r="BP28" s="230"/>
      <c r="BQ28" s="205">
        <f>IF(COUNT($G28:G28),EDATE(EDATE($G28,31),0))</f>
        <v>44334</v>
      </c>
      <c r="BR28" s="230"/>
      <c r="BS28" s="205">
        <f>IF(COUNT($G28:G28),EDATE(EDATE($G28,32),0))</f>
        <v>44365</v>
      </c>
      <c r="BT28" s="230"/>
      <c r="BU28" s="205">
        <f>IF(COUNT($G28:G28),EDATE(EDATE($G28,33),0))</f>
        <v>44395</v>
      </c>
      <c r="BV28" s="230"/>
      <c r="BW28" s="205">
        <f>IF(COUNT($G28:G28),EDATE(EDATE($G28,34),0))</f>
        <v>44426</v>
      </c>
      <c r="BX28" s="230"/>
      <c r="BY28" s="205">
        <f>IF(COUNT($G28:G28),EDATE(EDATE($G28,35),0))</f>
        <v>44457</v>
      </c>
      <c r="BZ28" s="230"/>
      <c r="CA28" s="205">
        <f>IF(COUNT($G28:G28),EDATE(EDATE($G28,36),0))</f>
        <v>44487</v>
      </c>
      <c r="CB28" s="230"/>
      <c r="CC28" s="205">
        <f>IF(COUNT($G28:G28),EDATE(EDATE($G28,37),0))</f>
        <v>44518</v>
      </c>
      <c r="CD28" s="230"/>
      <c r="CE28" s="205">
        <f>IF(COUNT($G28:G28),EDATE(EDATE($G28,38),0))</f>
        <v>44548</v>
      </c>
      <c r="CF28" s="230"/>
      <c r="CG28" s="205">
        <f>IF(COUNT($G28:G28),EDATE(EDATE($G28,39),0))</f>
        <v>44579</v>
      </c>
      <c r="CH28" s="230"/>
      <c r="CI28" s="205">
        <f>IF(COUNT($G28:G28),EDATE(EDATE($G28,40),0))</f>
        <v>44610</v>
      </c>
      <c r="CJ28" s="230"/>
      <c r="CK28" s="205">
        <f>IF(COUNT($G28:G28),EDATE(EDATE($G28,41),0))</f>
        <v>44638</v>
      </c>
      <c r="CL28" s="230"/>
      <c r="CM28" s="205">
        <f>IF(COUNT($G28:G28),EDATE(EDATE($G28,42),0))</f>
        <v>44669</v>
      </c>
      <c r="CN28" s="230"/>
      <c r="CO28" s="205">
        <f>IF(COUNT($G28:G28),EDATE(EDATE($G28,43),0))</f>
        <v>44699</v>
      </c>
      <c r="CP28" s="230"/>
      <c r="CQ28" s="205">
        <f>IF(COUNT($G28:G28),EDATE(EDATE($G28,44),0))</f>
        <v>44730</v>
      </c>
      <c r="CR28" s="230"/>
      <c r="CS28" s="205">
        <f>IF(COUNT($G28:G28),EDATE(EDATE($G28,45),0))</f>
        <v>44760</v>
      </c>
      <c r="CT28" s="230"/>
      <c r="CU28" s="205">
        <f>IF(COUNT($G28:G28),EDATE(EDATE($G28,46),0))</f>
        <v>44791</v>
      </c>
      <c r="CV28" s="230"/>
      <c r="CW28" s="205">
        <f>IF(COUNT($G28:G28),EDATE(EDATE($G28,47),0))</f>
        <v>44822</v>
      </c>
      <c r="CX28" s="230"/>
      <c r="CY28" s="205">
        <f>IF(COUNT($G28:G28),EDATE(EDATE($G28,48),0))</f>
        <v>44852</v>
      </c>
      <c r="CZ28" s="230"/>
      <c r="DA28" s="205">
        <f>IF(COUNT($G28:G28),EDATE(EDATE($G28,49),0))</f>
        <v>44883</v>
      </c>
      <c r="DB28" s="230"/>
      <c r="DC28" s="205">
        <f>IF(COUNT($G28:G28),EDATE(EDATE($G28,50),0))</f>
        <v>44913</v>
      </c>
      <c r="DD28" s="230"/>
      <c r="DE28" s="205">
        <f>IF(COUNT($G28:G28),EDATE(EDATE($G28,51),0))</f>
        <v>44944</v>
      </c>
      <c r="DF28" s="230"/>
      <c r="DG28" s="205">
        <f>IF(COUNT($G28:G28),EDATE(EDATE($G28,52),0))</f>
        <v>44975</v>
      </c>
      <c r="DH28" s="230"/>
      <c r="DI28" s="205">
        <f>IF(COUNT($G28:G28),EDATE(EDATE($G28,53),0))</f>
        <v>45003</v>
      </c>
      <c r="DJ28" s="230"/>
      <c r="DK28" s="205">
        <f>IF(COUNT($G28:G28),EDATE(EDATE($G28,54),0))</f>
        <v>45034</v>
      </c>
      <c r="DL28" s="230"/>
      <c r="DM28" s="205">
        <f>IF(COUNT($G28:G28),EDATE(EDATE($G28,55),0))</f>
        <v>45064</v>
      </c>
      <c r="DN28" s="230"/>
      <c r="DO28" s="205">
        <f>IF(COUNT($G28:G28),EDATE(EDATE($G28,56),0))</f>
        <v>45095</v>
      </c>
      <c r="DP28" s="230"/>
      <c r="DQ28" s="205">
        <f>IF(COUNT($G28:G28),EDATE(EDATE($G28,57),0))</f>
        <v>45125</v>
      </c>
      <c r="DR28" s="230"/>
      <c r="DS28" s="205">
        <f>IF(COUNT($G28:G28),EDATE(EDATE($G28,58),0))</f>
        <v>45156</v>
      </c>
      <c r="DT28" s="230"/>
      <c r="DU28" s="205">
        <f>IF(COUNT($G28:G28),EDATE(EDATE($G28,59),0))</f>
        <v>45187</v>
      </c>
      <c r="DV28" s="230"/>
      <c r="DW28" s="205">
        <f>IF(COUNT($G28:G28),EDATE(EDATE($G28,60),0))</f>
        <v>45217</v>
      </c>
      <c r="DX28" s="230"/>
      <c r="DY28" s="205">
        <f>IF(COUNT($G28:G28),EDATE(EDATE($G28,61),0))</f>
        <v>45248</v>
      </c>
      <c r="DZ28" s="230"/>
      <c r="EA28" s="205">
        <f>IF(COUNT($G28:G28),EDATE(EDATE($G28,62),0))</f>
        <v>45278</v>
      </c>
      <c r="EB28" s="230"/>
      <c r="EC28" s="205">
        <f>IF(COUNT($G28:G28),EDATE(EDATE($G28,63),0))</f>
        <v>45309</v>
      </c>
      <c r="ED28" s="230"/>
      <c r="EE28" s="205">
        <f>IF(COUNT($G28:G28),EDATE(EDATE($G28,64),0))</f>
        <v>45340</v>
      </c>
      <c r="EF28" s="233"/>
      <c r="EG28" s="44"/>
    </row>
    <row r="29" spans="1:137" ht="21" customHeight="1" thickBot="1">
      <c r="A29" s="200" t="str">
        <f t="shared" ca="1" si="0"/>
        <v/>
      </c>
      <c r="B29" s="213"/>
      <c r="C29" s="215" t="e">
        <f>+VLOOKUP(B29,'اسماء العملاء'!$A$2:$E$1270,5,FALSE)</f>
        <v>#N/A</v>
      </c>
      <c r="D29" s="215" t="e">
        <f>+VLOOKUP(B29,'اسماء العملاء'!$A$2:$C$1270,2,FALSE)</f>
        <v>#N/A</v>
      </c>
      <c r="E29" s="215" t="e">
        <f>+VLOOKUP(B29,'اسماء العملاء'!$A$2:$C$1270,3,FALSE)</f>
        <v>#N/A</v>
      </c>
      <c r="F29" s="203" t="e">
        <f>+VLOOKUP(B29,'اسماء العملاء'!$A$2:$F$142,6,FALSE)</f>
        <v>#N/A</v>
      </c>
      <c r="G29" s="205">
        <v>43392</v>
      </c>
      <c r="H29" s="229"/>
      <c r="I29" s="205">
        <f>IF(COUNT($G29:G29),EDATE(EDATE($G29,1),0))</f>
        <v>43423</v>
      </c>
      <c r="J29" s="230"/>
      <c r="K29" s="205">
        <f>IF(COUNT($G29:G29),EDATE(EDATE($G29,2),0))</f>
        <v>43453</v>
      </c>
      <c r="L29" s="230"/>
      <c r="M29" s="205">
        <f>IF(COUNT($G29:G29),EDATE(EDATE($G29,3),0))</f>
        <v>43484</v>
      </c>
      <c r="N29" s="230"/>
      <c r="O29" s="205">
        <f>IF(COUNT($G29:G29),EDATE(EDATE($G29,4),0))</f>
        <v>43515</v>
      </c>
      <c r="P29" s="230"/>
      <c r="Q29" s="230">
        <f>IF(COUNT($G29:G29),EDATE(EDATE($G29,5),0))</f>
        <v>43543</v>
      </c>
      <c r="R29" s="230"/>
      <c r="S29" s="205">
        <f>IF(COUNT($G29:G29),EDATE(EDATE($G29,6),0))</f>
        <v>43574</v>
      </c>
      <c r="T29" s="230"/>
      <c r="U29" s="205">
        <f>IF(COUNT($G29:G29),EDATE(EDATE($G29,7),0))</f>
        <v>43604</v>
      </c>
      <c r="V29" s="230"/>
      <c r="W29" s="205">
        <f>IF(COUNT($G29:G29),EDATE(EDATE($G29,8),0))</f>
        <v>43635</v>
      </c>
      <c r="X29" s="230"/>
      <c r="Y29" s="205">
        <f>IF(COUNT($G29:G29),EDATE(EDATE($G29,9),0))</f>
        <v>43665</v>
      </c>
      <c r="Z29" s="230"/>
      <c r="AA29" s="205">
        <f>IF(COUNT($G29:G29),EDATE(EDATE($G29,10),0))</f>
        <v>43696</v>
      </c>
      <c r="AB29" s="230"/>
      <c r="AC29" s="205">
        <f>IF(COUNT($G29:G29),EDATE(EDATE($G29,11),0))</f>
        <v>43727</v>
      </c>
      <c r="AD29" s="230"/>
      <c r="AE29" s="205">
        <f>IF(COUNT($G29:G29),EDATE(EDATE($G29,12),0))</f>
        <v>43757</v>
      </c>
      <c r="AF29" s="230"/>
      <c r="AG29" s="205">
        <f>IF(COUNT($G29:G29),EDATE(EDATE($G29,13),0))</f>
        <v>43788</v>
      </c>
      <c r="AH29" s="230"/>
      <c r="AI29" s="205">
        <f>IF(COUNT($G29:G29),EDATE(EDATE($G29,14),0))</f>
        <v>43818</v>
      </c>
      <c r="AJ29" s="230"/>
      <c r="AK29" s="205">
        <f>IF(COUNT($G29:G29),EDATE(EDATE($G29,15),0))</f>
        <v>43849</v>
      </c>
      <c r="AL29" s="230"/>
      <c r="AM29" s="205">
        <f>IF(COUNT($G29:G29),EDATE(EDATE($G29,16),0))</f>
        <v>43880</v>
      </c>
      <c r="AN29" s="230"/>
      <c r="AO29" s="205">
        <f>IF(COUNT($G29:G29),EDATE(EDATE($G29,17),0))</f>
        <v>43909</v>
      </c>
      <c r="AP29" s="230"/>
      <c r="AQ29" s="205">
        <f>IF(COUNT($G29:G29),EDATE(EDATE($G29,18),0))</f>
        <v>43940</v>
      </c>
      <c r="AR29" s="230"/>
      <c r="AS29" s="205">
        <f>IF(COUNT($G29:G29),EDATE(EDATE($G29,19),0))</f>
        <v>43970</v>
      </c>
      <c r="AT29" s="230"/>
      <c r="AU29" s="205">
        <f>IF(COUNT($G29:G29),EDATE(EDATE($G29,20),0))</f>
        <v>44001</v>
      </c>
      <c r="AV29" s="230"/>
      <c r="AW29" s="205">
        <f>IF(COUNT($G29:G29),EDATE(EDATE($G29,21),0))</f>
        <v>44031</v>
      </c>
      <c r="AX29" s="230"/>
      <c r="AY29" s="205">
        <f>IF(COUNT($G29:G29),EDATE(EDATE($G29,22),0))</f>
        <v>44062</v>
      </c>
      <c r="AZ29" s="230"/>
      <c r="BA29" s="205">
        <f>IF(COUNT($G29:G29),EDATE(EDATE($G29,23),0))</f>
        <v>44093</v>
      </c>
      <c r="BB29" s="230"/>
      <c r="BC29" s="205">
        <f>IF(COUNT($G29:G29),EDATE(EDATE($G29,24),0))</f>
        <v>44123</v>
      </c>
      <c r="BD29" s="230"/>
      <c r="BE29" s="205">
        <f>IF(COUNT($G29:G29),EDATE(EDATE($G29,25),0))</f>
        <v>44154</v>
      </c>
      <c r="BF29" s="230"/>
      <c r="BG29" s="205">
        <f>IF(COUNT($G29:G29),EDATE(EDATE($G29,26),0))</f>
        <v>44184</v>
      </c>
      <c r="BH29" s="230"/>
      <c r="BI29" s="205">
        <f>IF(COUNT($G29:G29),EDATE(EDATE($G29,27),0))</f>
        <v>44215</v>
      </c>
      <c r="BJ29" s="230"/>
      <c r="BK29" s="205">
        <f>IF(COUNT($G29:G29),EDATE(EDATE($G29,28),0))</f>
        <v>44246</v>
      </c>
      <c r="BL29" s="230"/>
      <c r="BM29" s="205">
        <f>IF(COUNT($G29:G29),EDATE(EDATE($G29,29),0))</f>
        <v>44274</v>
      </c>
      <c r="BN29" s="230"/>
      <c r="BO29" s="205">
        <f>IF(COUNT($G29:G29),EDATE(EDATE($G29,30),0))</f>
        <v>44305</v>
      </c>
      <c r="BP29" s="230"/>
      <c r="BQ29" s="205">
        <f>IF(COUNT($G29:G29),EDATE(EDATE($G29,31),0))</f>
        <v>44335</v>
      </c>
      <c r="BR29" s="230"/>
      <c r="BS29" s="205">
        <f>IF(COUNT($G29:G29),EDATE(EDATE($G29,32),0))</f>
        <v>44366</v>
      </c>
      <c r="BT29" s="230"/>
      <c r="BU29" s="205">
        <f>IF(COUNT($G29:G29),EDATE(EDATE($G29,33),0))</f>
        <v>44396</v>
      </c>
      <c r="BV29" s="230"/>
      <c r="BW29" s="205">
        <f>IF(COUNT($G29:G29),EDATE(EDATE($G29,34),0))</f>
        <v>44427</v>
      </c>
      <c r="BX29" s="230"/>
      <c r="BY29" s="205">
        <f>IF(COUNT($G29:G29),EDATE(EDATE($G29,35),0))</f>
        <v>44458</v>
      </c>
      <c r="BZ29" s="230"/>
      <c r="CA29" s="205">
        <f>IF(COUNT($G29:G29),EDATE(EDATE($G29,36),0))</f>
        <v>44488</v>
      </c>
      <c r="CB29" s="230"/>
      <c r="CC29" s="205">
        <f>IF(COUNT($G29:G29),EDATE(EDATE($G29,37),0))</f>
        <v>44519</v>
      </c>
      <c r="CD29" s="230"/>
      <c r="CE29" s="205">
        <f>IF(COUNT($G29:G29),EDATE(EDATE($G29,38),0))</f>
        <v>44549</v>
      </c>
      <c r="CF29" s="230"/>
      <c r="CG29" s="205">
        <f>IF(COUNT($G29:G29),EDATE(EDATE($G29,39),0))</f>
        <v>44580</v>
      </c>
      <c r="CH29" s="230"/>
      <c r="CI29" s="205">
        <f>IF(COUNT($G29:G29),EDATE(EDATE($G29,40),0))</f>
        <v>44611</v>
      </c>
      <c r="CJ29" s="230"/>
      <c r="CK29" s="205">
        <f>IF(COUNT($G29:G29),EDATE(EDATE($G29,41),0))</f>
        <v>44639</v>
      </c>
      <c r="CL29" s="230"/>
      <c r="CM29" s="205">
        <f>IF(COUNT($G29:G29),EDATE(EDATE($G29,42),0))</f>
        <v>44670</v>
      </c>
      <c r="CN29" s="230"/>
      <c r="CO29" s="205">
        <f>IF(COUNT($G29:G29),EDATE(EDATE($G29,43),0))</f>
        <v>44700</v>
      </c>
      <c r="CP29" s="230"/>
      <c r="CQ29" s="205">
        <f>IF(COUNT($G29:G29),EDATE(EDATE($G29,44),0))</f>
        <v>44731</v>
      </c>
      <c r="CR29" s="230"/>
      <c r="CS29" s="205">
        <f>IF(COUNT($G29:G29),EDATE(EDATE($G29,45),0))</f>
        <v>44761</v>
      </c>
      <c r="CT29" s="230"/>
      <c r="CU29" s="205">
        <f>IF(COUNT($G29:G29),EDATE(EDATE($G29,46),0))</f>
        <v>44792</v>
      </c>
      <c r="CV29" s="230"/>
      <c r="CW29" s="205">
        <f>IF(COUNT($G29:G29),EDATE(EDATE($G29,47),0))</f>
        <v>44823</v>
      </c>
      <c r="CX29" s="230"/>
      <c r="CY29" s="205">
        <f>IF(COUNT($G29:G29),EDATE(EDATE($G29,48),0))</f>
        <v>44853</v>
      </c>
      <c r="CZ29" s="230"/>
      <c r="DA29" s="205">
        <f>IF(COUNT($G29:G29),EDATE(EDATE($G29,49),0))</f>
        <v>44884</v>
      </c>
      <c r="DB29" s="230"/>
      <c r="DC29" s="205">
        <f>IF(COUNT($G29:G29),EDATE(EDATE($G29,50),0))</f>
        <v>44914</v>
      </c>
      <c r="DD29" s="230"/>
      <c r="DE29" s="205">
        <f>IF(COUNT($G29:G29),EDATE(EDATE($G29,51),0))</f>
        <v>44945</v>
      </c>
      <c r="DF29" s="230"/>
      <c r="DG29" s="205">
        <f>IF(COUNT($G29:G29),EDATE(EDATE($G29,52),0))</f>
        <v>44976</v>
      </c>
      <c r="DH29" s="230"/>
      <c r="DI29" s="205">
        <f>IF(COUNT($G29:G29),EDATE(EDATE($G29,53),0))</f>
        <v>45004</v>
      </c>
      <c r="DJ29" s="230"/>
      <c r="DK29" s="205">
        <f>IF(COUNT($G29:G29),EDATE(EDATE($G29,54),0))</f>
        <v>45035</v>
      </c>
      <c r="DL29" s="230"/>
      <c r="DM29" s="205">
        <f>IF(COUNT($G29:G29),EDATE(EDATE($G29,55),0))</f>
        <v>45065</v>
      </c>
      <c r="DN29" s="230"/>
      <c r="DO29" s="205">
        <f>IF(COUNT($G29:G29),EDATE(EDATE($G29,56),0))</f>
        <v>45096</v>
      </c>
      <c r="DP29" s="230"/>
      <c r="DQ29" s="205">
        <f>IF(COUNT($G29:G29),EDATE(EDATE($G29,57),0))</f>
        <v>45126</v>
      </c>
      <c r="DR29" s="230"/>
      <c r="DS29" s="205">
        <f>IF(COUNT($G29:G29),EDATE(EDATE($G29,58),0))</f>
        <v>45157</v>
      </c>
      <c r="DT29" s="230"/>
      <c r="DU29" s="205">
        <f>IF(COUNT($G29:G29),EDATE(EDATE($G29,59),0))</f>
        <v>45188</v>
      </c>
      <c r="DV29" s="230"/>
      <c r="DW29" s="205">
        <f>IF(COUNT($G29:G29),EDATE(EDATE($G29,60),0))</f>
        <v>45218</v>
      </c>
      <c r="DX29" s="230"/>
      <c r="DY29" s="205">
        <f>IF(COUNT($G29:G29),EDATE(EDATE($G29,61),0))</f>
        <v>45249</v>
      </c>
      <c r="DZ29" s="230"/>
      <c r="EA29" s="205">
        <f>IF(COUNT($G29:G29),EDATE(EDATE($G29,62),0))</f>
        <v>45279</v>
      </c>
      <c r="EB29" s="230"/>
      <c r="EC29" s="205">
        <f>IF(COUNT($G29:G29),EDATE(EDATE($G29,63),0))</f>
        <v>45310</v>
      </c>
      <c r="ED29" s="230"/>
      <c r="EE29" s="205">
        <f>IF(COUNT($G29:G29),EDATE(EDATE($G29,64),0))</f>
        <v>45341</v>
      </c>
      <c r="EF29" s="233"/>
      <c r="EG29" s="44"/>
    </row>
    <row r="30" spans="1:137" ht="21" customHeight="1" thickBot="1">
      <c r="A30" s="200" t="str">
        <f t="shared" ca="1" si="0"/>
        <v/>
      </c>
      <c r="B30" s="213"/>
      <c r="C30" s="215" t="e">
        <f>+VLOOKUP(B30,'اسماء العملاء'!$A$2:$E$1270,5,FALSE)</f>
        <v>#N/A</v>
      </c>
      <c r="D30" s="215" t="e">
        <f>+VLOOKUP(B30,'اسماء العملاء'!$A$2:$C$1270,2,FALSE)</f>
        <v>#N/A</v>
      </c>
      <c r="E30" s="215" t="e">
        <f>+VLOOKUP(B30,'اسماء العملاء'!$A$2:$C$1270,3,FALSE)</f>
        <v>#N/A</v>
      </c>
      <c r="F30" s="203" t="e">
        <f>+VLOOKUP(B30,'اسماء العملاء'!$A$2:$F$142,6,FALSE)</f>
        <v>#N/A</v>
      </c>
      <c r="G30" s="205">
        <v>43393</v>
      </c>
      <c r="H30" s="229"/>
      <c r="I30" s="205">
        <f>IF(COUNT($G30:G30),EDATE(EDATE($G30,1),0))</f>
        <v>43424</v>
      </c>
      <c r="J30" s="230"/>
      <c r="K30" s="205">
        <f>IF(COUNT($G30:G30),EDATE(EDATE($G30,2),0))</f>
        <v>43454</v>
      </c>
      <c r="L30" s="230"/>
      <c r="M30" s="205">
        <f>IF(COUNT($G30:G30),EDATE(EDATE($G30,3),0))</f>
        <v>43485</v>
      </c>
      <c r="N30" s="230"/>
      <c r="O30" s="205">
        <f>IF(COUNT($G30:G30),EDATE(EDATE($G30,4),0))</f>
        <v>43516</v>
      </c>
      <c r="P30" s="230"/>
      <c r="Q30" s="230">
        <f>IF(COUNT($G30:G30),EDATE(EDATE($G30,5),0))</f>
        <v>43544</v>
      </c>
      <c r="R30" s="230"/>
      <c r="S30" s="205">
        <f>IF(COUNT($G30:G30),EDATE(EDATE($G30,6),0))</f>
        <v>43575</v>
      </c>
      <c r="T30" s="230"/>
      <c r="U30" s="205">
        <f>IF(COUNT($G30:G30),EDATE(EDATE($G30,7),0))</f>
        <v>43605</v>
      </c>
      <c r="V30" s="230"/>
      <c r="W30" s="205">
        <f>IF(COUNT($G30:G30),EDATE(EDATE($G30,8),0))</f>
        <v>43636</v>
      </c>
      <c r="X30" s="230"/>
      <c r="Y30" s="205">
        <f>IF(COUNT($G30:G30),EDATE(EDATE($G30,9),0))</f>
        <v>43666</v>
      </c>
      <c r="Z30" s="230"/>
      <c r="AA30" s="205">
        <f>IF(COUNT($G30:G30),EDATE(EDATE($G30,10),0))</f>
        <v>43697</v>
      </c>
      <c r="AB30" s="230"/>
      <c r="AC30" s="205">
        <f>IF(COUNT($G30:G30),EDATE(EDATE($G30,11),0))</f>
        <v>43728</v>
      </c>
      <c r="AD30" s="230"/>
      <c r="AE30" s="205">
        <f>IF(COUNT($G30:G30),EDATE(EDATE($G30,12),0))</f>
        <v>43758</v>
      </c>
      <c r="AF30" s="230"/>
      <c r="AG30" s="205">
        <f>IF(COUNT($G30:G30),EDATE(EDATE($G30,13),0))</f>
        <v>43789</v>
      </c>
      <c r="AH30" s="230"/>
      <c r="AI30" s="205">
        <f>IF(COUNT($G30:G30),EDATE(EDATE($G30,14),0))</f>
        <v>43819</v>
      </c>
      <c r="AJ30" s="230"/>
      <c r="AK30" s="205">
        <f>IF(COUNT($G30:G30),EDATE(EDATE($G30,15),0))</f>
        <v>43850</v>
      </c>
      <c r="AL30" s="230"/>
      <c r="AM30" s="205">
        <f>IF(COUNT($G30:G30),EDATE(EDATE($G30,16),0))</f>
        <v>43881</v>
      </c>
      <c r="AN30" s="230"/>
      <c r="AO30" s="205">
        <f>IF(COUNT($G30:G30),EDATE(EDATE($G30,17),0))</f>
        <v>43910</v>
      </c>
      <c r="AP30" s="230"/>
      <c r="AQ30" s="205">
        <f>IF(COUNT($G30:G30),EDATE(EDATE($G30,18),0))</f>
        <v>43941</v>
      </c>
      <c r="AR30" s="230"/>
      <c r="AS30" s="205">
        <f>IF(COUNT($G30:G30),EDATE(EDATE($G30,19),0))</f>
        <v>43971</v>
      </c>
      <c r="AT30" s="230"/>
      <c r="AU30" s="205">
        <f>IF(COUNT($G30:G30),EDATE(EDATE($G30,20),0))</f>
        <v>44002</v>
      </c>
      <c r="AV30" s="230"/>
      <c r="AW30" s="205">
        <f>IF(COUNT($G30:G30),EDATE(EDATE($G30,21),0))</f>
        <v>44032</v>
      </c>
      <c r="AX30" s="230"/>
      <c r="AY30" s="205">
        <f>IF(COUNT($G30:G30),EDATE(EDATE($G30,22),0))</f>
        <v>44063</v>
      </c>
      <c r="AZ30" s="230"/>
      <c r="BA30" s="205">
        <f>IF(COUNT($G30:G30),EDATE(EDATE($G30,23),0))</f>
        <v>44094</v>
      </c>
      <c r="BB30" s="230"/>
      <c r="BC30" s="205">
        <f>IF(COUNT($G30:G30),EDATE(EDATE($G30,24),0))</f>
        <v>44124</v>
      </c>
      <c r="BD30" s="230"/>
      <c r="BE30" s="205">
        <f>IF(COUNT($G30:G30),EDATE(EDATE($G30,25),0))</f>
        <v>44155</v>
      </c>
      <c r="BF30" s="230"/>
      <c r="BG30" s="205">
        <f>IF(COUNT($G30:G30),EDATE(EDATE($G30,26),0))</f>
        <v>44185</v>
      </c>
      <c r="BH30" s="230"/>
      <c r="BI30" s="205">
        <f>IF(COUNT($G30:G30),EDATE(EDATE($G30,27),0))</f>
        <v>44216</v>
      </c>
      <c r="BJ30" s="230"/>
      <c r="BK30" s="205">
        <f>IF(COUNT($G30:G30),EDATE(EDATE($G30,28),0))</f>
        <v>44247</v>
      </c>
      <c r="BL30" s="230"/>
      <c r="BM30" s="205">
        <f>IF(COUNT($G30:G30),EDATE(EDATE($G30,29),0))</f>
        <v>44275</v>
      </c>
      <c r="BN30" s="230"/>
      <c r="BO30" s="205">
        <f>IF(COUNT($G30:G30),EDATE(EDATE($G30,30),0))</f>
        <v>44306</v>
      </c>
      <c r="BP30" s="230"/>
      <c r="BQ30" s="205">
        <f>IF(COUNT($G30:G30),EDATE(EDATE($G30,31),0))</f>
        <v>44336</v>
      </c>
      <c r="BR30" s="230"/>
      <c r="BS30" s="205">
        <f>IF(COUNT($G30:G30),EDATE(EDATE($G30,32),0))</f>
        <v>44367</v>
      </c>
      <c r="BT30" s="230"/>
      <c r="BU30" s="205">
        <f>IF(COUNT($G30:G30),EDATE(EDATE($G30,33),0))</f>
        <v>44397</v>
      </c>
      <c r="BV30" s="230"/>
      <c r="BW30" s="205">
        <f>IF(COUNT($G30:G30),EDATE(EDATE($G30,34),0))</f>
        <v>44428</v>
      </c>
      <c r="BX30" s="230"/>
      <c r="BY30" s="205">
        <f>IF(COUNT($G30:G30),EDATE(EDATE($G30,35),0))</f>
        <v>44459</v>
      </c>
      <c r="BZ30" s="230"/>
      <c r="CA30" s="205">
        <f>IF(COUNT($G30:G30),EDATE(EDATE($G30,36),0))</f>
        <v>44489</v>
      </c>
      <c r="CB30" s="230"/>
      <c r="CC30" s="205">
        <f>IF(COUNT($G30:G30),EDATE(EDATE($G30,37),0))</f>
        <v>44520</v>
      </c>
      <c r="CD30" s="230"/>
      <c r="CE30" s="205">
        <f>IF(COUNT($G30:G30),EDATE(EDATE($G30,38),0))</f>
        <v>44550</v>
      </c>
      <c r="CF30" s="230"/>
      <c r="CG30" s="205">
        <f>IF(COUNT($G30:G30),EDATE(EDATE($G30,39),0))</f>
        <v>44581</v>
      </c>
      <c r="CH30" s="230"/>
      <c r="CI30" s="205">
        <f>IF(COUNT($G30:G30),EDATE(EDATE($G30,40),0))</f>
        <v>44612</v>
      </c>
      <c r="CJ30" s="230"/>
      <c r="CK30" s="205">
        <f>IF(COUNT($G30:G30),EDATE(EDATE($G30,41),0))</f>
        <v>44640</v>
      </c>
      <c r="CL30" s="230"/>
      <c r="CM30" s="205">
        <f>IF(COUNT($G30:G30),EDATE(EDATE($G30,42),0))</f>
        <v>44671</v>
      </c>
      <c r="CN30" s="230"/>
      <c r="CO30" s="205">
        <f>IF(COUNT($G30:G30),EDATE(EDATE($G30,43),0))</f>
        <v>44701</v>
      </c>
      <c r="CP30" s="230"/>
      <c r="CQ30" s="205">
        <f>IF(COUNT($G30:G30),EDATE(EDATE($G30,44),0))</f>
        <v>44732</v>
      </c>
      <c r="CR30" s="230"/>
      <c r="CS30" s="205">
        <f>IF(COUNT($G30:G30),EDATE(EDATE($G30,45),0))</f>
        <v>44762</v>
      </c>
      <c r="CT30" s="230"/>
      <c r="CU30" s="205">
        <f>IF(COUNT($G30:G30),EDATE(EDATE($G30,46),0))</f>
        <v>44793</v>
      </c>
      <c r="CV30" s="230"/>
      <c r="CW30" s="205">
        <f>IF(COUNT($G30:G30),EDATE(EDATE($G30,47),0))</f>
        <v>44824</v>
      </c>
      <c r="CX30" s="230"/>
      <c r="CY30" s="205">
        <f>IF(COUNT($G30:G30),EDATE(EDATE($G30,48),0))</f>
        <v>44854</v>
      </c>
      <c r="CZ30" s="230"/>
      <c r="DA30" s="205">
        <f>IF(COUNT($G30:G30),EDATE(EDATE($G30,49),0))</f>
        <v>44885</v>
      </c>
      <c r="DB30" s="230"/>
      <c r="DC30" s="205">
        <f>IF(COUNT($G30:G30),EDATE(EDATE($G30,50),0))</f>
        <v>44915</v>
      </c>
      <c r="DD30" s="230"/>
      <c r="DE30" s="205">
        <f>IF(COUNT($G30:G30),EDATE(EDATE($G30,51),0))</f>
        <v>44946</v>
      </c>
      <c r="DF30" s="230"/>
      <c r="DG30" s="205">
        <f>IF(COUNT($G30:G30),EDATE(EDATE($G30,52),0))</f>
        <v>44977</v>
      </c>
      <c r="DH30" s="230"/>
      <c r="DI30" s="205">
        <f>IF(COUNT($G30:G30),EDATE(EDATE($G30,53),0))</f>
        <v>45005</v>
      </c>
      <c r="DJ30" s="230"/>
      <c r="DK30" s="205">
        <f>IF(COUNT($G30:G30),EDATE(EDATE($G30,54),0))</f>
        <v>45036</v>
      </c>
      <c r="DL30" s="230"/>
      <c r="DM30" s="205">
        <f>IF(COUNT($G30:G30),EDATE(EDATE($G30,55),0))</f>
        <v>45066</v>
      </c>
      <c r="DN30" s="230"/>
      <c r="DO30" s="205">
        <f>IF(COUNT($G30:G30),EDATE(EDATE($G30,56),0))</f>
        <v>45097</v>
      </c>
      <c r="DP30" s="230"/>
      <c r="DQ30" s="205">
        <f>IF(COUNT($G30:G30),EDATE(EDATE($G30,57),0))</f>
        <v>45127</v>
      </c>
      <c r="DR30" s="230"/>
      <c r="DS30" s="205">
        <f>IF(COUNT($G30:G30),EDATE(EDATE($G30,58),0))</f>
        <v>45158</v>
      </c>
      <c r="DT30" s="230"/>
      <c r="DU30" s="205">
        <f>IF(COUNT($G30:G30),EDATE(EDATE($G30,59),0))</f>
        <v>45189</v>
      </c>
      <c r="DV30" s="230"/>
      <c r="DW30" s="205">
        <f>IF(COUNT($G30:G30),EDATE(EDATE($G30,60),0))</f>
        <v>45219</v>
      </c>
      <c r="DX30" s="230"/>
      <c r="DY30" s="205">
        <f>IF(COUNT($G30:G30),EDATE(EDATE($G30,61),0))</f>
        <v>45250</v>
      </c>
      <c r="DZ30" s="230"/>
      <c r="EA30" s="205">
        <f>IF(COUNT($G30:G30),EDATE(EDATE($G30,62),0))</f>
        <v>45280</v>
      </c>
      <c r="EB30" s="230"/>
      <c r="EC30" s="205">
        <f>IF(COUNT($G30:G30),EDATE(EDATE($G30,63),0))</f>
        <v>45311</v>
      </c>
      <c r="ED30" s="230"/>
      <c r="EE30" s="205">
        <f>IF(COUNT($G30:G30),EDATE(EDATE($G30,64),0))</f>
        <v>45342</v>
      </c>
      <c r="EF30" s="233"/>
      <c r="EG30" s="44"/>
    </row>
    <row r="31" spans="1:137" ht="21" customHeight="1" thickBot="1">
      <c r="A31" s="200" t="str">
        <f t="shared" ca="1" si="0"/>
        <v/>
      </c>
      <c r="B31" s="213"/>
      <c r="C31" s="215" t="e">
        <f>+VLOOKUP(B31,'اسماء العملاء'!$A$2:$E$1270,5,FALSE)</f>
        <v>#N/A</v>
      </c>
      <c r="D31" s="215" t="e">
        <f>+VLOOKUP(B31,'اسماء العملاء'!$A$2:$C$1270,2,FALSE)</f>
        <v>#N/A</v>
      </c>
      <c r="E31" s="215" t="e">
        <f>+VLOOKUP(B31,'اسماء العملاء'!$A$2:$C$1270,3,FALSE)</f>
        <v>#N/A</v>
      </c>
      <c r="F31" s="203" t="e">
        <f>+VLOOKUP(B31,'اسماء العملاء'!$A$2:$F$142,6,FALSE)</f>
        <v>#N/A</v>
      </c>
      <c r="G31" s="205">
        <v>43394</v>
      </c>
      <c r="H31" s="229"/>
      <c r="I31" s="205">
        <f>IF(COUNT($G31:G31),EDATE(EDATE($G31,1),0))</f>
        <v>43425</v>
      </c>
      <c r="J31" s="230"/>
      <c r="K31" s="205">
        <f>IF(COUNT($G31:G31),EDATE(EDATE($G31,2),0))</f>
        <v>43455</v>
      </c>
      <c r="L31" s="230"/>
      <c r="M31" s="205">
        <f>IF(COUNT($G31:G31),EDATE(EDATE($G31,3),0))</f>
        <v>43486</v>
      </c>
      <c r="N31" s="230"/>
      <c r="O31" s="205">
        <f>IF(COUNT($G31:G31),EDATE(EDATE($G31,4),0))</f>
        <v>43517</v>
      </c>
      <c r="P31" s="230"/>
      <c r="Q31" s="230">
        <f>IF(COUNT($G31:G31),EDATE(EDATE($G31,5),0))</f>
        <v>43545</v>
      </c>
      <c r="R31" s="230"/>
      <c r="S31" s="205">
        <f>IF(COUNT($G31:G31),EDATE(EDATE($G31,6),0))</f>
        <v>43576</v>
      </c>
      <c r="T31" s="230"/>
      <c r="U31" s="205">
        <f>IF(COUNT($G31:G31),EDATE(EDATE($G31,7),0))</f>
        <v>43606</v>
      </c>
      <c r="V31" s="230"/>
      <c r="W31" s="205">
        <f>IF(COUNT($G31:G31),EDATE(EDATE($G31,8),0))</f>
        <v>43637</v>
      </c>
      <c r="X31" s="230"/>
      <c r="Y31" s="205">
        <f>IF(COUNT($G31:G31),EDATE(EDATE($G31,9),0))</f>
        <v>43667</v>
      </c>
      <c r="Z31" s="230"/>
      <c r="AA31" s="205">
        <f>IF(COUNT($G31:G31),EDATE(EDATE($G31,10),0))</f>
        <v>43698</v>
      </c>
      <c r="AB31" s="230"/>
      <c r="AC31" s="205">
        <f>IF(COUNT($G31:G31),EDATE(EDATE($G31,11),0))</f>
        <v>43729</v>
      </c>
      <c r="AD31" s="230"/>
      <c r="AE31" s="205">
        <f>IF(COUNT($G31:G31),EDATE(EDATE($G31,12),0))</f>
        <v>43759</v>
      </c>
      <c r="AF31" s="230"/>
      <c r="AG31" s="205">
        <f>IF(COUNT($G31:G31),EDATE(EDATE($G31,13),0))</f>
        <v>43790</v>
      </c>
      <c r="AH31" s="230"/>
      <c r="AI31" s="205">
        <f>IF(COUNT($G31:G31),EDATE(EDATE($G31,14),0))</f>
        <v>43820</v>
      </c>
      <c r="AJ31" s="230"/>
      <c r="AK31" s="205">
        <f>IF(COUNT($G31:G31),EDATE(EDATE($G31,15),0))</f>
        <v>43851</v>
      </c>
      <c r="AL31" s="230"/>
      <c r="AM31" s="205">
        <f>IF(COUNT($G31:G31),EDATE(EDATE($G31,16),0))</f>
        <v>43882</v>
      </c>
      <c r="AN31" s="230"/>
      <c r="AO31" s="205">
        <f>IF(COUNT($G31:G31),EDATE(EDATE($G31,17),0))</f>
        <v>43911</v>
      </c>
      <c r="AP31" s="230"/>
      <c r="AQ31" s="205">
        <f>IF(COUNT($G31:G31),EDATE(EDATE($G31,18),0))</f>
        <v>43942</v>
      </c>
      <c r="AR31" s="230"/>
      <c r="AS31" s="205">
        <f>IF(COUNT($G31:G31),EDATE(EDATE($G31,19),0))</f>
        <v>43972</v>
      </c>
      <c r="AT31" s="230"/>
      <c r="AU31" s="205">
        <f>IF(COUNT($G31:G31),EDATE(EDATE($G31,20),0))</f>
        <v>44003</v>
      </c>
      <c r="AV31" s="230"/>
      <c r="AW31" s="205">
        <f>IF(COUNT($G31:G31),EDATE(EDATE($G31,21),0))</f>
        <v>44033</v>
      </c>
      <c r="AX31" s="230"/>
      <c r="AY31" s="205">
        <f>IF(COUNT($G31:G31),EDATE(EDATE($G31,22),0))</f>
        <v>44064</v>
      </c>
      <c r="AZ31" s="230"/>
      <c r="BA31" s="205">
        <f>IF(COUNT($G31:G31),EDATE(EDATE($G31,23),0))</f>
        <v>44095</v>
      </c>
      <c r="BB31" s="230"/>
      <c r="BC31" s="205">
        <f>IF(COUNT($G31:G31),EDATE(EDATE($G31,24),0))</f>
        <v>44125</v>
      </c>
      <c r="BD31" s="230"/>
      <c r="BE31" s="205">
        <f>IF(COUNT($G31:G31),EDATE(EDATE($G31,25),0))</f>
        <v>44156</v>
      </c>
      <c r="BF31" s="230"/>
      <c r="BG31" s="205">
        <f>IF(COUNT($G31:G31),EDATE(EDATE($G31,26),0))</f>
        <v>44186</v>
      </c>
      <c r="BH31" s="230"/>
      <c r="BI31" s="205">
        <f>IF(COUNT($G31:G31),EDATE(EDATE($G31,27),0))</f>
        <v>44217</v>
      </c>
      <c r="BJ31" s="230"/>
      <c r="BK31" s="205">
        <f>IF(COUNT($G31:G31),EDATE(EDATE($G31,28),0))</f>
        <v>44248</v>
      </c>
      <c r="BL31" s="230"/>
      <c r="BM31" s="205">
        <f>IF(COUNT($G31:G31),EDATE(EDATE($G31,29),0))</f>
        <v>44276</v>
      </c>
      <c r="BN31" s="230"/>
      <c r="BO31" s="205">
        <f>IF(COUNT($G31:G31),EDATE(EDATE($G31,30),0))</f>
        <v>44307</v>
      </c>
      <c r="BP31" s="230"/>
      <c r="BQ31" s="205">
        <f>IF(COUNT($G31:G31),EDATE(EDATE($G31,31),0))</f>
        <v>44337</v>
      </c>
      <c r="BR31" s="230"/>
      <c r="BS31" s="205">
        <f>IF(COUNT($G31:G31),EDATE(EDATE($G31,32),0))</f>
        <v>44368</v>
      </c>
      <c r="BT31" s="230"/>
      <c r="BU31" s="205">
        <f>IF(COUNT($G31:G31),EDATE(EDATE($G31,33),0))</f>
        <v>44398</v>
      </c>
      <c r="BV31" s="230"/>
      <c r="BW31" s="205">
        <f>IF(COUNT($G31:G31),EDATE(EDATE($G31,34),0))</f>
        <v>44429</v>
      </c>
      <c r="BX31" s="230"/>
      <c r="BY31" s="205">
        <f>IF(COUNT($G31:G31),EDATE(EDATE($G31,35),0))</f>
        <v>44460</v>
      </c>
      <c r="BZ31" s="230"/>
      <c r="CA31" s="205">
        <f>IF(COUNT($G31:G31),EDATE(EDATE($G31,36),0))</f>
        <v>44490</v>
      </c>
      <c r="CB31" s="230"/>
      <c r="CC31" s="205">
        <f>IF(COUNT($G31:G31),EDATE(EDATE($G31,37),0))</f>
        <v>44521</v>
      </c>
      <c r="CD31" s="230"/>
      <c r="CE31" s="205">
        <f>IF(COUNT($G31:G31),EDATE(EDATE($G31,38),0))</f>
        <v>44551</v>
      </c>
      <c r="CF31" s="230"/>
      <c r="CG31" s="205">
        <f>IF(COUNT($G31:G31),EDATE(EDATE($G31,39),0))</f>
        <v>44582</v>
      </c>
      <c r="CH31" s="230"/>
      <c r="CI31" s="205">
        <f>IF(COUNT($G31:G31),EDATE(EDATE($G31,40),0))</f>
        <v>44613</v>
      </c>
      <c r="CJ31" s="230"/>
      <c r="CK31" s="205">
        <f>IF(COUNT($G31:G31),EDATE(EDATE($G31,41),0))</f>
        <v>44641</v>
      </c>
      <c r="CL31" s="230"/>
      <c r="CM31" s="205">
        <f>IF(COUNT($G31:G31),EDATE(EDATE($G31,42),0))</f>
        <v>44672</v>
      </c>
      <c r="CN31" s="230"/>
      <c r="CO31" s="205">
        <f>IF(COUNT($G31:G31),EDATE(EDATE($G31,43),0))</f>
        <v>44702</v>
      </c>
      <c r="CP31" s="230"/>
      <c r="CQ31" s="205">
        <f>IF(COUNT($G31:G31),EDATE(EDATE($G31,44),0))</f>
        <v>44733</v>
      </c>
      <c r="CR31" s="230"/>
      <c r="CS31" s="205">
        <f>IF(COUNT($G31:G31),EDATE(EDATE($G31,45),0))</f>
        <v>44763</v>
      </c>
      <c r="CT31" s="230"/>
      <c r="CU31" s="205">
        <f>IF(COUNT($G31:G31),EDATE(EDATE($G31,46),0))</f>
        <v>44794</v>
      </c>
      <c r="CV31" s="230"/>
      <c r="CW31" s="205">
        <f>IF(COUNT($G31:G31),EDATE(EDATE($G31,47),0))</f>
        <v>44825</v>
      </c>
      <c r="CX31" s="230"/>
      <c r="CY31" s="205">
        <f>IF(COUNT($G31:G31),EDATE(EDATE($G31,48),0))</f>
        <v>44855</v>
      </c>
      <c r="CZ31" s="230"/>
      <c r="DA31" s="205">
        <f>IF(COUNT($G31:G31),EDATE(EDATE($G31,49),0))</f>
        <v>44886</v>
      </c>
      <c r="DB31" s="230"/>
      <c r="DC31" s="205">
        <f>IF(COUNT($G31:G31),EDATE(EDATE($G31,50),0))</f>
        <v>44916</v>
      </c>
      <c r="DD31" s="230"/>
      <c r="DE31" s="205">
        <f>IF(COUNT($G31:G31),EDATE(EDATE($G31,51),0))</f>
        <v>44947</v>
      </c>
      <c r="DF31" s="230"/>
      <c r="DG31" s="205">
        <f>IF(COUNT($G31:G31),EDATE(EDATE($G31,52),0))</f>
        <v>44978</v>
      </c>
      <c r="DH31" s="230"/>
      <c r="DI31" s="205">
        <f>IF(COUNT($G31:G31),EDATE(EDATE($G31,53),0))</f>
        <v>45006</v>
      </c>
      <c r="DJ31" s="230"/>
      <c r="DK31" s="205">
        <f>IF(COUNT($G31:G31),EDATE(EDATE($G31,54),0))</f>
        <v>45037</v>
      </c>
      <c r="DL31" s="230"/>
      <c r="DM31" s="205">
        <f>IF(COUNT($G31:G31),EDATE(EDATE($G31,55),0))</f>
        <v>45067</v>
      </c>
      <c r="DN31" s="230"/>
      <c r="DO31" s="205">
        <f>IF(COUNT($G31:G31),EDATE(EDATE($G31,56),0))</f>
        <v>45098</v>
      </c>
      <c r="DP31" s="230"/>
      <c r="DQ31" s="205">
        <f>IF(COUNT($G31:G31),EDATE(EDATE($G31,57),0))</f>
        <v>45128</v>
      </c>
      <c r="DR31" s="230"/>
      <c r="DS31" s="205">
        <f>IF(COUNT($G31:G31),EDATE(EDATE($G31,58),0))</f>
        <v>45159</v>
      </c>
      <c r="DT31" s="230"/>
      <c r="DU31" s="205">
        <f>IF(COUNT($G31:G31),EDATE(EDATE($G31,59),0))</f>
        <v>45190</v>
      </c>
      <c r="DV31" s="230"/>
      <c r="DW31" s="205">
        <f>IF(COUNT($G31:G31),EDATE(EDATE($G31,60),0))</f>
        <v>45220</v>
      </c>
      <c r="DX31" s="230"/>
      <c r="DY31" s="205">
        <f>IF(COUNT($G31:G31),EDATE(EDATE($G31,61),0))</f>
        <v>45251</v>
      </c>
      <c r="DZ31" s="230"/>
      <c r="EA31" s="205">
        <f>IF(COUNT($G31:G31),EDATE(EDATE($G31,62),0))</f>
        <v>45281</v>
      </c>
      <c r="EB31" s="230"/>
      <c r="EC31" s="205">
        <f>IF(COUNT($G31:G31),EDATE(EDATE($G31,63),0))</f>
        <v>45312</v>
      </c>
      <c r="ED31" s="230"/>
      <c r="EE31" s="205">
        <f>IF(COUNT($G31:G31),EDATE(EDATE($G31,64),0))</f>
        <v>45343</v>
      </c>
      <c r="EF31" s="233"/>
      <c r="EG31" s="44"/>
    </row>
    <row r="32" spans="1:137" ht="21" customHeight="1" thickBot="1">
      <c r="A32" s="200" t="str">
        <f t="shared" ca="1" si="0"/>
        <v/>
      </c>
      <c r="B32" s="213"/>
      <c r="C32" s="215" t="e">
        <f>+VLOOKUP(B32,'اسماء العملاء'!$A$2:$E$1270,5,FALSE)</f>
        <v>#N/A</v>
      </c>
      <c r="D32" s="215" t="e">
        <f>+VLOOKUP(B32,'اسماء العملاء'!$A$2:$C$1270,2,FALSE)</f>
        <v>#N/A</v>
      </c>
      <c r="E32" s="215" t="e">
        <f>+VLOOKUP(B32,'اسماء العملاء'!$A$2:$C$1270,3,FALSE)</f>
        <v>#N/A</v>
      </c>
      <c r="F32" s="203" t="e">
        <f>+VLOOKUP(B32,'اسماء العملاء'!$A$2:$F$142,6,FALSE)</f>
        <v>#N/A</v>
      </c>
      <c r="G32" s="205">
        <v>43395</v>
      </c>
      <c r="H32" s="229"/>
      <c r="I32" s="205">
        <f>IF(COUNT($G32:G32),EDATE(EDATE($G32,1),0))</f>
        <v>43426</v>
      </c>
      <c r="J32" s="230"/>
      <c r="K32" s="205">
        <f>IF(COUNT($G32:G32),EDATE(EDATE($G32,2),0))</f>
        <v>43456</v>
      </c>
      <c r="L32" s="230"/>
      <c r="M32" s="205">
        <f>IF(COUNT($G32:G32),EDATE(EDATE($G32,3),0))</f>
        <v>43487</v>
      </c>
      <c r="N32" s="230"/>
      <c r="O32" s="205">
        <f>IF(COUNT($G32:G32),EDATE(EDATE($G32,4),0))</f>
        <v>43518</v>
      </c>
      <c r="P32" s="230"/>
      <c r="Q32" s="230">
        <f>IF(COUNT($G32:G32),EDATE(EDATE($G32,5),0))</f>
        <v>43546</v>
      </c>
      <c r="R32" s="230"/>
      <c r="S32" s="205">
        <f>IF(COUNT($G32:G32),EDATE(EDATE($G32,6),0))</f>
        <v>43577</v>
      </c>
      <c r="T32" s="230"/>
      <c r="U32" s="205">
        <f>IF(COUNT($G32:G32),EDATE(EDATE($G32,7),0))</f>
        <v>43607</v>
      </c>
      <c r="V32" s="230"/>
      <c r="W32" s="205">
        <f>IF(COUNT($G32:G32),EDATE(EDATE($G32,8),0))</f>
        <v>43638</v>
      </c>
      <c r="X32" s="230"/>
      <c r="Y32" s="205">
        <f>IF(COUNT($G32:G32),EDATE(EDATE($G32,9),0))</f>
        <v>43668</v>
      </c>
      <c r="Z32" s="230"/>
      <c r="AA32" s="205">
        <f>IF(COUNT($G32:G32),EDATE(EDATE($G32,10),0))</f>
        <v>43699</v>
      </c>
      <c r="AB32" s="230"/>
      <c r="AC32" s="205">
        <f>IF(COUNT($G32:G32),EDATE(EDATE($G32,11),0))</f>
        <v>43730</v>
      </c>
      <c r="AD32" s="230"/>
      <c r="AE32" s="205">
        <f>IF(COUNT($G32:G32),EDATE(EDATE($G32,12),0))</f>
        <v>43760</v>
      </c>
      <c r="AF32" s="230"/>
      <c r="AG32" s="205">
        <f>IF(COUNT($G32:G32),EDATE(EDATE($G32,13),0))</f>
        <v>43791</v>
      </c>
      <c r="AH32" s="230"/>
      <c r="AI32" s="205">
        <f>IF(COUNT($G32:G32),EDATE(EDATE($G32,14),0))</f>
        <v>43821</v>
      </c>
      <c r="AJ32" s="230"/>
      <c r="AK32" s="205">
        <f>IF(COUNT($G32:G32),EDATE(EDATE($G32,15),0))</f>
        <v>43852</v>
      </c>
      <c r="AL32" s="230"/>
      <c r="AM32" s="205">
        <f>IF(COUNT($G32:G32),EDATE(EDATE($G32,16),0))</f>
        <v>43883</v>
      </c>
      <c r="AN32" s="230"/>
      <c r="AO32" s="205">
        <f>IF(COUNT($G32:G32),EDATE(EDATE($G32,17),0))</f>
        <v>43912</v>
      </c>
      <c r="AP32" s="230"/>
      <c r="AQ32" s="205">
        <f>IF(COUNT($G32:G32),EDATE(EDATE($G32,18),0))</f>
        <v>43943</v>
      </c>
      <c r="AR32" s="230"/>
      <c r="AS32" s="205">
        <f>IF(COUNT($G32:G32),EDATE(EDATE($G32,19),0))</f>
        <v>43973</v>
      </c>
      <c r="AT32" s="230"/>
      <c r="AU32" s="205">
        <f>IF(COUNT($G32:G32),EDATE(EDATE($G32,20),0))</f>
        <v>44004</v>
      </c>
      <c r="AV32" s="230"/>
      <c r="AW32" s="205">
        <f>IF(COUNT($G32:G32),EDATE(EDATE($G32,21),0))</f>
        <v>44034</v>
      </c>
      <c r="AX32" s="230"/>
      <c r="AY32" s="205">
        <f>IF(COUNT($G32:G32),EDATE(EDATE($G32,22),0))</f>
        <v>44065</v>
      </c>
      <c r="AZ32" s="230"/>
      <c r="BA32" s="205">
        <f>IF(COUNT($G32:G32),EDATE(EDATE($G32,23),0))</f>
        <v>44096</v>
      </c>
      <c r="BB32" s="230"/>
      <c r="BC32" s="205">
        <f>IF(COUNT($G32:G32),EDATE(EDATE($G32,24),0))</f>
        <v>44126</v>
      </c>
      <c r="BD32" s="230"/>
      <c r="BE32" s="205">
        <f>IF(COUNT($G32:G32),EDATE(EDATE($G32,25),0))</f>
        <v>44157</v>
      </c>
      <c r="BF32" s="230"/>
      <c r="BG32" s="205">
        <f>IF(COUNT($G32:G32),EDATE(EDATE($G32,26),0))</f>
        <v>44187</v>
      </c>
      <c r="BH32" s="230"/>
      <c r="BI32" s="205">
        <f>IF(COUNT($G32:G32),EDATE(EDATE($G32,27),0))</f>
        <v>44218</v>
      </c>
      <c r="BJ32" s="230"/>
      <c r="BK32" s="205">
        <f>IF(COUNT($G32:G32),EDATE(EDATE($G32,28),0))</f>
        <v>44249</v>
      </c>
      <c r="BL32" s="230"/>
      <c r="BM32" s="205">
        <f>IF(COUNT($G32:G32),EDATE(EDATE($G32,29),0))</f>
        <v>44277</v>
      </c>
      <c r="BN32" s="230"/>
      <c r="BO32" s="205">
        <f>IF(COUNT($G32:G32),EDATE(EDATE($G32,30),0))</f>
        <v>44308</v>
      </c>
      <c r="BP32" s="230"/>
      <c r="BQ32" s="205">
        <f>IF(COUNT($G32:G32),EDATE(EDATE($G32,31),0))</f>
        <v>44338</v>
      </c>
      <c r="BR32" s="230"/>
      <c r="BS32" s="205">
        <f>IF(COUNT($G32:G32),EDATE(EDATE($G32,32),0))</f>
        <v>44369</v>
      </c>
      <c r="BT32" s="230"/>
      <c r="BU32" s="205">
        <f>IF(COUNT($G32:G32),EDATE(EDATE($G32,33),0))</f>
        <v>44399</v>
      </c>
      <c r="BV32" s="230"/>
      <c r="BW32" s="205">
        <f>IF(COUNT($G32:G32),EDATE(EDATE($G32,34),0))</f>
        <v>44430</v>
      </c>
      <c r="BX32" s="230"/>
      <c r="BY32" s="205">
        <f>IF(COUNT($G32:G32),EDATE(EDATE($G32,35),0))</f>
        <v>44461</v>
      </c>
      <c r="BZ32" s="230"/>
      <c r="CA32" s="205">
        <f>IF(COUNT($G32:G32),EDATE(EDATE($G32,36),0))</f>
        <v>44491</v>
      </c>
      <c r="CB32" s="230"/>
      <c r="CC32" s="205">
        <f>IF(COUNT($G32:G32),EDATE(EDATE($G32,37),0))</f>
        <v>44522</v>
      </c>
      <c r="CD32" s="230"/>
      <c r="CE32" s="205">
        <f>IF(COUNT($G32:G32),EDATE(EDATE($G32,38),0))</f>
        <v>44552</v>
      </c>
      <c r="CF32" s="230"/>
      <c r="CG32" s="205">
        <f>IF(COUNT($G32:G32),EDATE(EDATE($G32,39),0))</f>
        <v>44583</v>
      </c>
      <c r="CH32" s="230"/>
      <c r="CI32" s="205">
        <f>IF(COUNT($G32:G32),EDATE(EDATE($G32,40),0))</f>
        <v>44614</v>
      </c>
      <c r="CJ32" s="230"/>
      <c r="CK32" s="205">
        <f>IF(COUNT($G32:G32),EDATE(EDATE($G32,41),0))</f>
        <v>44642</v>
      </c>
      <c r="CL32" s="230"/>
      <c r="CM32" s="205">
        <f>IF(COUNT($G32:G32),EDATE(EDATE($G32,42),0))</f>
        <v>44673</v>
      </c>
      <c r="CN32" s="230"/>
      <c r="CO32" s="205">
        <f>IF(COUNT($G32:G32),EDATE(EDATE($G32,43),0))</f>
        <v>44703</v>
      </c>
      <c r="CP32" s="230"/>
      <c r="CQ32" s="205">
        <f>IF(COUNT($G32:G32),EDATE(EDATE($G32,44),0))</f>
        <v>44734</v>
      </c>
      <c r="CR32" s="230"/>
      <c r="CS32" s="205">
        <f>IF(COUNT($G32:G32),EDATE(EDATE($G32,45),0))</f>
        <v>44764</v>
      </c>
      <c r="CT32" s="230"/>
      <c r="CU32" s="205">
        <f>IF(COUNT($G32:G32),EDATE(EDATE($G32,46),0))</f>
        <v>44795</v>
      </c>
      <c r="CV32" s="230"/>
      <c r="CW32" s="205">
        <f>IF(COUNT($G32:G32),EDATE(EDATE($G32,47),0))</f>
        <v>44826</v>
      </c>
      <c r="CX32" s="230"/>
      <c r="CY32" s="205">
        <f>IF(COUNT($G32:G32),EDATE(EDATE($G32,48),0))</f>
        <v>44856</v>
      </c>
      <c r="CZ32" s="230"/>
      <c r="DA32" s="205">
        <f>IF(COUNT($G32:G32),EDATE(EDATE($G32,49),0))</f>
        <v>44887</v>
      </c>
      <c r="DB32" s="230"/>
      <c r="DC32" s="205">
        <f>IF(COUNT($G32:G32),EDATE(EDATE($G32,50),0))</f>
        <v>44917</v>
      </c>
      <c r="DD32" s="230"/>
      <c r="DE32" s="205">
        <f>IF(COUNT($G32:G32),EDATE(EDATE($G32,51),0))</f>
        <v>44948</v>
      </c>
      <c r="DF32" s="230"/>
      <c r="DG32" s="205">
        <f>IF(COUNT($G32:G32),EDATE(EDATE($G32,52),0))</f>
        <v>44979</v>
      </c>
      <c r="DH32" s="230"/>
      <c r="DI32" s="205">
        <f>IF(COUNT($G32:G32),EDATE(EDATE($G32,53),0))</f>
        <v>45007</v>
      </c>
      <c r="DJ32" s="230"/>
      <c r="DK32" s="205">
        <f>IF(COUNT($G32:G32),EDATE(EDATE($G32,54),0))</f>
        <v>45038</v>
      </c>
      <c r="DL32" s="230"/>
      <c r="DM32" s="205">
        <f>IF(COUNT($G32:G32),EDATE(EDATE($G32,55),0))</f>
        <v>45068</v>
      </c>
      <c r="DN32" s="230"/>
      <c r="DO32" s="205">
        <f>IF(COUNT($G32:G32),EDATE(EDATE($G32,56),0))</f>
        <v>45099</v>
      </c>
      <c r="DP32" s="230"/>
      <c r="DQ32" s="205">
        <f>IF(COUNT($G32:G32),EDATE(EDATE($G32,57),0))</f>
        <v>45129</v>
      </c>
      <c r="DR32" s="230"/>
      <c r="DS32" s="205">
        <f>IF(COUNT($G32:G32),EDATE(EDATE($G32,58),0))</f>
        <v>45160</v>
      </c>
      <c r="DT32" s="230"/>
      <c r="DU32" s="205">
        <f>IF(COUNT($G32:G32),EDATE(EDATE($G32,59),0))</f>
        <v>45191</v>
      </c>
      <c r="DV32" s="230"/>
      <c r="DW32" s="205">
        <f>IF(COUNT($G32:G32),EDATE(EDATE($G32,60),0))</f>
        <v>45221</v>
      </c>
      <c r="DX32" s="230"/>
      <c r="DY32" s="205">
        <f>IF(COUNT($G32:G32),EDATE(EDATE($G32,61),0))</f>
        <v>45252</v>
      </c>
      <c r="DZ32" s="230"/>
      <c r="EA32" s="205">
        <f>IF(COUNT($G32:G32),EDATE(EDATE($G32,62),0))</f>
        <v>45282</v>
      </c>
      <c r="EB32" s="230"/>
      <c r="EC32" s="205">
        <f>IF(COUNT($G32:G32),EDATE(EDATE($G32,63),0))</f>
        <v>45313</v>
      </c>
      <c r="ED32" s="230"/>
      <c r="EE32" s="205">
        <f>IF(COUNT($G32:G32),EDATE(EDATE($G32,64),0))</f>
        <v>45344</v>
      </c>
      <c r="EF32" s="233"/>
      <c r="EG32" s="44"/>
    </row>
    <row r="33" spans="1:137" ht="21" customHeight="1" thickBot="1">
      <c r="A33" s="200" t="str">
        <f t="shared" ca="1" si="0"/>
        <v/>
      </c>
      <c r="B33" s="213"/>
      <c r="C33" s="215" t="e">
        <f>+VLOOKUP(B33,'اسماء العملاء'!$A$2:$E$1270,5,FALSE)</f>
        <v>#N/A</v>
      </c>
      <c r="D33" s="215" t="e">
        <f>+VLOOKUP(B33,'اسماء العملاء'!$A$2:$C$1270,2,FALSE)</f>
        <v>#N/A</v>
      </c>
      <c r="E33" s="215" t="e">
        <f>+VLOOKUP(B33,'اسماء العملاء'!$A$2:$C$1270,3,FALSE)</f>
        <v>#N/A</v>
      </c>
      <c r="F33" s="203" t="e">
        <f>+VLOOKUP(B33,'اسماء العملاء'!$A$2:$F$142,6,FALSE)</f>
        <v>#N/A</v>
      </c>
      <c r="G33" s="205">
        <v>43396</v>
      </c>
      <c r="H33" s="229"/>
      <c r="I33" s="205">
        <f>IF(COUNT($G33:G33),EDATE(EDATE($G33,1),0))</f>
        <v>43427</v>
      </c>
      <c r="J33" s="230"/>
      <c r="K33" s="205">
        <f>IF(COUNT($G33:G33),EDATE(EDATE($G33,2),0))</f>
        <v>43457</v>
      </c>
      <c r="L33" s="230"/>
      <c r="M33" s="205">
        <f>IF(COUNT($G33:G33),EDATE(EDATE($G33,3),0))</f>
        <v>43488</v>
      </c>
      <c r="N33" s="230"/>
      <c r="O33" s="205">
        <f>IF(COUNT($G33:G33),EDATE(EDATE($G33,4),0))</f>
        <v>43519</v>
      </c>
      <c r="P33" s="230"/>
      <c r="Q33" s="230">
        <f>IF(COUNT($G33:G33),EDATE(EDATE($G33,5),0))</f>
        <v>43547</v>
      </c>
      <c r="R33" s="230"/>
      <c r="S33" s="205">
        <f>IF(COUNT($G33:G33),EDATE(EDATE($G33,6),0))</f>
        <v>43578</v>
      </c>
      <c r="T33" s="230"/>
      <c r="U33" s="205">
        <f>IF(COUNT($G33:G33),EDATE(EDATE($G33,7),0))</f>
        <v>43608</v>
      </c>
      <c r="V33" s="230"/>
      <c r="W33" s="205">
        <f>IF(COUNT($G33:G33),EDATE(EDATE($G33,8),0))</f>
        <v>43639</v>
      </c>
      <c r="X33" s="230"/>
      <c r="Y33" s="205">
        <f>IF(COUNT($G33:G33),EDATE(EDATE($G33,9),0))</f>
        <v>43669</v>
      </c>
      <c r="Z33" s="230"/>
      <c r="AA33" s="205">
        <f>IF(COUNT($G33:G33),EDATE(EDATE($G33,10),0))</f>
        <v>43700</v>
      </c>
      <c r="AB33" s="230"/>
      <c r="AC33" s="205">
        <f>IF(COUNT($G33:G33),EDATE(EDATE($G33,11),0))</f>
        <v>43731</v>
      </c>
      <c r="AD33" s="230"/>
      <c r="AE33" s="205">
        <f>IF(COUNT($G33:G33),EDATE(EDATE($G33,12),0))</f>
        <v>43761</v>
      </c>
      <c r="AF33" s="230"/>
      <c r="AG33" s="205">
        <f>IF(COUNT($G33:G33),EDATE(EDATE($G33,13),0))</f>
        <v>43792</v>
      </c>
      <c r="AH33" s="230"/>
      <c r="AI33" s="205">
        <f>IF(COUNT($G33:G33),EDATE(EDATE($G33,14),0))</f>
        <v>43822</v>
      </c>
      <c r="AJ33" s="230"/>
      <c r="AK33" s="205">
        <f>IF(COUNT($G33:G33),EDATE(EDATE($G33,15),0))</f>
        <v>43853</v>
      </c>
      <c r="AL33" s="230"/>
      <c r="AM33" s="205">
        <f>IF(COUNT($G33:G33),EDATE(EDATE($G33,16),0))</f>
        <v>43884</v>
      </c>
      <c r="AN33" s="230"/>
      <c r="AO33" s="205">
        <f>IF(COUNT($G33:G33),EDATE(EDATE($G33,17),0))</f>
        <v>43913</v>
      </c>
      <c r="AP33" s="230"/>
      <c r="AQ33" s="205">
        <f>IF(COUNT($G33:G33),EDATE(EDATE($G33,18),0))</f>
        <v>43944</v>
      </c>
      <c r="AR33" s="230"/>
      <c r="AS33" s="205">
        <f>IF(COUNT($G33:G33),EDATE(EDATE($G33,19),0))</f>
        <v>43974</v>
      </c>
      <c r="AT33" s="230"/>
      <c r="AU33" s="205">
        <f>IF(COUNT($G33:G33),EDATE(EDATE($G33,20),0))</f>
        <v>44005</v>
      </c>
      <c r="AV33" s="230"/>
      <c r="AW33" s="205">
        <f>IF(COUNT($G33:G33),EDATE(EDATE($G33,21),0))</f>
        <v>44035</v>
      </c>
      <c r="AX33" s="230"/>
      <c r="AY33" s="205">
        <f>IF(COUNT($G33:G33),EDATE(EDATE($G33,22),0))</f>
        <v>44066</v>
      </c>
      <c r="AZ33" s="230"/>
      <c r="BA33" s="205">
        <f>IF(COUNT($G33:G33),EDATE(EDATE($G33,23),0))</f>
        <v>44097</v>
      </c>
      <c r="BB33" s="230"/>
      <c r="BC33" s="205">
        <f>IF(COUNT($G33:G33),EDATE(EDATE($G33,24),0))</f>
        <v>44127</v>
      </c>
      <c r="BD33" s="230"/>
      <c r="BE33" s="205">
        <f>IF(COUNT($G33:G33),EDATE(EDATE($G33,25),0))</f>
        <v>44158</v>
      </c>
      <c r="BF33" s="230"/>
      <c r="BG33" s="205">
        <f>IF(COUNT($G33:G33),EDATE(EDATE($G33,26),0))</f>
        <v>44188</v>
      </c>
      <c r="BH33" s="230"/>
      <c r="BI33" s="205">
        <f>IF(COUNT($G33:G33),EDATE(EDATE($G33,27),0))</f>
        <v>44219</v>
      </c>
      <c r="BJ33" s="230"/>
      <c r="BK33" s="205">
        <f>IF(COUNT($G33:G33),EDATE(EDATE($G33,28),0))</f>
        <v>44250</v>
      </c>
      <c r="BL33" s="230"/>
      <c r="BM33" s="205">
        <f>IF(COUNT($G33:G33),EDATE(EDATE($G33,29),0))</f>
        <v>44278</v>
      </c>
      <c r="BN33" s="230"/>
      <c r="BO33" s="205">
        <f>IF(COUNT($G33:G33),EDATE(EDATE($G33,30),0))</f>
        <v>44309</v>
      </c>
      <c r="BP33" s="230"/>
      <c r="BQ33" s="205">
        <f>IF(COUNT($G33:G33),EDATE(EDATE($G33,31),0))</f>
        <v>44339</v>
      </c>
      <c r="BR33" s="230"/>
      <c r="BS33" s="205">
        <f>IF(COUNT($G33:G33),EDATE(EDATE($G33,32),0))</f>
        <v>44370</v>
      </c>
      <c r="BT33" s="230"/>
      <c r="BU33" s="205">
        <f>IF(COUNT($G33:G33),EDATE(EDATE($G33,33),0))</f>
        <v>44400</v>
      </c>
      <c r="BV33" s="230"/>
      <c r="BW33" s="205">
        <f>IF(COUNT($G33:G33),EDATE(EDATE($G33,34),0))</f>
        <v>44431</v>
      </c>
      <c r="BX33" s="230"/>
      <c r="BY33" s="205">
        <f>IF(COUNT($G33:G33),EDATE(EDATE($G33,35),0))</f>
        <v>44462</v>
      </c>
      <c r="BZ33" s="230"/>
      <c r="CA33" s="205">
        <f>IF(COUNT($G33:G33),EDATE(EDATE($G33,36),0))</f>
        <v>44492</v>
      </c>
      <c r="CB33" s="230"/>
      <c r="CC33" s="205">
        <f>IF(COUNT($G33:G33),EDATE(EDATE($G33,37),0))</f>
        <v>44523</v>
      </c>
      <c r="CD33" s="230"/>
      <c r="CE33" s="205">
        <f>IF(COUNT($G33:G33),EDATE(EDATE($G33,38),0))</f>
        <v>44553</v>
      </c>
      <c r="CF33" s="230"/>
      <c r="CG33" s="205">
        <f>IF(COUNT($G33:G33),EDATE(EDATE($G33,39),0))</f>
        <v>44584</v>
      </c>
      <c r="CH33" s="230"/>
      <c r="CI33" s="205">
        <f>IF(COUNT($G33:G33),EDATE(EDATE($G33,40),0))</f>
        <v>44615</v>
      </c>
      <c r="CJ33" s="230"/>
      <c r="CK33" s="205">
        <f>IF(COUNT($G33:G33),EDATE(EDATE($G33,41),0))</f>
        <v>44643</v>
      </c>
      <c r="CL33" s="230"/>
      <c r="CM33" s="205">
        <f>IF(COUNT($G33:G33),EDATE(EDATE($G33,42),0))</f>
        <v>44674</v>
      </c>
      <c r="CN33" s="230"/>
      <c r="CO33" s="205">
        <f>IF(COUNT($G33:G33),EDATE(EDATE($G33,43),0))</f>
        <v>44704</v>
      </c>
      <c r="CP33" s="230"/>
      <c r="CQ33" s="205">
        <f>IF(COUNT($G33:G33),EDATE(EDATE($G33,44),0))</f>
        <v>44735</v>
      </c>
      <c r="CR33" s="230"/>
      <c r="CS33" s="205">
        <f>IF(COUNT($G33:G33),EDATE(EDATE($G33,45),0))</f>
        <v>44765</v>
      </c>
      <c r="CT33" s="230"/>
      <c r="CU33" s="205">
        <f>IF(COUNT($G33:G33),EDATE(EDATE($G33,46),0))</f>
        <v>44796</v>
      </c>
      <c r="CV33" s="230"/>
      <c r="CW33" s="205">
        <f>IF(COUNT($G33:G33),EDATE(EDATE($G33,47),0))</f>
        <v>44827</v>
      </c>
      <c r="CX33" s="230"/>
      <c r="CY33" s="205">
        <f>IF(COUNT($G33:G33),EDATE(EDATE($G33,48),0))</f>
        <v>44857</v>
      </c>
      <c r="CZ33" s="230"/>
      <c r="DA33" s="205">
        <f>IF(COUNT($G33:G33),EDATE(EDATE($G33,49),0))</f>
        <v>44888</v>
      </c>
      <c r="DB33" s="230"/>
      <c r="DC33" s="205">
        <f>IF(COUNT($G33:G33),EDATE(EDATE($G33,50),0))</f>
        <v>44918</v>
      </c>
      <c r="DD33" s="230"/>
      <c r="DE33" s="205">
        <f>IF(COUNT($G33:G33),EDATE(EDATE($G33,51),0))</f>
        <v>44949</v>
      </c>
      <c r="DF33" s="230"/>
      <c r="DG33" s="205">
        <f>IF(COUNT($G33:G33),EDATE(EDATE($G33,52),0))</f>
        <v>44980</v>
      </c>
      <c r="DH33" s="230"/>
      <c r="DI33" s="205">
        <f>IF(COUNT($G33:G33),EDATE(EDATE($G33,53),0))</f>
        <v>45008</v>
      </c>
      <c r="DJ33" s="230"/>
      <c r="DK33" s="205">
        <f>IF(COUNT($G33:G33),EDATE(EDATE($G33,54),0))</f>
        <v>45039</v>
      </c>
      <c r="DL33" s="230"/>
      <c r="DM33" s="205">
        <f>IF(COUNT($G33:G33),EDATE(EDATE($G33,55),0))</f>
        <v>45069</v>
      </c>
      <c r="DN33" s="230"/>
      <c r="DO33" s="205">
        <f>IF(COUNT($G33:G33),EDATE(EDATE($G33,56),0))</f>
        <v>45100</v>
      </c>
      <c r="DP33" s="230"/>
      <c r="DQ33" s="205">
        <f>IF(COUNT($G33:G33),EDATE(EDATE($G33,57),0))</f>
        <v>45130</v>
      </c>
      <c r="DR33" s="230"/>
      <c r="DS33" s="205">
        <f>IF(COUNT($G33:G33),EDATE(EDATE($G33,58),0))</f>
        <v>45161</v>
      </c>
      <c r="DT33" s="230"/>
      <c r="DU33" s="205">
        <f>IF(COUNT($G33:G33),EDATE(EDATE($G33,59),0))</f>
        <v>45192</v>
      </c>
      <c r="DV33" s="230"/>
      <c r="DW33" s="205">
        <f>IF(COUNT($G33:G33),EDATE(EDATE($G33,60),0))</f>
        <v>45222</v>
      </c>
      <c r="DX33" s="230"/>
      <c r="DY33" s="205">
        <f>IF(COUNT($G33:G33),EDATE(EDATE($G33,61),0))</f>
        <v>45253</v>
      </c>
      <c r="DZ33" s="230"/>
      <c r="EA33" s="205">
        <f>IF(COUNT($G33:G33),EDATE(EDATE($G33,62),0))</f>
        <v>45283</v>
      </c>
      <c r="EB33" s="230"/>
      <c r="EC33" s="205">
        <f>IF(COUNT($G33:G33),EDATE(EDATE($G33,63),0))</f>
        <v>45314</v>
      </c>
      <c r="ED33" s="230"/>
      <c r="EE33" s="205">
        <f>IF(COUNT($G33:G33),EDATE(EDATE($G33,64),0))</f>
        <v>45345</v>
      </c>
      <c r="EF33" s="233"/>
      <c r="EG33" s="44"/>
    </row>
    <row r="34" spans="1:137" ht="21" customHeight="1" thickBot="1">
      <c r="A34" s="200" t="str">
        <f t="shared" ca="1" si="0"/>
        <v/>
      </c>
      <c r="B34" s="213"/>
      <c r="C34" s="215" t="e">
        <f>+VLOOKUP(B34,'اسماء العملاء'!$A$2:$E$1270,5,FALSE)</f>
        <v>#N/A</v>
      </c>
      <c r="D34" s="215" t="e">
        <f>+VLOOKUP(B34,'اسماء العملاء'!$A$2:$C$1270,2,FALSE)</f>
        <v>#N/A</v>
      </c>
      <c r="E34" s="215" t="e">
        <f>+VLOOKUP(B34,'اسماء العملاء'!$A$2:$C$1270,3,FALSE)</f>
        <v>#N/A</v>
      </c>
      <c r="F34" s="203" t="e">
        <f>+VLOOKUP(B34,'اسماء العملاء'!$A$2:$F$142,6,FALSE)</f>
        <v>#N/A</v>
      </c>
      <c r="G34" s="205">
        <v>43397</v>
      </c>
      <c r="H34" s="229"/>
      <c r="I34" s="205">
        <f>IF(COUNT($G34:G34),EDATE(EDATE($G34,1),0))</f>
        <v>43428</v>
      </c>
      <c r="J34" s="230"/>
      <c r="K34" s="205">
        <f>IF(COUNT($G34:G34),EDATE(EDATE($G34,2),0))</f>
        <v>43458</v>
      </c>
      <c r="L34" s="230"/>
      <c r="M34" s="205">
        <f>IF(COUNT($G34:G34),EDATE(EDATE($G34,3),0))</f>
        <v>43489</v>
      </c>
      <c r="N34" s="230"/>
      <c r="O34" s="205">
        <f>IF(COUNT($G34:G34),EDATE(EDATE($G34,4),0))</f>
        <v>43520</v>
      </c>
      <c r="P34" s="230"/>
      <c r="Q34" s="230">
        <f>IF(COUNT($G34:G34),EDATE(EDATE($G34,5),0))</f>
        <v>43548</v>
      </c>
      <c r="R34" s="230"/>
      <c r="S34" s="205">
        <f>IF(COUNT($G34:G34),EDATE(EDATE($G34,6),0))</f>
        <v>43579</v>
      </c>
      <c r="T34" s="230"/>
      <c r="U34" s="205">
        <f>IF(COUNT($G34:G34),EDATE(EDATE($G34,7),0))</f>
        <v>43609</v>
      </c>
      <c r="V34" s="230"/>
      <c r="W34" s="205">
        <f>IF(COUNT($G34:G34),EDATE(EDATE($G34,8),0))</f>
        <v>43640</v>
      </c>
      <c r="X34" s="230"/>
      <c r="Y34" s="205">
        <f>IF(COUNT($G34:G34),EDATE(EDATE($G34,9),0))</f>
        <v>43670</v>
      </c>
      <c r="Z34" s="230"/>
      <c r="AA34" s="205">
        <f>IF(COUNT($G34:G34),EDATE(EDATE($G34,10),0))</f>
        <v>43701</v>
      </c>
      <c r="AB34" s="230"/>
      <c r="AC34" s="205">
        <f>IF(COUNT($G34:G34),EDATE(EDATE($G34,11),0))</f>
        <v>43732</v>
      </c>
      <c r="AD34" s="230"/>
      <c r="AE34" s="205">
        <f>IF(COUNT($G34:G34),EDATE(EDATE($G34,12),0))</f>
        <v>43762</v>
      </c>
      <c r="AF34" s="230"/>
      <c r="AG34" s="205">
        <f>IF(COUNT($G34:G34),EDATE(EDATE($G34,13),0))</f>
        <v>43793</v>
      </c>
      <c r="AH34" s="230"/>
      <c r="AI34" s="205">
        <f>IF(COUNT($G34:G34),EDATE(EDATE($G34,14),0))</f>
        <v>43823</v>
      </c>
      <c r="AJ34" s="230"/>
      <c r="AK34" s="205">
        <f>IF(COUNT($G34:G34),EDATE(EDATE($G34,15),0))</f>
        <v>43854</v>
      </c>
      <c r="AL34" s="230"/>
      <c r="AM34" s="205">
        <f>IF(COUNT($G34:G34),EDATE(EDATE($G34,16),0))</f>
        <v>43885</v>
      </c>
      <c r="AN34" s="230"/>
      <c r="AO34" s="205">
        <f>IF(COUNT($G34:G34),EDATE(EDATE($G34,17),0))</f>
        <v>43914</v>
      </c>
      <c r="AP34" s="230"/>
      <c r="AQ34" s="205">
        <f>IF(COUNT($G34:G34),EDATE(EDATE($G34,18),0))</f>
        <v>43945</v>
      </c>
      <c r="AR34" s="230"/>
      <c r="AS34" s="205">
        <f>IF(COUNT($G34:G34),EDATE(EDATE($G34,19),0))</f>
        <v>43975</v>
      </c>
      <c r="AT34" s="230"/>
      <c r="AU34" s="205">
        <f>IF(COUNT($G34:G34),EDATE(EDATE($G34,20),0))</f>
        <v>44006</v>
      </c>
      <c r="AV34" s="230"/>
      <c r="AW34" s="205">
        <f>IF(COUNT($G34:G34),EDATE(EDATE($G34,21),0))</f>
        <v>44036</v>
      </c>
      <c r="AX34" s="230"/>
      <c r="AY34" s="205">
        <f>IF(COUNT($G34:G34),EDATE(EDATE($G34,22),0))</f>
        <v>44067</v>
      </c>
      <c r="AZ34" s="230"/>
      <c r="BA34" s="205">
        <f>IF(COUNT($G34:G34),EDATE(EDATE($G34,23),0))</f>
        <v>44098</v>
      </c>
      <c r="BB34" s="230"/>
      <c r="BC34" s="205">
        <f>IF(COUNT($G34:G34),EDATE(EDATE($G34,24),0))</f>
        <v>44128</v>
      </c>
      <c r="BD34" s="230"/>
      <c r="BE34" s="205">
        <f>IF(COUNT($G34:G34),EDATE(EDATE($G34,25),0))</f>
        <v>44159</v>
      </c>
      <c r="BF34" s="230"/>
      <c r="BG34" s="205">
        <f>IF(COUNT($G34:G34),EDATE(EDATE($G34,26),0))</f>
        <v>44189</v>
      </c>
      <c r="BH34" s="230"/>
      <c r="BI34" s="205">
        <f>IF(COUNT($G34:G34),EDATE(EDATE($G34,27),0))</f>
        <v>44220</v>
      </c>
      <c r="BJ34" s="230"/>
      <c r="BK34" s="205">
        <f>IF(COUNT($G34:G34),EDATE(EDATE($G34,28),0))</f>
        <v>44251</v>
      </c>
      <c r="BL34" s="230"/>
      <c r="BM34" s="205">
        <f>IF(COUNT($G34:G34),EDATE(EDATE($G34,29),0))</f>
        <v>44279</v>
      </c>
      <c r="BN34" s="230"/>
      <c r="BO34" s="205">
        <f>IF(COUNT($G34:G34),EDATE(EDATE($G34,30),0))</f>
        <v>44310</v>
      </c>
      <c r="BP34" s="230"/>
      <c r="BQ34" s="205">
        <f>IF(COUNT($G34:G34),EDATE(EDATE($G34,31),0))</f>
        <v>44340</v>
      </c>
      <c r="BR34" s="230"/>
      <c r="BS34" s="205">
        <f>IF(COUNT($G34:G34),EDATE(EDATE($G34,32),0))</f>
        <v>44371</v>
      </c>
      <c r="BT34" s="230"/>
      <c r="BU34" s="205">
        <f>IF(COUNT($G34:G34),EDATE(EDATE($G34,33),0))</f>
        <v>44401</v>
      </c>
      <c r="BV34" s="230"/>
      <c r="BW34" s="205">
        <f>IF(COUNT($G34:G34),EDATE(EDATE($G34,34),0))</f>
        <v>44432</v>
      </c>
      <c r="BX34" s="230"/>
      <c r="BY34" s="205">
        <f>IF(COUNT($G34:G34),EDATE(EDATE($G34,35),0))</f>
        <v>44463</v>
      </c>
      <c r="BZ34" s="230"/>
      <c r="CA34" s="205">
        <f>IF(COUNT($G34:G34),EDATE(EDATE($G34,36),0))</f>
        <v>44493</v>
      </c>
      <c r="CB34" s="230"/>
      <c r="CC34" s="205">
        <f>IF(COUNT($G34:G34),EDATE(EDATE($G34,37),0))</f>
        <v>44524</v>
      </c>
      <c r="CD34" s="230"/>
      <c r="CE34" s="205">
        <f>IF(COUNT($G34:G34),EDATE(EDATE($G34,38),0))</f>
        <v>44554</v>
      </c>
      <c r="CF34" s="230"/>
      <c r="CG34" s="205">
        <f>IF(COUNT($G34:G34),EDATE(EDATE($G34,39),0))</f>
        <v>44585</v>
      </c>
      <c r="CH34" s="230"/>
      <c r="CI34" s="205">
        <f>IF(COUNT($G34:G34),EDATE(EDATE($G34,40),0))</f>
        <v>44616</v>
      </c>
      <c r="CJ34" s="230"/>
      <c r="CK34" s="205">
        <f>IF(COUNT($G34:G34),EDATE(EDATE($G34,41),0))</f>
        <v>44644</v>
      </c>
      <c r="CL34" s="230"/>
      <c r="CM34" s="205">
        <f>IF(COUNT($G34:G34),EDATE(EDATE($G34,42),0))</f>
        <v>44675</v>
      </c>
      <c r="CN34" s="230"/>
      <c r="CO34" s="205">
        <f>IF(COUNT($G34:G34),EDATE(EDATE($G34,43),0))</f>
        <v>44705</v>
      </c>
      <c r="CP34" s="230"/>
      <c r="CQ34" s="205">
        <f>IF(COUNT($G34:G34),EDATE(EDATE($G34,44),0))</f>
        <v>44736</v>
      </c>
      <c r="CR34" s="230"/>
      <c r="CS34" s="205">
        <f>IF(COUNT($G34:G34),EDATE(EDATE($G34,45),0))</f>
        <v>44766</v>
      </c>
      <c r="CT34" s="230"/>
      <c r="CU34" s="205">
        <f>IF(COUNT($G34:G34),EDATE(EDATE($G34,46),0))</f>
        <v>44797</v>
      </c>
      <c r="CV34" s="230"/>
      <c r="CW34" s="205">
        <f>IF(COUNT($G34:G34),EDATE(EDATE($G34,47),0))</f>
        <v>44828</v>
      </c>
      <c r="CX34" s="230"/>
      <c r="CY34" s="205">
        <f>IF(COUNT($G34:G34),EDATE(EDATE($G34,48),0))</f>
        <v>44858</v>
      </c>
      <c r="CZ34" s="230"/>
      <c r="DA34" s="205">
        <f>IF(COUNT($G34:G34),EDATE(EDATE($G34,49),0))</f>
        <v>44889</v>
      </c>
      <c r="DB34" s="230"/>
      <c r="DC34" s="205">
        <f>IF(COUNT($G34:G34),EDATE(EDATE($G34,50),0))</f>
        <v>44919</v>
      </c>
      <c r="DD34" s="230"/>
      <c r="DE34" s="205">
        <f>IF(COUNT($G34:G34),EDATE(EDATE($G34,51),0))</f>
        <v>44950</v>
      </c>
      <c r="DF34" s="230"/>
      <c r="DG34" s="205">
        <f>IF(COUNT($G34:G34),EDATE(EDATE($G34,52),0))</f>
        <v>44981</v>
      </c>
      <c r="DH34" s="230"/>
      <c r="DI34" s="205">
        <f>IF(COUNT($G34:G34),EDATE(EDATE($G34,53),0))</f>
        <v>45009</v>
      </c>
      <c r="DJ34" s="230"/>
      <c r="DK34" s="205">
        <f>IF(COUNT($G34:G34),EDATE(EDATE($G34,54),0))</f>
        <v>45040</v>
      </c>
      <c r="DL34" s="230"/>
      <c r="DM34" s="205">
        <f>IF(COUNT($G34:G34),EDATE(EDATE($G34,55),0))</f>
        <v>45070</v>
      </c>
      <c r="DN34" s="230"/>
      <c r="DO34" s="205">
        <f>IF(COUNT($G34:G34),EDATE(EDATE($G34,56),0))</f>
        <v>45101</v>
      </c>
      <c r="DP34" s="230"/>
      <c r="DQ34" s="205">
        <f>IF(COUNT($G34:G34),EDATE(EDATE($G34,57),0))</f>
        <v>45131</v>
      </c>
      <c r="DR34" s="230"/>
      <c r="DS34" s="205">
        <f>IF(COUNT($G34:G34),EDATE(EDATE($G34,58),0))</f>
        <v>45162</v>
      </c>
      <c r="DT34" s="230"/>
      <c r="DU34" s="205">
        <f>IF(COUNT($G34:G34),EDATE(EDATE($G34,59),0))</f>
        <v>45193</v>
      </c>
      <c r="DV34" s="230"/>
      <c r="DW34" s="205">
        <f>IF(COUNT($G34:G34),EDATE(EDATE($G34,60),0))</f>
        <v>45223</v>
      </c>
      <c r="DX34" s="230"/>
      <c r="DY34" s="205">
        <f>IF(COUNT($G34:G34),EDATE(EDATE($G34,61),0))</f>
        <v>45254</v>
      </c>
      <c r="DZ34" s="230"/>
      <c r="EA34" s="205">
        <f>IF(COUNT($G34:G34),EDATE(EDATE($G34,62),0))</f>
        <v>45284</v>
      </c>
      <c r="EB34" s="230"/>
      <c r="EC34" s="205">
        <f>IF(COUNT($G34:G34),EDATE(EDATE($G34,63),0))</f>
        <v>45315</v>
      </c>
      <c r="ED34" s="230"/>
      <c r="EE34" s="205">
        <f>IF(COUNT($G34:G34),EDATE(EDATE($G34,64),0))</f>
        <v>45346</v>
      </c>
      <c r="EF34" s="233"/>
      <c r="EG34" s="44"/>
    </row>
    <row r="35" spans="1:137" ht="21" customHeight="1" thickBot="1">
      <c r="A35" s="200" t="str">
        <f t="shared" ca="1" si="0"/>
        <v/>
      </c>
      <c r="B35" s="213"/>
      <c r="C35" s="215" t="e">
        <f>+VLOOKUP(B35,'اسماء العملاء'!$A$2:$E$1270,5,FALSE)</f>
        <v>#N/A</v>
      </c>
      <c r="D35" s="215" t="e">
        <f>+VLOOKUP(B35,'اسماء العملاء'!$A$2:$C$1270,2,FALSE)</f>
        <v>#N/A</v>
      </c>
      <c r="E35" s="215" t="e">
        <f>+VLOOKUP(B35,'اسماء العملاء'!$A$2:$C$1270,3,FALSE)</f>
        <v>#N/A</v>
      </c>
      <c r="F35" s="203" t="e">
        <f>+VLOOKUP(B35,'اسماء العملاء'!$A$2:$F$142,6,FALSE)</f>
        <v>#N/A</v>
      </c>
      <c r="G35" s="205">
        <v>43398</v>
      </c>
      <c r="H35" s="229"/>
      <c r="I35" s="205">
        <f>IF(COUNT($G35:G35),EDATE(EDATE($G35,1),0))</f>
        <v>43429</v>
      </c>
      <c r="J35" s="230"/>
      <c r="K35" s="205">
        <f>IF(COUNT($G35:G35),EDATE(EDATE($G35,2),0))</f>
        <v>43459</v>
      </c>
      <c r="L35" s="230"/>
      <c r="M35" s="205">
        <f>IF(COUNT($G35:G35),EDATE(EDATE($G35,3),0))</f>
        <v>43490</v>
      </c>
      <c r="N35" s="230"/>
      <c r="O35" s="205">
        <f>IF(COUNT($G35:G35),EDATE(EDATE($G35,4),0))</f>
        <v>43521</v>
      </c>
      <c r="P35" s="230"/>
      <c r="Q35" s="230">
        <f>IF(COUNT($G35:G35),EDATE(EDATE($G35,5),0))</f>
        <v>43549</v>
      </c>
      <c r="R35" s="230"/>
      <c r="S35" s="205">
        <f>IF(COUNT($G35:G35),EDATE(EDATE($G35,6),0))</f>
        <v>43580</v>
      </c>
      <c r="T35" s="230"/>
      <c r="U35" s="205">
        <f>IF(COUNT($G35:G35),EDATE(EDATE($G35,7),0))</f>
        <v>43610</v>
      </c>
      <c r="V35" s="230"/>
      <c r="W35" s="205">
        <f>IF(COUNT($G35:G35),EDATE(EDATE($G35,8),0))</f>
        <v>43641</v>
      </c>
      <c r="X35" s="230"/>
      <c r="Y35" s="205">
        <f>IF(COUNT($G35:G35),EDATE(EDATE($G35,9),0))</f>
        <v>43671</v>
      </c>
      <c r="Z35" s="230"/>
      <c r="AA35" s="205">
        <f>IF(COUNT($G35:G35),EDATE(EDATE($G35,10),0))</f>
        <v>43702</v>
      </c>
      <c r="AB35" s="230"/>
      <c r="AC35" s="205">
        <f>IF(COUNT($G35:G35),EDATE(EDATE($G35,11),0))</f>
        <v>43733</v>
      </c>
      <c r="AD35" s="230"/>
      <c r="AE35" s="205">
        <f>IF(COUNT($G35:G35),EDATE(EDATE($G35,12),0))</f>
        <v>43763</v>
      </c>
      <c r="AF35" s="230"/>
      <c r="AG35" s="205">
        <f>IF(COUNT($G35:G35),EDATE(EDATE($G35,13),0))</f>
        <v>43794</v>
      </c>
      <c r="AH35" s="230"/>
      <c r="AI35" s="205">
        <f>IF(COUNT($G35:G35),EDATE(EDATE($G35,14),0))</f>
        <v>43824</v>
      </c>
      <c r="AJ35" s="230"/>
      <c r="AK35" s="205">
        <f>IF(COUNT($G35:G35),EDATE(EDATE($G35,15),0))</f>
        <v>43855</v>
      </c>
      <c r="AL35" s="230"/>
      <c r="AM35" s="205">
        <f>IF(COUNT($G35:G35),EDATE(EDATE($G35,16),0))</f>
        <v>43886</v>
      </c>
      <c r="AN35" s="230"/>
      <c r="AO35" s="205">
        <f>IF(COUNT($G35:G35),EDATE(EDATE($G35,17),0))</f>
        <v>43915</v>
      </c>
      <c r="AP35" s="230"/>
      <c r="AQ35" s="205">
        <f>IF(COUNT($G35:G35),EDATE(EDATE($G35,18),0))</f>
        <v>43946</v>
      </c>
      <c r="AR35" s="230"/>
      <c r="AS35" s="205">
        <f>IF(COUNT($G35:G35),EDATE(EDATE($G35,19),0))</f>
        <v>43976</v>
      </c>
      <c r="AT35" s="230"/>
      <c r="AU35" s="205">
        <f>IF(COUNT($G35:G35),EDATE(EDATE($G35,20),0))</f>
        <v>44007</v>
      </c>
      <c r="AV35" s="230"/>
      <c r="AW35" s="205">
        <f>IF(COUNT($G35:G35),EDATE(EDATE($G35,21),0))</f>
        <v>44037</v>
      </c>
      <c r="AX35" s="230"/>
      <c r="AY35" s="205">
        <f>IF(COUNT($G35:G35),EDATE(EDATE($G35,22),0))</f>
        <v>44068</v>
      </c>
      <c r="AZ35" s="230"/>
      <c r="BA35" s="205">
        <f>IF(COUNT($G35:G35),EDATE(EDATE($G35,23),0))</f>
        <v>44099</v>
      </c>
      <c r="BB35" s="230"/>
      <c r="BC35" s="205">
        <f>IF(COUNT($G35:G35),EDATE(EDATE($G35,24),0))</f>
        <v>44129</v>
      </c>
      <c r="BD35" s="230"/>
      <c r="BE35" s="205">
        <f>IF(COUNT($G35:G35),EDATE(EDATE($G35,25),0))</f>
        <v>44160</v>
      </c>
      <c r="BF35" s="230"/>
      <c r="BG35" s="205">
        <f>IF(COUNT($G35:G35),EDATE(EDATE($G35,26),0))</f>
        <v>44190</v>
      </c>
      <c r="BH35" s="230"/>
      <c r="BI35" s="205">
        <f>IF(COUNT($G35:G35),EDATE(EDATE($G35,27),0))</f>
        <v>44221</v>
      </c>
      <c r="BJ35" s="230"/>
      <c r="BK35" s="205">
        <f>IF(COUNT($G35:G35),EDATE(EDATE($G35,28),0))</f>
        <v>44252</v>
      </c>
      <c r="BL35" s="230"/>
      <c r="BM35" s="205">
        <f>IF(COUNT($G35:G35),EDATE(EDATE($G35,29),0))</f>
        <v>44280</v>
      </c>
      <c r="BN35" s="230"/>
      <c r="BO35" s="205">
        <f>IF(COUNT($G35:G35),EDATE(EDATE($G35,30),0))</f>
        <v>44311</v>
      </c>
      <c r="BP35" s="230"/>
      <c r="BQ35" s="205">
        <f>IF(COUNT($G35:G35),EDATE(EDATE($G35,31),0))</f>
        <v>44341</v>
      </c>
      <c r="BR35" s="230"/>
      <c r="BS35" s="205">
        <f>IF(COUNT($G35:G35),EDATE(EDATE($G35,32),0))</f>
        <v>44372</v>
      </c>
      <c r="BT35" s="230"/>
      <c r="BU35" s="205">
        <f>IF(COUNT($G35:G35),EDATE(EDATE($G35,33),0))</f>
        <v>44402</v>
      </c>
      <c r="BV35" s="230"/>
      <c r="BW35" s="205">
        <f>IF(COUNT($G35:G35),EDATE(EDATE($G35,34),0))</f>
        <v>44433</v>
      </c>
      <c r="BX35" s="230"/>
      <c r="BY35" s="205">
        <f>IF(COUNT($G35:G35),EDATE(EDATE($G35,35),0))</f>
        <v>44464</v>
      </c>
      <c r="BZ35" s="230"/>
      <c r="CA35" s="205">
        <f>IF(COUNT($G35:G35),EDATE(EDATE($G35,36),0))</f>
        <v>44494</v>
      </c>
      <c r="CB35" s="230"/>
      <c r="CC35" s="205">
        <f>IF(COUNT($G35:G35),EDATE(EDATE($G35,37),0))</f>
        <v>44525</v>
      </c>
      <c r="CD35" s="230"/>
      <c r="CE35" s="205">
        <f>IF(COUNT($G35:G35),EDATE(EDATE($G35,38),0))</f>
        <v>44555</v>
      </c>
      <c r="CF35" s="230"/>
      <c r="CG35" s="205">
        <f>IF(COUNT($G35:G35),EDATE(EDATE($G35,39),0))</f>
        <v>44586</v>
      </c>
      <c r="CH35" s="230"/>
      <c r="CI35" s="205">
        <f>IF(COUNT($G35:G35),EDATE(EDATE($G35,40),0))</f>
        <v>44617</v>
      </c>
      <c r="CJ35" s="230"/>
      <c r="CK35" s="205">
        <f>IF(COUNT($G35:G35),EDATE(EDATE($G35,41),0))</f>
        <v>44645</v>
      </c>
      <c r="CL35" s="230"/>
      <c r="CM35" s="205">
        <f>IF(COUNT($G35:G35),EDATE(EDATE($G35,42),0))</f>
        <v>44676</v>
      </c>
      <c r="CN35" s="230"/>
      <c r="CO35" s="205">
        <f>IF(COUNT($G35:G35),EDATE(EDATE($G35,43),0))</f>
        <v>44706</v>
      </c>
      <c r="CP35" s="230"/>
      <c r="CQ35" s="205">
        <f>IF(COUNT($G35:G35),EDATE(EDATE($G35,44),0))</f>
        <v>44737</v>
      </c>
      <c r="CR35" s="230"/>
      <c r="CS35" s="205">
        <f>IF(COUNT($G35:G35),EDATE(EDATE($G35,45),0))</f>
        <v>44767</v>
      </c>
      <c r="CT35" s="230"/>
      <c r="CU35" s="205">
        <f>IF(COUNT($G35:G35),EDATE(EDATE($G35,46),0))</f>
        <v>44798</v>
      </c>
      <c r="CV35" s="230"/>
      <c r="CW35" s="205">
        <f>IF(COUNT($G35:G35),EDATE(EDATE($G35,47),0))</f>
        <v>44829</v>
      </c>
      <c r="CX35" s="230"/>
      <c r="CY35" s="205">
        <f>IF(COUNT($G35:G35),EDATE(EDATE($G35,48),0))</f>
        <v>44859</v>
      </c>
      <c r="CZ35" s="230"/>
      <c r="DA35" s="205">
        <f>IF(COUNT($G35:G35),EDATE(EDATE($G35,49),0))</f>
        <v>44890</v>
      </c>
      <c r="DB35" s="230"/>
      <c r="DC35" s="205">
        <f>IF(COUNT($G35:G35),EDATE(EDATE($G35,50),0))</f>
        <v>44920</v>
      </c>
      <c r="DD35" s="230"/>
      <c r="DE35" s="205">
        <f>IF(COUNT($G35:G35),EDATE(EDATE($G35,51),0))</f>
        <v>44951</v>
      </c>
      <c r="DF35" s="230"/>
      <c r="DG35" s="205">
        <f>IF(COUNT($G35:G35),EDATE(EDATE($G35,52),0))</f>
        <v>44982</v>
      </c>
      <c r="DH35" s="230"/>
      <c r="DI35" s="205">
        <f>IF(COUNT($G35:G35),EDATE(EDATE($G35,53),0))</f>
        <v>45010</v>
      </c>
      <c r="DJ35" s="230"/>
      <c r="DK35" s="205">
        <f>IF(COUNT($G35:G35),EDATE(EDATE($G35,54),0))</f>
        <v>45041</v>
      </c>
      <c r="DL35" s="230"/>
      <c r="DM35" s="205">
        <f>IF(COUNT($G35:G35),EDATE(EDATE($G35,55),0))</f>
        <v>45071</v>
      </c>
      <c r="DN35" s="230"/>
      <c r="DO35" s="205">
        <f>IF(COUNT($G35:G35),EDATE(EDATE($G35,56),0))</f>
        <v>45102</v>
      </c>
      <c r="DP35" s="230"/>
      <c r="DQ35" s="205">
        <f>IF(COUNT($G35:G35),EDATE(EDATE($G35,57),0))</f>
        <v>45132</v>
      </c>
      <c r="DR35" s="230"/>
      <c r="DS35" s="205">
        <f>IF(COUNT($G35:G35),EDATE(EDATE($G35,58),0))</f>
        <v>45163</v>
      </c>
      <c r="DT35" s="230"/>
      <c r="DU35" s="205">
        <f>IF(COUNT($G35:G35),EDATE(EDATE($G35,59),0))</f>
        <v>45194</v>
      </c>
      <c r="DV35" s="230"/>
      <c r="DW35" s="205">
        <f>IF(COUNT($G35:G35),EDATE(EDATE($G35,60),0))</f>
        <v>45224</v>
      </c>
      <c r="DX35" s="230"/>
      <c r="DY35" s="205">
        <f>IF(COUNT($G35:G35),EDATE(EDATE($G35,61),0))</f>
        <v>45255</v>
      </c>
      <c r="DZ35" s="230"/>
      <c r="EA35" s="205">
        <f>IF(COUNT($G35:G35),EDATE(EDATE($G35,62),0))</f>
        <v>45285</v>
      </c>
      <c r="EB35" s="230"/>
      <c r="EC35" s="205">
        <f>IF(COUNT($G35:G35),EDATE(EDATE($G35,63),0))</f>
        <v>45316</v>
      </c>
      <c r="ED35" s="230"/>
      <c r="EE35" s="205">
        <f>IF(COUNT($G35:G35),EDATE(EDATE($G35,64),0))</f>
        <v>45347</v>
      </c>
      <c r="EF35" s="233"/>
      <c r="EG35" s="44"/>
    </row>
    <row r="36" spans="1:137" ht="21" customHeight="1" thickBot="1">
      <c r="A36" s="200" t="str">
        <f t="shared" ca="1" si="0"/>
        <v/>
      </c>
      <c r="B36" s="213"/>
      <c r="C36" s="215" t="e">
        <f>+VLOOKUP(B36,'اسماء العملاء'!$A$2:$E$1270,5,FALSE)</f>
        <v>#N/A</v>
      </c>
      <c r="D36" s="215" t="e">
        <f>+VLOOKUP(B36,'اسماء العملاء'!$A$2:$C$1270,2,FALSE)</f>
        <v>#N/A</v>
      </c>
      <c r="E36" s="215" t="e">
        <f>+VLOOKUP(B36,'اسماء العملاء'!$A$2:$C$1270,3,FALSE)</f>
        <v>#N/A</v>
      </c>
      <c r="F36" s="203" t="e">
        <f>+VLOOKUP(B36,'اسماء العملاء'!$A$2:$F$142,6,FALSE)</f>
        <v>#N/A</v>
      </c>
      <c r="G36" s="205">
        <v>43399</v>
      </c>
      <c r="H36" s="229"/>
      <c r="I36" s="205">
        <f>IF(COUNT($G36:G36),EDATE(EDATE($G36,1),0))</f>
        <v>43430</v>
      </c>
      <c r="J36" s="230"/>
      <c r="K36" s="205">
        <f>IF(COUNT($G36:G36),EDATE(EDATE($G36,2),0))</f>
        <v>43460</v>
      </c>
      <c r="L36" s="230"/>
      <c r="M36" s="205">
        <f>IF(COUNT($G36:G36),EDATE(EDATE($G36,3),0))</f>
        <v>43491</v>
      </c>
      <c r="N36" s="230"/>
      <c r="O36" s="205">
        <f>IF(COUNT($G36:G36),EDATE(EDATE($G36,4),0))</f>
        <v>43522</v>
      </c>
      <c r="P36" s="230"/>
      <c r="Q36" s="230">
        <f>IF(COUNT($G36:G36),EDATE(EDATE($G36,5),0))</f>
        <v>43550</v>
      </c>
      <c r="R36" s="230"/>
      <c r="S36" s="205">
        <f>IF(COUNT($G36:G36),EDATE(EDATE($G36,6),0))</f>
        <v>43581</v>
      </c>
      <c r="T36" s="230"/>
      <c r="U36" s="205">
        <f>IF(COUNT($G36:G36),EDATE(EDATE($G36,7),0))</f>
        <v>43611</v>
      </c>
      <c r="V36" s="230"/>
      <c r="W36" s="205">
        <f>IF(COUNT($G36:G36),EDATE(EDATE($G36,8),0))</f>
        <v>43642</v>
      </c>
      <c r="X36" s="230"/>
      <c r="Y36" s="205">
        <f>IF(COUNT($G36:G36),EDATE(EDATE($G36,9),0))</f>
        <v>43672</v>
      </c>
      <c r="Z36" s="230"/>
      <c r="AA36" s="205">
        <f>IF(COUNT($G36:G36),EDATE(EDATE($G36,10),0))</f>
        <v>43703</v>
      </c>
      <c r="AB36" s="230"/>
      <c r="AC36" s="205">
        <f>IF(COUNT($G36:G36),EDATE(EDATE($G36,11),0))</f>
        <v>43734</v>
      </c>
      <c r="AD36" s="230"/>
      <c r="AE36" s="205">
        <f>IF(COUNT($G36:G36),EDATE(EDATE($G36,12),0))</f>
        <v>43764</v>
      </c>
      <c r="AF36" s="230"/>
      <c r="AG36" s="205">
        <f>IF(COUNT($G36:G36),EDATE(EDATE($G36,13),0))</f>
        <v>43795</v>
      </c>
      <c r="AH36" s="230"/>
      <c r="AI36" s="205">
        <f>IF(COUNT($G36:G36),EDATE(EDATE($G36,14),0))</f>
        <v>43825</v>
      </c>
      <c r="AJ36" s="230"/>
      <c r="AK36" s="205">
        <f>IF(COUNT($G36:G36),EDATE(EDATE($G36,15),0))</f>
        <v>43856</v>
      </c>
      <c r="AL36" s="230"/>
      <c r="AM36" s="205">
        <f>IF(COUNT($G36:G36),EDATE(EDATE($G36,16),0))</f>
        <v>43887</v>
      </c>
      <c r="AN36" s="230"/>
      <c r="AO36" s="205">
        <f>IF(COUNT($G36:G36),EDATE(EDATE($G36,17),0))</f>
        <v>43916</v>
      </c>
      <c r="AP36" s="230"/>
      <c r="AQ36" s="205">
        <f>IF(COUNT($G36:G36),EDATE(EDATE($G36,18),0))</f>
        <v>43947</v>
      </c>
      <c r="AR36" s="230"/>
      <c r="AS36" s="205">
        <f>IF(COUNT($G36:G36),EDATE(EDATE($G36,19),0))</f>
        <v>43977</v>
      </c>
      <c r="AT36" s="230"/>
      <c r="AU36" s="205">
        <f>IF(COUNT($G36:G36),EDATE(EDATE($G36,20),0))</f>
        <v>44008</v>
      </c>
      <c r="AV36" s="230"/>
      <c r="AW36" s="205">
        <f>IF(COUNT($G36:G36),EDATE(EDATE($G36,21),0))</f>
        <v>44038</v>
      </c>
      <c r="AX36" s="230"/>
      <c r="AY36" s="205">
        <f>IF(COUNT($G36:G36),EDATE(EDATE($G36,22),0))</f>
        <v>44069</v>
      </c>
      <c r="AZ36" s="230"/>
      <c r="BA36" s="205">
        <f>IF(COUNT($G36:G36),EDATE(EDATE($G36,23),0))</f>
        <v>44100</v>
      </c>
      <c r="BB36" s="230"/>
      <c r="BC36" s="205">
        <f>IF(COUNT($G36:G36),EDATE(EDATE($G36,24),0))</f>
        <v>44130</v>
      </c>
      <c r="BD36" s="230"/>
      <c r="BE36" s="205">
        <f>IF(COUNT($G36:G36),EDATE(EDATE($G36,25),0))</f>
        <v>44161</v>
      </c>
      <c r="BF36" s="230"/>
      <c r="BG36" s="205">
        <f>IF(COUNT($G36:G36),EDATE(EDATE($G36,26),0))</f>
        <v>44191</v>
      </c>
      <c r="BH36" s="230"/>
      <c r="BI36" s="205">
        <f>IF(COUNT($G36:G36),EDATE(EDATE($G36,27),0))</f>
        <v>44222</v>
      </c>
      <c r="BJ36" s="230"/>
      <c r="BK36" s="205">
        <f>IF(COUNT($G36:G36),EDATE(EDATE($G36,28),0))</f>
        <v>44253</v>
      </c>
      <c r="BL36" s="230"/>
      <c r="BM36" s="205">
        <f>IF(COUNT($G36:G36),EDATE(EDATE($G36,29),0))</f>
        <v>44281</v>
      </c>
      <c r="BN36" s="230"/>
      <c r="BO36" s="205">
        <f>IF(COUNT($G36:G36),EDATE(EDATE($G36,30),0))</f>
        <v>44312</v>
      </c>
      <c r="BP36" s="230"/>
      <c r="BQ36" s="205">
        <f>IF(COUNT($G36:G36),EDATE(EDATE($G36,31),0))</f>
        <v>44342</v>
      </c>
      <c r="BR36" s="230"/>
      <c r="BS36" s="205">
        <f>IF(COUNT($G36:G36),EDATE(EDATE($G36,32),0))</f>
        <v>44373</v>
      </c>
      <c r="BT36" s="230"/>
      <c r="BU36" s="205">
        <f>IF(COUNT($G36:G36),EDATE(EDATE($G36,33),0))</f>
        <v>44403</v>
      </c>
      <c r="BV36" s="230"/>
      <c r="BW36" s="205">
        <f>IF(COUNT($G36:G36),EDATE(EDATE($G36,34),0))</f>
        <v>44434</v>
      </c>
      <c r="BX36" s="230"/>
      <c r="BY36" s="205">
        <f>IF(COUNT($G36:G36),EDATE(EDATE($G36,35),0))</f>
        <v>44465</v>
      </c>
      <c r="BZ36" s="230"/>
      <c r="CA36" s="205">
        <f>IF(COUNT($G36:G36),EDATE(EDATE($G36,36),0))</f>
        <v>44495</v>
      </c>
      <c r="CB36" s="230"/>
      <c r="CC36" s="205">
        <f>IF(COUNT($G36:G36),EDATE(EDATE($G36,37),0))</f>
        <v>44526</v>
      </c>
      <c r="CD36" s="230"/>
      <c r="CE36" s="205">
        <f>IF(COUNT($G36:G36),EDATE(EDATE($G36,38),0))</f>
        <v>44556</v>
      </c>
      <c r="CF36" s="230"/>
      <c r="CG36" s="205">
        <f>IF(COUNT($G36:G36),EDATE(EDATE($G36,39),0))</f>
        <v>44587</v>
      </c>
      <c r="CH36" s="230"/>
      <c r="CI36" s="205">
        <f>IF(COUNT($G36:G36),EDATE(EDATE($G36,40),0))</f>
        <v>44618</v>
      </c>
      <c r="CJ36" s="230"/>
      <c r="CK36" s="205">
        <f>IF(COUNT($G36:G36),EDATE(EDATE($G36,41),0))</f>
        <v>44646</v>
      </c>
      <c r="CL36" s="230"/>
      <c r="CM36" s="205">
        <f>IF(COUNT($G36:G36),EDATE(EDATE($G36,42),0))</f>
        <v>44677</v>
      </c>
      <c r="CN36" s="230"/>
      <c r="CO36" s="205">
        <f>IF(COUNT($G36:G36),EDATE(EDATE($G36,43),0))</f>
        <v>44707</v>
      </c>
      <c r="CP36" s="230"/>
      <c r="CQ36" s="205">
        <f>IF(COUNT($G36:G36),EDATE(EDATE($G36,44),0))</f>
        <v>44738</v>
      </c>
      <c r="CR36" s="230"/>
      <c r="CS36" s="205">
        <f>IF(COUNT($G36:G36),EDATE(EDATE($G36,45),0))</f>
        <v>44768</v>
      </c>
      <c r="CT36" s="230"/>
      <c r="CU36" s="205">
        <f>IF(COUNT($G36:G36),EDATE(EDATE($G36,46),0))</f>
        <v>44799</v>
      </c>
      <c r="CV36" s="230"/>
      <c r="CW36" s="205">
        <f>IF(COUNT($G36:G36),EDATE(EDATE($G36,47),0))</f>
        <v>44830</v>
      </c>
      <c r="CX36" s="230"/>
      <c r="CY36" s="205">
        <f>IF(COUNT($G36:G36),EDATE(EDATE($G36,48),0))</f>
        <v>44860</v>
      </c>
      <c r="CZ36" s="230"/>
      <c r="DA36" s="205">
        <f>IF(COUNT($G36:G36),EDATE(EDATE($G36,49),0))</f>
        <v>44891</v>
      </c>
      <c r="DB36" s="230"/>
      <c r="DC36" s="205">
        <f>IF(COUNT($G36:G36),EDATE(EDATE($G36,50),0))</f>
        <v>44921</v>
      </c>
      <c r="DD36" s="230"/>
      <c r="DE36" s="205">
        <f>IF(COUNT($G36:G36),EDATE(EDATE($G36,51),0))</f>
        <v>44952</v>
      </c>
      <c r="DF36" s="230"/>
      <c r="DG36" s="205">
        <f>IF(COUNT($G36:G36),EDATE(EDATE($G36,52),0))</f>
        <v>44983</v>
      </c>
      <c r="DH36" s="230"/>
      <c r="DI36" s="205">
        <f>IF(COUNT($G36:G36),EDATE(EDATE($G36,53),0))</f>
        <v>45011</v>
      </c>
      <c r="DJ36" s="230"/>
      <c r="DK36" s="205">
        <f>IF(COUNT($G36:G36),EDATE(EDATE($G36,54),0))</f>
        <v>45042</v>
      </c>
      <c r="DL36" s="230"/>
      <c r="DM36" s="205">
        <f>IF(COUNT($G36:G36),EDATE(EDATE($G36,55),0))</f>
        <v>45072</v>
      </c>
      <c r="DN36" s="230"/>
      <c r="DO36" s="205">
        <f>IF(COUNT($G36:G36),EDATE(EDATE($G36,56),0))</f>
        <v>45103</v>
      </c>
      <c r="DP36" s="230"/>
      <c r="DQ36" s="205">
        <f>IF(COUNT($G36:G36),EDATE(EDATE($G36,57),0))</f>
        <v>45133</v>
      </c>
      <c r="DR36" s="230"/>
      <c r="DS36" s="205">
        <f>IF(COUNT($G36:G36),EDATE(EDATE($G36,58),0))</f>
        <v>45164</v>
      </c>
      <c r="DT36" s="230"/>
      <c r="DU36" s="205">
        <f>IF(COUNT($G36:G36),EDATE(EDATE($G36,59),0))</f>
        <v>45195</v>
      </c>
      <c r="DV36" s="230"/>
      <c r="DW36" s="205">
        <f>IF(COUNT($G36:G36),EDATE(EDATE($G36,60),0))</f>
        <v>45225</v>
      </c>
      <c r="DX36" s="230"/>
      <c r="DY36" s="205">
        <f>IF(COUNT($G36:G36),EDATE(EDATE($G36,61),0))</f>
        <v>45256</v>
      </c>
      <c r="DZ36" s="230"/>
      <c r="EA36" s="205">
        <f>IF(COUNT($G36:G36),EDATE(EDATE($G36,62),0))</f>
        <v>45286</v>
      </c>
      <c r="EB36" s="230"/>
      <c r="EC36" s="205">
        <f>IF(COUNT($G36:G36),EDATE(EDATE($G36,63),0))</f>
        <v>45317</v>
      </c>
      <c r="ED36" s="230"/>
      <c r="EE36" s="205">
        <f>IF(COUNT($G36:G36),EDATE(EDATE($G36,64),0))</f>
        <v>45348</v>
      </c>
      <c r="EF36" s="233"/>
      <c r="EG36" s="44"/>
    </row>
    <row r="37" spans="1:137" ht="21" customHeight="1" thickBot="1">
      <c r="A37" s="200" t="str">
        <f t="shared" ca="1" si="0"/>
        <v/>
      </c>
      <c r="B37" s="213"/>
      <c r="C37" s="215" t="e">
        <f>+VLOOKUP(B37,'اسماء العملاء'!$A$2:$E$1270,5,FALSE)</f>
        <v>#N/A</v>
      </c>
      <c r="D37" s="215" t="e">
        <f>+VLOOKUP(B37,'اسماء العملاء'!$A$2:$C$1270,2,FALSE)</f>
        <v>#N/A</v>
      </c>
      <c r="E37" s="215" t="e">
        <f>+VLOOKUP(B37,'اسماء العملاء'!$A$2:$C$1270,3,FALSE)</f>
        <v>#N/A</v>
      </c>
      <c r="F37" s="203" t="e">
        <f>+VLOOKUP(B37,'اسماء العملاء'!$A$2:$F$142,6,FALSE)</f>
        <v>#N/A</v>
      </c>
      <c r="G37" s="205">
        <v>43400</v>
      </c>
      <c r="H37" s="229"/>
      <c r="I37" s="205">
        <f>IF(COUNT($G37:G37),EDATE(EDATE($G37,1),0))</f>
        <v>43431</v>
      </c>
      <c r="J37" s="230"/>
      <c r="K37" s="205">
        <f>IF(COUNT($G37:G37),EDATE(EDATE($G37,2),0))</f>
        <v>43461</v>
      </c>
      <c r="L37" s="230"/>
      <c r="M37" s="205">
        <f>IF(COUNT($G37:G37),EDATE(EDATE($G37,3),0))</f>
        <v>43492</v>
      </c>
      <c r="N37" s="230"/>
      <c r="O37" s="205">
        <f>IF(COUNT($G37:G37),EDATE(EDATE($G37,4),0))</f>
        <v>43523</v>
      </c>
      <c r="P37" s="230"/>
      <c r="Q37" s="230">
        <f>IF(COUNT($G37:G37),EDATE(EDATE($G37,5),0))</f>
        <v>43551</v>
      </c>
      <c r="R37" s="230"/>
      <c r="S37" s="205">
        <f>IF(COUNT($G37:G37),EDATE(EDATE($G37,6),0))</f>
        <v>43582</v>
      </c>
      <c r="T37" s="230"/>
      <c r="U37" s="205">
        <f>IF(COUNT($G37:G37),EDATE(EDATE($G37,7),0))</f>
        <v>43612</v>
      </c>
      <c r="V37" s="230"/>
      <c r="W37" s="205">
        <f>IF(COUNT($G37:G37),EDATE(EDATE($G37,8),0))</f>
        <v>43643</v>
      </c>
      <c r="X37" s="230"/>
      <c r="Y37" s="205">
        <f>IF(COUNT($G37:G37),EDATE(EDATE($G37,9),0))</f>
        <v>43673</v>
      </c>
      <c r="Z37" s="230"/>
      <c r="AA37" s="205">
        <f>IF(COUNT($G37:G37),EDATE(EDATE($G37,10),0))</f>
        <v>43704</v>
      </c>
      <c r="AB37" s="230"/>
      <c r="AC37" s="205">
        <f>IF(COUNT($G37:G37),EDATE(EDATE($G37,11),0))</f>
        <v>43735</v>
      </c>
      <c r="AD37" s="230"/>
      <c r="AE37" s="205">
        <f>IF(COUNT($G37:G37),EDATE(EDATE($G37,12),0))</f>
        <v>43765</v>
      </c>
      <c r="AF37" s="230"/>
      <c r="AG37" s="205">
        <f>IF(COUNT($G37:G37),EDATE(EDATE($G37,13),0))</f>
        <v>43796</v>
      </c>
      <c r="AH37" s="230"/>
      <c r="AI37" s="205">
        <f>IF(COUNT($G37:G37),EDATE(EDATE($G37,14),0))</f>
        <v>43826</v>
      </c>
      <c r="AJ37" s="230"/>
      <c r="AK37" s="205">
        <f>IF(COUNT($G37:G37),EDATE(EDATE($G37,15),0))</f>
        <v>43857</v>
      </c>
      <c r="AL37" s="230"/>
      <c r="AM37" s="205">
        <f>IF(COUNT($G37:G37),EDATE(EDATE($G37,16),0))</f>
        <v>43888</v>
      </c>
      <c r="AN37" s="230"/>
      <c r="AO37" s="205">
        <f>IF(COUNT($G37:G37),EDATE(EDATE($G37,17),0))</f>
        <v>43917</v>
      </c>
      <c r="AP37" s="230"/>
      <c r="AQ37" s="205">
        <f>IF(COUNT($G37:G37),EDATE(EDATE($G37,18),0))</f>
        <v>43948</v>
      </c>
      <c r="AR37" s="230"/>
      <c r="AS37" s="205">
        <f>IF(COUNT($G37:G37),EDATE(EDATE($G37,19),0))</f>
        <v>43978</v>
      </c>
      <c r="AT37" s="230"/>
      <c r="AU37" s="205">
        <f>IF(COUNT($G37:G37),EDATE(EDATE($G37,20),0))</f>
        <v>44009</v>
      </c>
      <c r="AV37" s="230"/>
      <c r="AW37" s="205">
        <f>IF(COUNT($G37:G37),EDATE(EDATE($G37,21),0))</f>
        <v>44039</v>
      </c>
      <c r="AX37" s="230"/>
      <c r="AY37" s="205">
        <f>IF(COUNT($G37:G37),EDATE(EDATE($G37,22),0))</f>
        <v>44070</v>
      </c>
      <c r="AZ37" s="230"/>
      <c r="BA37" s="205">
        <f>IF(COUNT($G37:G37),EDATE(EDATE($G37,23),0))</f>
        <v>44101</v>
      </c>
      <c r="BB37" s="230"/>
      <c r="BC37" s="205">
        <f>IF(COUNT($G37:G37),EDATE(EDATE($G37,24),0))</f>
        <v>44131</v>
      </c>
      <c r="BD37" s="230"/>
      <c r="BE37" s="205">
        <f>IF(COUNT($G37:G37),EDATE(EDATE($G37,25),0))</f>
        <v>44162</v>
      </c>
      <c r="BF37" s="230"/>
      <c r="BG37" s="205">
        <f>IF(COUNT($G37:G37),EDATE(EDATE($G37,26),0))</f>
        <v>44192</v>
      </c>
      <c r="BH37" s="230"/>
      <c r="BI37" s="205">
        <f>IF(COUNT($G37:G37),EDATE(EDATE($G37,27),0))</f>
        <v>44223</v>
      </c>
      <c r="BJ37" s="230"/>
      <c r="BK37" s="205">
        <f>IF(COUNT($G37:G37),EDATE(EDATE($G37,28),0))</f>
        <v>44254</v>
      </c>
      <c r="BL37" s="230"/>
      <c r="BM37" s="205">
        <f>IF(COUNT($G37:G37),EDATE(EDATE($G37,29),0))</f>
        <v>44282</v>
      </c>
      <c r="BN37" s="230"/>
      <c r="BO37" s="205">
        <f>IF(COUNT($G37:G37),EDATE(EDATE($G37,30),0))</f>
        <v>44313</v>
      </c>
      <c r="BP37" s="230"/>
      <c r="BQ37" s="205">
        <f>IF(COUNT($G37:G37),EDATE(EDATE($G37,31),0))</f>
        <v>44343</v>
      </c>
      <c r="BR37" s="230"/>
      <c r="BS37" s="205">
        <f>IF(COUNT($G37:G37),EDATE(EDATE($G37,32),0))</f>
        <v>44374</v>
      </c>
      <c r="BT37" s="230"/>
      <c r="BU37" s="205">
        <f>IF(COUNT($G37:G37),EDATE(EDATE($G37,33),0))</f>
        <v>44404</v>
      </c>
      <c r="BV37" s="230"/>
      <c r="BW37" s="205">
        <f>IF(COUNT($G37:G37),EDATE(EDATE($G37,34),0))</f>
        <v>44435</v>
      </c>
      <c r="BX37" s="230"/>
      <c r="BY37" s="205">
        <f>IF(COUNT($G37:G37),EDATE(EDATE($G37,35),0))</f>
        <v>44466</v>
      </c>
      <c r="BZ37" s="230"/>
      <c r="CA37" s="205">
        <f>IF(COUNT($G37:G37),EDATE(EDATE($G37,36),0))</f>
        <v>44496</v>
      </c>
      <c r="CB37" s="230"/>
      <c r="CC37" s="205">
        <f>IF(COUNT($G37:G37),EDATE(EDATE($G37,37),0))</f>
        <v>44527</v>
      </c>
      <c r="CD37" s="230"/>
      <c r="CE37" s="205">
        <f>IF(COUNT($G37:G37),EDATE(EDATE($G37,38),0))</f>
        <v>44557</v>
      </c>
      <c r="CF37" s="230"/>
      <c r="CG37" s="205">
        <f>IF(COUNT($G37:G37),EDATE(EDATE($G37,39),0))</f>
        <v>44588</v>
      </c>
      <c r="CH37" s="230"/>
      <c r="CI37" s="205">
        <f>IF(COUNT($G37:G37),EDATE(EDATE($G37,40),0))</f>
        <v>44619</v>
      </c>
      <c r="CJ37" s="230"/>
      <c r="CK37" s="205">
        <f>IF(COUNT($G37:G37),EDATE(EDATE($G37,41),0))</f>
        <v>44647</v>
      </c>
      <c r="CL37" s="230"/>
      <c r="CM37" s="205">
        <f>IF(COUNT($G37:G37),EDATE(EDATE($G37,42),0))</f>
        <v>44678</v>
      </c>
      <c r="CN37" s="230"/>
      <c r="CO37" s="205">
        <f>IF(COUNT($G37:G37),EDATE(EDATE($G37,43),0))</f>
        <v>44708</v>
      </c>
      <c r="CP37" s="230"/>
      <c r="CQ37" s="205">
        <f>IF(COUNT($G37:G37),EDATE(EDATE($G37,44),0))</f>
        <v>44739</v>
      </c>
      <c r="CR37" s="230"/>
      <c r="CS37" s="205">
        <f>IF(COUNT($G37:G37),EDATE(EDATE($G37,45),0))</f>
        <v>44769</v>
      </c>
      <c r="CT37" s="230"/>
      <c r="CU37" s="205">
        <f>IF(COUNT($G37:G37),EDATE(EDATE($G37,46),0))</f>
        <v>44800</v>
      </c>
      <c r="CV37" s="230"/>
      <c r="CW37" s="205">
        <f>IF(COUNT($G37:G37),EDATE(EDATE($G37,47),0))</f>
        <v>44831</v>
      </c>
      <c r="CX37" s="230"/>
      <c r="CY37" s="205">
        <f>IF(COUNT($G37:G37),EDATE(EDATE($G37,48),0))</f>
        <v>44861</v>
      </c>
      <c r="CZ37" s="230"/>
      <c r="DA37" s="205">
        <f>IF(COUNT($G37:G37),EDATE(EDATE($G37,49),0))</f>
        <v>44892</v>
      </c>
      <c r="DB37" s="230"/>
      <c r="DC37" s="205">
        <f>IF(COUNT($G37:G37),EDATE(EDATE($G37,50),0))</f>
        <v>44922</v>
      </c>
      <c r="DD37" s="230"/>
      <c r="DE37" s="205">
        <f>IF(COUNT($G37:G37),EDATE(EDATE($G37,51),0))</f>
        <v>44953</v>
      </c>
      <c r="DF37" s="230"/>
      <c r="DG37" s="205">
        <f>IF(COUNT($G37:G37),EDATE(EDATE($G37,52),0))</f>
        <v>44984</v>
      </c>
      <c r="DH37" s="230"/>
      <c r="DI37" s="205">
        <f>IF(COUNT($G37:G37),EDATE(EDATE($G37,53),0))</f>
        <v>45012</v>
      </c>
      <c r="DJ37" s="230"/>
      <c r="DK37" s="205">
        <f>IF(COUNT($G37:G37),EDATE(EDATE($G37,54),0))</f>
        <v>45043</v>
      </c>
      <c r="DL37" s="230"/>
      <c r="DM37" s="205">
        <f>IF(COUNT($G37:G37),EDATE(EDATE($G37,55),0))</f>
        <v>45073</v>
      </c>
      <c r="DN37" s="230"/>
      <c r="DO37" s="205">
        <f>IF(COUNT($G37:G37),EDATE(EDATE($G37,56),0))</f>
        <v>45104</v>
      </c>
      <c r="DP37" s="230"/>
      <c r="DQ37" s="205">
        <f>IF(COUNT($G37:G37),EDATE(EDATE($G37,57),0))</f>
        <v>45134</v>
      </c>
      <c r="DR37" s="230"/>
      <c r="DS37" s="205">
        <f>IF(COUNT($G37:G37),EDATE(EDATE($G37,58),0))</f>
        <v>45165</v>
      </c>
      <c r="DT37" s="230"/>
      <c r="DU37" s="205">
        <f>IF(COUNT($G37:G37),EDATE(EDATE($G37,59),0))</f>
        <v>45196</v>
      </c>
      <c r="DV37" s="230"/>
      <c r="DW37" s="205">
        <f>IF(COUNT($G37:G37),EDATE(EDATE($G37,60),0))</f>
        <v>45226</v>
      </c>
      <c r="DX37" s="230"/>
      <c r="DY37" s="205">
        <f>IF(COUNT($G37:G37),EDATE(EDATE($G37,61),0))</f>
        <v>45257</v>
      </c>
      <c r="DZ37" s="230"/>
      <c r="EA37" s="205">
        <f>IF(COUNT($G37:G37),EDATE(EDATE($G37,62),0))</f>
        <v>45287</v>
      </c>
      <c r="EB37" s="230"/>
      <c r="EC37" s="205">
        <f>IF(COUNT($G37:G37),EDATE(EDATE($G37,63),0))</f>
        <v>45318</v>
      </c>
      <c r="ED37" s="230"/>
      <c r="EE37" s="205">
        <f>IF(COUNT($G37:G37),EDATE(EDATE($G37,64),0))</f>
        <v>45349</v>
      </c>
      <c r="EF37" s="233"/>
      <c r="EG37" s="44"/>
    </row>
    <row r="38" spans="1:137" ht="21" customHeight="1" thickBot="1">
      <c r="A38" s="200" t="str">
        <f t="shared" ca="1" si="0"/>
        <v/>
      </c>
      <c r="B38" s="213"/>
      <c r="C38" s="215" t="e">
        <f>+VLOOKUP(B38,'اسماء العملاء'!$A$2:$E$1270,5,FALSE)</f>
        <v>#N/A</v>
      </c>
      <c r="D38" s="215" t="e">
        <f>+VLOOKUP(B38,'اسماء العملاء'!$A$2:$C$1270,2,FALSE)</f>
        <v>#N/A</v>
      </c>
      <c r="E38" s="215" t="e">
        <f>+VLOOKUP(B38,'اسماء العملاء'!$A$2:$C$1270,3,FALSE)</f>
        <v>#N/A</v>
      </c>
      <c r="F38" s="203" t="e">
        <f>+VLOOKUP(B38,'اسماء العملاء'!$A$2:$F$142,6,FALSE)</f>
        <v>#N/A</v>
      </c>
      <c r="G38" s="205">
        <v>43401</v>
      </c>
      <c r="H38" s="229"/>
      <c r="I38" s="205">
        <f>IF(COUNT($G38:G38),EDATE(EDATE($G38,1),0))</f>
        <v>43432</v>
      </c>
      <c r="J38" s="230"/>
      <c r="K38" s="205">
        <f>IF(COUNT($G38:G38),EDATE(EDATE($G38,2),0))</f>
        <v>43462</v>
      </c>
      <c r="L38" s="230"/>
      <c r="M38" s="205">
        <f>IF(COUNT($G38:G38),EDATE(EDATE($G38,3),0))</f>
        <v>43493</v>
      </c>
      <c r="N38" s="230"/>
      <c r="O38" s="205">
        <f>IF(COUNT($G38:G38),EDATE(EDATE($G38,4),0))</f>
        <v>43524</v>
      </c>
      <c r="P38" s="230"/>
      <c r="Q38" s="230">
        <f>IF(COUNT($G38:G38),EDATE(EDATE($G38,5),0))</f>
        <v>43552</v>
      </c>
      <c r="R38" s="230"/>
      <c r="S38" s="205">
        <f>IF(COUNT($G38:G38),EDATE(EDATE($G38,6),0))</f>
        <v>43583</v>
      </c>
      <c r="T38" s="230"/>
      <c r="U38" s="205">
        <f>IF(COUNT($G38:G38),EDATE(EDATE($G38,7),0))</f>
        <v>43613</v>
      </c>
      <c r="V38" s="230"/>
      <c r="W38" s="205">
        <f>IF(COUNT($G38:G38),EDATE(EDATE($G38,8),0))</f>
        <v>43644</v>
      </c>
      <c r="X38" s="230"/>
      <c r="Y38" s="205">
        <f>IF(COUNT($G38:G38),EDATE(EDATE($G38,9),0))</f>
        <v>43674</v>
      </c>
      <c r="Z38" s="230"/>
      <c r="AA38" s="205">
        <f>IF(COUNT($G38:G38),EDATE(EDATE($G38,10),0))</f>
        <v>43705</v>
      </c>
      <c r="AB38" s="230"/>
      <c r="AC38" s="205">
        <f>IF(COUNT($G38:G38),EDATE(EDATE($G38,11),0))</f>
        <v>43736</v>
      </c>
      <c r="AD38" s="230"/>
      <c r="AE38" s="205">
        <f>IF(COUNT($G38:G38),EDATE(EDATE($G38,12),0))</f>
        <v>43766</v>
      </c>
      <c r="AF38" s="230"/>
      <c r="AG38" s="205">
        <f>IF(COUNT($G38:G38),EDATE(EDATE($G38,13),0))</f>
        <v>43797</v>
      </c>
      <c r="AH38" s="230"/>
      <c r="AI38" s="205">
        <f>IF(COUNT($G38:G38),EDATE(EDATE($G38,14),0))</f>
        <v>43827</v>
      </c>
      <c r="AJ38" s="230"/>
      <c r="AK38" s="205">
        <f>IF(COUNT($G38:G38),EDATE(EDATE($G38,15),0))</f>
        <v>43858</v>
      </c>
      <c r="AL38" s="230"/>
      <c r="AM38" s="205">
        <f>IF(COUNT($G38:G38),EDATE(EDATE($G38,16),0))</f>
        <v>43889</v>
      </c>
      <c r="AN38" s="230"/>
      <c r="AO38" s="205">
        <f>IF(COUNT($G38:G38),EDATE(EDATE($G38,17),0))</f>
        <v>43918</v>
      </c>
      <c r="AP38" s="230"/>
      <c r="AQ38" s="205">
        <f>IF(COUNT($G38:G38),EDATE(EDATE($G38,18),0))</f>
        <v>43949</v>
      </c>
      <c r="AR38" s="230"/>
      <c r="AS38" s="205">
        <f>IF(COUNT($G38:G38),EDATE(EDATE($G38,19),0))</f>
        <v>43979</v>
      </c>
      <c r="AT38" s="230"/>
      <c r="AU38" s="205">
        <f>IF(COUNT($G38:G38),EDATE(EDATE($G38,20),0))</f>
        <v>44010</v>
      </c>
      <c r="AV38" s="230"/>
      <c r="AW38" s="205">
        <f>IF(COUNT($G38:G38),EDATE(EDATE($G38,21),0))</f>
        <v>44040</v>
      </c>
      <c r="AX38" s="230"/>
      <c r="AY38" s="205">
        <f>IF(COUNT($G38:G38),EDATE(EDATE($G38,22),0))</f>
        <v>44071</v>
      </c>
      <c r="AZ38" s="230"/>
      <c r="BA38" s="205">
        <f>IF(COUNT($G38:G38),EDATE(EDATE($G38,23),0))</f>
        <v>44102</v>
      </c>
      <c r="BB38" s="230"/>
      <c r="BC38" s="205">
        <f>IF(COUNT($G38:G38),EDATE(EDATE($G38,24),0))</f>
        <v>44132</v>
      </c>
      <c r="BD38" s="230"/>
      <c r="BE38" s="205">
        <f>IF(COUNT($G38:G38),EDATE(EDATE($G38,25),0))</f>
        <v>44163</v>
      </c>
      <c r="BF38" s="230"/>
      <c r="BG38" s="205">
        <f>IF(COUNT($G38:G38),EDATE(EDATE($G38,26),0))</f>
        <v>44193</v>
      </c>
      <c r="BH38" s="230"/>
      <c r="BI38" s="205">
        <f>IF(COUNT($G38:G38),EDATE(EDATE($G38,27),0))</f>
        <v>44224</v>
      </c>
      <c r="BJ38" s="230"/>
      <c r="BK38" s="205">
        <f>IF(COUNT($G38:G38),EDATE(EDATE($G38,28),0))</f>
        <v>44255</v>
      </c>
      <c r="BL38" s="230"/>
      <c r="BM38" s="205">
        <f>IF(COUNT($G38:G38),EDATE(EDATE($G38,29),0))</f>
        <v>44283</v>
      </c>
      <c r="BN38" s="230"/>
      <c r="BO38" s="205">
        <f>IF(COUNT($G38:G38),EDATE(EDATE($G38,30),0))</f>
        <v>44314</v>
      </c>
      <c r="BP38" s="230"/>
      <c r="BQ38" s="205">
        <f>IF(COUNT($G38:G38),EDATE(EDATE($G38,31),0))</f>
        <v>44344</v>
      </c>
      <c r="BR38" s="230"/>
      <c r="BS38" s="205">
        <f>IF(COUNT($G38:G38),EDATE(EDATE($G38,32),0))</f>
        <v>44375</v>
      </c>
      <c r="BT38" s="230"/>
      <c r="BU38" s="205">
        <f>IF(COUNT($G38:G38),EDATE(EDATE($G38,33),0))</f>
        <v>44405</v>
      </c>
      <c r="BV38" s="230"/>
      <c r="BW38" s="205">
        <f>IF(COUNT($G38:G38),EDATE(EDATE($G38,34),0))</f>
        <v>44436</v>
      </c>
      <c r="BX38" s="230"/>
      <c r="BY38" s="205">
        <f>IF(COUNT($G38:G38),EDATE(EDATE($G38,35),0))</f>
        <v>44467</v>
      </c>
      <c r="BZ38" s="230"/>
      <c r="CA38" s="205">
        <f>IF(COUNT($G38:G38),EDATE(EDATE($G38,36),0))</f>
        <v>44497</v>
      </c>
      <c r="CB38" s="230"/>
      <c r="CC38" s="205">
        <f>IF(COUNT($G38:G38),EDATE(EDATE($G38,37),0))</f>
        <v>44528</v>
      </c>
      <c r="CD38" s="230"/>
      <c r="CE38" s="205">
        <f>IF(COUNT($G38:G38),EDATE(EDATE($G38,38),0))</f>
        <v>44558</v>
      </c>
      <c r="CF38" s="230"/>
      <c r="CG38" s="205">
        <f>IF(COUNT($G38:G38),EDATE(EDATE($G38,39),0))</f>
        <v>44589</v>
      </c>
      <c r="CH38" s="230"/>
      <c r="CI38" s="205">
        <f>IF(COUNT($G38:G38),EDATE(EDATE($G38,40),0))</f>
        <v>44620</v>
      </c>
      <c r="CJ38" s="230"/>
      <c r="CK38" s="205">
        <f>IF(COUNT($G38:G38),EDATE(EDATE($G38,41),0))</f>
        <v>44648</v>
      </c>
      <c r="CL38" s="230"/>
      <c r="CM38" s="205">
        <f>IF(COUNT($G38:G38),EDATE(EDATE($G38,42),0))</f>
        <v>44679</v>
      </c>
      <c r="CN38" s="230"/>
      <c r="CO38" s="205">
        <f>IF(COUNT($G38:G38),EDATE(EDATE($G38,43),0))</f>
        <v>44709</v>
      </c>
      <c r="CP38" s="230"/>
      <c r="CQ38" s="205">
        <f>IF(COUNT($G38:G38),EDATE(EDATE($G38,44),0))</f>
        <v>44740</v>
      </c>
      <c r="CR38" s="230"/>
      <c r="CS38" s="205">
        <f>IF(COUNT($G38:G38),EDATE(EDATE($G38,45),0))</f>
        <v>44770</v>
      </c>
      <c r="CT38" s="230"/>
      <c r="CU38" s="205">
        <f>IF(COUNT($G38:G38),EDATE(EDATE($G38,46),0))</f>
        <v>44801</v>
      </c>
      <c r="CV38" s="230"/>
      <c r="CW38" s="205">
        <f>IF(COUNT($G38:G38),EDATE(EDATE($G38,47),0))</f>
        <v>44832</v>
      </c>
      <c r="CX38" s="230"/>
      <c r="CY38" s="205">
        <f>IF(COUNT($G38:G38),EDATE(EDATE($G38,48),0))</f>
        <v>44862</v>
      </c>
      <c r="CZ38" s="230"/>
      <c r="DA38" s="205">
        <f>IF(COUNT($G38:G38),EDATE(EDATE($G38,49),0))</f>
        <v>44893</v>
      </c>
      <c r="DB38" s="230"/>
      <c r="DC38" s="205">
        <f>IF(COUNT($G38:G38),EDATE(EDATE($G38,50),0))</f>
        <v>44923</v>
      </c>
      <c r="DD38" s="230"/>
      <c r="DE38" s="205">
        <f>IF(COUNT($G38:G38),EDATE(EDATE($G38,51),0))</f>
        <v>44954</v>
      </c>
      <c r="DF38" s="230"/>
      <c r="DG38" s="205">
        <f>IF(COUNT($G38:G38),EDATE(EDATE($G38,52),0))</f>
        <v>44985</v>
      </c>
      <c r="DH38" s="230"/>
      <c r="DI38" s="205">
        <f>IF(COUNT($G38:G38),EDATE(EDATE($G38,53),0))</f>
        <v>45013</v>
      </c>
      <c r="DJ38" s="230"/>
      <c r="DK38" s="205">
        <f>IF(COUNT($G38:G38),EDATE(EDATE($G38,54),0))</f>
        <v>45044</v>
      </c>
      <c r="DL38" s="230"/>
      <c r="DM38" s="205">
        <f>IF(COUNT($G38:G38),EDATE(EDATE($G38,55),0))</f>
        <v>45074</v>
      </c>
      <c r="DN38" s="230"/>
      <c r="DO38" s="205">
        <f>IF(COUNT($G38:G38),EDATE(EDATE($G38,56),0))</f>
        <v>45105</v>
      </c>
      <c r="DP38" s="230"/>
      <c r="DQ38" s="205">
        <f>IF(COUNT($G38:G38),EDATE(EDATE($G38,57),0))</f>
        <v>45135</v>
      </c>
      <c r="DR38" s="230"/>
      <c r="DS38" s="205">
        <f>IF(COUNT($G38:G38),EDATE(EDATE($G38,58),0))</f>
        <v>45166</v>
      </c>
      <c r="DT38" s="230"/>
      <c r="DU38" s="205">
        <f>IF(COUNT($G38:G38),EDATE(EDATE($G38,59),0))</f>
        <v>45197</v>
      </c>
      <c r="DV38" s="230"/>
      <c r="DW38" s="205">
        <f>IF(COUNT($G38:G38),EDATE(EDATE($G38,60),0))</f>
        <v>45227</v>
      </c>
      <c r="DX38" s="230"/>
      <c r="DY38" s="205">
        <f>IF(COUNT($G38:G38),EDATE(EDATE($G38,61),0))</f>
        <v>45258</v>
      </c>
      <c r="DZ38" s="230"/>
      <c r="EA38" s="205">
        <f>IF(COUNT($G38:G38),EDATE(EDATE($G38,62),0))</f>
        <v>45288</v>
      </c>
      <c r="EB38" s="230"/>
      <c r="EC38" s="205">
        <f>IF(COUNT($G38:G38),EDATE(EDATE($G38,63),0))</f>
        <v>45319</v>
      </c>
      <c r="ED38" s="230"/>
      <c r="EE38" s="205">
        <f>IF(COUNT($G38:G38),EDATE(EDATE($G38,64),0))</f>
        <v>45350</v>
      </c>
      <c r="EF38" s="233"/>
      <c r="EG38" s="44"/>
    </row>
    <row r="39" spans="1:137" ht="21" customHeight="1" thickBot="1">
      <c r="A39" s="200" t="str">
        <f t="shared" ca="1" si="0"/>
        <v/>
      </c>
      <c r="B39" s="213"/>
      <c r="C39" s="215" t="e">
        <f>+VLOOKUP(B39,'اسماء العملاء'!$A$2:$E$1270,5,FALSE)</f>
        <v>#N/A</v>
      </c>
      <c r="D39" s="215" t="e">
        <f>+VLOOKUP(B39,'اسماء العملاء'!$A$2:$C$1270,2,FALSE)</f>
        <v>#N/A</v>
      </c>
      <c r="E39" s="215" t="e">
        <f>+VLOOKUP(B39,'اسماء العملاء'!$A$2:$C$1270,3,FALSE)</f>
        <v>#N/A</v>
      </c>
      <c r="F39" s="203" t="e">
        <f>+VLOOKUP(B39,'اسماء العملاء'!$A$2:$F$142,6,FALSE)</f>
        <v>#N/A</v>
      </c>
      <c r="G39" s="205">
        <v>43402</v>
      </c>
      <c r="H39" s="229"/>
      <c r="I39" s="205">
        <f>IF(COUNT($G39:G39),EDATE(EDATE($G39,1),0))</f>
        <v>43433</v>
      </c>
      <c r="J39" s="230"/>
      <c r="K39" s="205">
        <f>IF(COUNT($G39:G39),EDATE(EDATE($G39,2),0))</f>
        <v>43463</v>
      </c>
      <c r="L39" s="230"/>
      <c r="M39" s="205">
        <f>IF(COUNT($G39:G39),EDATE(EDATE($G39,3),0))</f>
        <v>43494</v>
      </c>
      <c r="N39" s="230"/>
      <c r="O39" s="205">
        <f>IF(COUNT($G39:G39),EDATE(EDATE($G39,4),0))</f>
        <v>43524</v>
      </c>
      <c r="P39" s="230"/>
      <c r="Q39" s="230">
        <f>IF(COUNT($G39:G39),EDATE(EDATE($G39,5),0))</f>
        <v>43553</v>
      </c>
      <c r="R39" s="230"/>
      <c r="S39" s="205">
        <f>IF(COUNT($G39:G39),EDATE(EDATE($G39,6),0))</f>
        <v>43584</v>
      </c>
      <c r="T39" s="230"/>
      <c r="U39" s="205">
        <f>IF(COUNT($G39:G39),EDATE(EDATE($G39,7),0))</f>
        <v>43614</v>
      </c>
      <c r="V39" s="230"/>
      <c r="W39" s="205">
        <f>IF(COUNT($G39:G39),EDATE(EDATE($G39,8),0))</f>
        <v>43645</v>
      </c>
      <c r="X39" s="230"/>
      <c r="Y39" s="205">
        <f>IF(COUNT($G39:G39),EDATE(EDATE($G39,9),0))</f>
        <v>43675</v>
      </c>
      <c r="Z39" s="230"/>
      <c r="AA39" s="205">
        <f>IF(COUNT($G39:G39),EDATE(EDATE($G39,10),0))</f>
        <v>43706</v>
      </c>
      <c r="AB39" s="230"/>
      <c r="AC39" s="205">
        <f>IF(COUNT($G39:G39),EDATE(EDATE($G39,11),0))</f>
        <v>43737</v>
      </c>
      <c r="AD39" s="230"/>
      <c r="AE39" s="205">
        <f>IF(COUNT($G39:G39),EDATE(EDATE($G39,12),0))</f>
        <v>43767</v>
      </c>
      <c r="AF39" s="230"/>
      <c r="AG39" s="205">
        <f>IF(COUNT($G39:G39),EDATE(EDATE($G39,13),0))</f>
        <v>43798</v>
      </c>
      <c r="AH39" s="230"/>
      <c r="AI39" s="205">
        <f>IF(COUNT($G39:G39),EDATE(EDATE($G39,14),0))</f>
        <v>43828</v>
      </c>
      <c r="AJ39" s="230"/>
      <c r="AK39" s="205">
        <f>IF(COUNT($G39:G39),EDATE(EDATE($G39,15),0))</f>
        <v>43859</v>
      </c>
      <c r="AL39" s="230"/>
      <c r="AM39" s="205">
        <f>IF(COUNT($G39:G39),EDATE(EDATE($G39,16),0))</f>
        <v>43890</v>
      </c>
      <c r="AN39" s="230"/>
      <c r="AO39" s="205">
        <f>IF(COUNT($G39:G39),EDATE(EDATE($G39,17),0))</f>
        <v>43919</v>
      </c>
      <c r="AP39" s="230"/>
      <c r="AQ39" s="205">
        <f>IF(COUNT($G39:G39),EDATE(EDATE($G39,18),0))</f>
        <v>43950</v>
      </c>
      <c r="AR39" s="230"/>
      <c r="AS39" s="205">
        <f>IF(COUNT($G39:G39),EDATE(EDATE($G39,19),0))</f>
        <v>43980</v>
      </c>
      <c r="AT39" s="230"/>
      <c r="AU39" s="205">
        <f>IF(COUNT($G39:G39),EDATE(EDATE($G39,20),0))</f>
        <v>44011</v>
      </c>
      <c r="AV39" s="230"/>
      <c r="AW39" s="205">
        <f>IF(COUNT($G39:G39),EDATE(EDATE($G39,21),0))</f>
        <v>44041</v>
      </c>
      <c r="AX39" s="230"/>
      <c r="AY39" s="205">
        <f>IF(COUNT($G39:G39),EDATE(EDATE($G39,22),0))</f>
        <v>44072</v>
      </c>
      <c r="AZ39" s="230"/>
      <c r="BA39" s="205">
        <f>IF(COUNT($G39:G39),EDATE(EDATE($G39,23),0))</f>
        <v>44103</v>
      </c>
      <c r="BB39" s="230"/>
      <c r="BC39" s="205">
        <f>IF(COUNT($G39:G39),EDATE(EDATE($G39,24),0))</f>
        <v>44133</v>
      </c>
      <c r="BD39" s="230"/>
      <c r="BE39" s="205">
        <f>IF(COUNT($G39:G39),EDATE(EDATE($G39,25),0))</f>
        <v>44164</v>
      </c>
      <c r="BF39" s="230"/>
      <c r="BG39" s="205">
        <f>IF(COUNT($G39:G39),EDATE(EDATE($G39,26),0))</f>
        <v>44194</v>
      </c>
      <c r="BH39" s="230"/>
      <c r="BI39" s="205">
        <f>IF(COUNT($G39:G39),EDATE(EDATE($G39,27),0))</f>
        <v>44225</v>
      </c>
      <c r="BJ39" s="230"/>
      <c r="BK39" s="205">
        <f>IF(COUNT($G39:G39),EDATE(EDATE($G39,28),0))</f>
        <v>44255</v>
      </c>
      <c r="BL39" s="230"/>
      <c r="BM39" s="205">
        <f>IF(COUNT($G39:G39),EDATE(EDATE($G39,29),0))</f>
        <v>44284</v>
      </c>
      <c r="BN39" s="230"/>
      <c r="BO39" s="205">
        <f>IF(COUNT($G39:G39),EDATE(EDATE($G39,30),0))</f>
        <v>44315</v>
      </c>
      <c r="BP39" s="230"/>
      <c r="BQ39" s="205">
        <f>IF(COUNT($G39:G39),EDATE(EDATE($G39,31),0))</f>
        <v>44345</v>
      </c>
      <c r="BR39" s="230"/>
      <c r="BS39" s="205">
        <f>IF(COUNT($G39:G39),EDATE(EDATE($G39,32),0))</f>
        <v>44376</v>
      </c>
      <c r="BT39" s="230"/>
      <c r="BU39" s="205">
        <f>IF(COUNT($G39:G39),EDATE(EDATE($G39,33),0))</f>
        <v>44406</v>
      </c>
      <c r="BV39" s="230"/>
      <c r="BW39" s="205">
        <f>IF(COUNT($G39:G39),EDATE(EDATE($G39,34),0))</f>
        <v>44437</v>
      </c>
      <c r="BX39" s="230"/>
      <c r="BY39" s="205">
        <f>IF(COUNT($G39:G39),EDATE(EDATE($G39,35),0))</f>
        <v>44468</v>
      </c>
      <c r="BZ39" s="230"/>
      <c r="CA39" s="205">
        <f>IF(COUNT($G39:G39),EDATE(EDATE($G39,36),0))</f>
        <v>44498</v>
      </c>
      <c r="CB39" s="230"/>
      <c r="CC39" s="205">
        <f>IF(COUNT($G39:G39),EDATE(EDATE($G39,37),0))</f>
        <v>44529</v>
      </c>
      <c r="CD39" s="230"/>
      <c r="CE39" s="205">
        <f>IF(COUNT($G39:G39),EDATE(EDATE($G39,38),0))</f>
        <v>44559</v>
      </c>
      <c r="CF39" s="230"/>
      <c r="CG39" s="205">
        <f>IF(COUNT($G39:G39),EDATE(EDATE($G39,39),0))</f>
        <v>44590</v>
      </c>
      <c r="CH39" s="230"/>
      <c r="CI39" s="205">
        <f>IF(COUNT($G39:G39),EDATE(EDATE($G39,40),0))</f>
        <v>44620</v>
      </c>
      <c r="CJ39" s="230"/>
      <c r="CK39" s="205">
        <f>IF(COUNT($G39:G39),EDATE(EDATE($G39,41),0))</f>
        <v>44649</v>
      </c>
      <c r="CL39" s="230"/>
      <c r="CM39" s="205">
        <f>IF(COUNT($G39:G39),EDATE(EDATE($G39,42),0))</f>
        <v>44680</v>
      </c>
      <c r="CN39" s="230"/>
      <c r="CO39" s="205">
        <f>IF(COUNT($G39:G39),EDATE(EDATE($G39,43),0))</f>
        <v>44710</v>
      </c>
      <c r="CP39" s="230"/>
      <c r="CQ39" s="205">
        <f>IF(COUNT($G39:G39),EDATE(EDATE($G39,44),0))</f>
        <v>44741</v>
      </c>
      <c r="CR39" s="230"/>
      <c r="CS39" s="205">
        <f>IF(COUNT($G39:G39),EDATE(EDATE($G39,45),0))</f>
        <v>44771</v>
      </c>
      <c r="CT39" s="230"/>
      <c r="CU39" s="205">
        <f>IF(COUNT($G39:G39),EDATE(EDATE($G39,46),0))</f>
        <v>44802</v>
      </c>
      <c r="CV39" s="230"/>
      <c r="CW39" s="205">
        <f>IF(COUNT($G39:G39),EDATE(EDATE($G39,47),0))</f>
        <v>44833</v>
      </c>
      <c r="CX39" s="230"/>
      <c r="CY39" s="205">
        <f>IF(COUNT($G39:G39),EDATE(EDATE($G39,48),0))</f>
        <v>44863</v>
      </c>
      <c r="CZ39" s="230"/>
      <c r="DA39" s="205">
        <f>IF(COUNT($G39:G39),EDATE(EDATE($G39,49),0))</f>
        <v>44894</v>
      </c>
      <c r="DB39" s="230"/>
      <c r="DC39" s="205">
        <f>IF(COUNT($G39:G39),EDATE(EDATE($G39,50),0))</f>
        <v>44924</v>
      </c>
      <c r="DD39" s="230"/>
      <c r="DE39" s="205">
        <f>IF(COUNT($G39:G39),EDATE(EDATE($G39,51),0))</f>
        <v>44955</v>
      </c>
      <c r="DF39" s="230"/>
      <c r="DG39" s="205">
        <f>IF(COUNT($G39:G39),EDATE(EDATE($G39,52),0))</f>
        <v>44985</v>
      </c>
      <c r="DH39" s="230"/>
      <c r="DI39" s="205">
        <f>IF(COUNT($G39:G39),EDATE(EDATE($G39,53),0))</f>
        <v>45014</v>
      </c>
      <c r="DJ39" s="230"/>
      <c r="DK39" s="205">
        <f>IF(COUNT($G39:G39),EDATE(EDATE($G39,54),0))</f>
        <v>45045</v>
      </c>
      <c r="DL39" s="230"/>
      <c r="DM39" s="205">
        <f>IF(COUNT($G39:G39),EDATE(EDATE($G39,55),0))</f>
        <v>45075</v>
      </c>
      <c r="DN39" s="230"/>
      <c r="DO39" s="205">
        <f>IF(COUNT($G39:G39),EDATE(EDATE($G39,56),0))</f>
        <v>45106</v>
      </c>
      <c r="DP39" s="230"/>
      <c r="DQ39" s="205">
        <f>IF(COUNT($G39:G39),EDATE(EDATE($G39,57),0))</f>
        <v>45136</v>
      </c>
      <c r="DR39" s="230"/>
      <c r="DS39" s="205">
        <f>IF(COUNT($G39:G39),EDATE(EDATE($G39,58),0))</f>
        <v>45167</v>
      </c>
      <c r="DT39" s="230"/>
      <c r="DU39" s="205">
        <f>IF(COUNT($G39:G39),EDATE(EDATE($G39,59),0))</f>
        <v>45198</v>
      </c>
      <c r="DV39" s="230"/>
      <c r="DW39" s="205">
        <f>IF(COUNT($G39:G39),EDATE(EDATE($G39,60),0))</f>
        <v>45228</v>
      </c>
      <c r="DX39" s="230"/>
      <c r="DY39" s="205">
        <f>IF(COUNT($G39:G39),EDATE(EDATE($G39,61),0))</f>
        <v>45259</v>
      </c>
      <c r="DZ39" s="230"/>
      <c r="EA39" s="205">
        <f>IF(COUNT($G39:G39),EDATE(EDATE($G39,62),0))</f>
        <v>45289</v>
      </c>
      <c r="EB39" s="230"/>
      <c r="EC39" s="205">
        <f>IF(COUNT($G39:G39),EDATE(EDATE($G39,63),0))</f>
        <v>45320</v>
      </c>
      <c r="ED39" s="230"/>
      <c r="EE39" s="205">
        <f>IF(COUNT($G39:G39),EDATE(EDATE($G39,64),0))</f>
        <v>45351</v>
      </c>
      <c r="EF39" s="233"/>
      <c r="EG39" s="44"/>
    </row>
    <row r="40" spans="1:137" ht="21" customHeight="1" thickBot="1">
      <c r="A40" s="200" t="str">
        <f t="shared" ca="1" si="0"/>
        <v/>
      </c>
      <c r="B40" s="213"/>
      <c r="C40" s="215" t="e">
        <f>+VLOOKUP(B40,'اسماء العملاء'!$A$2:$E$1270,5,FALSE)</f>
        <v>#N/A</v>
      </c>
      <c r="D40" s="215" t="e">
        <f>+VLOOKUP(B40,'اسماء العملاء'!$A$2:$C$1270,2,FALSE)</f>
        <v>#N/A</v>
      </c>
      <c r="E40" s="215" t="e">
        <f>+VLOOKUP(B40,'اسماء العملاء'!$A$2:$C$1270,3,FALSE)</f>
        <v>#N/A</v>
      </c>
      <c r="F40" s="203" t="e">
        <f>+VLOOKUP(B40,'اسماء العملاء'!$A$2:$F$142,6,FALSE)</f>
        <v>#N/A</v>
      </c>
      <c r="G40" s="205">
        <v>43403</v>
      </c>
      <c r="H40" s="229"/>
      <c r="I40" s="205">
        <f>IF(COUNT($G40:G40),EDATE(EDATE($G40,1),0))</f>
        <v>43434</v>
      </c>
      <c r="J40" s="230"/>
      <c r="K40" s="205">
        <f>IF(COUNT($G40:G40),EDATE(EDATE($G40,2),0))</f>
        <v>43464</v>
      </c>
      <c r="L40" s="230"/>
      <c r="M40" s="205">
        <f>IF(COUNT($G40:G40),EDATE(EDATE($G40,3),0))</f>
        <v>43495</v>
      </c>
      <c r="N40" s="230"/>
      <c r="O40" s="205">
        <f>IF(COUNT($G40:G40),EDATE(EDATE($G40,4),0))</f>
        <v>43524</v>
      </c>
      <c r="P40" s="230"/>
      <c r="Q40" s="230">
        <f>IF(COUNT($G40:G40),EDATE(EDATE($G40,5),0))</f>
        <v>43554</v>
      </c>
      <c r="R40" s="230"/>
      <c r="S40" s="205">
        <f>IF(COUNT($G40:G40),EDATE(EDATE($G40,6),0))</f>
        <v>43585</v>
      </c>
      <c r="T40" s="230"/>
      <c r="U40" s="205">
        <f>IF(COUNT($G40:G40),EDATE(EDATE($G40,7),0))</f>
        <v>43615</v>
      </c>
      <c r="V40" s="230"/>
      <c r="W40" s="205">
        <f>IF(COUNT($G40:G40),EDATE(EDATE($G40,8),0))</f>
        <v>43646</v>
      </c>
      <c r="X40" s="230"/>
      <c r="Y40" s="205">
        <f>IF(COUNT($G40:G40),EDATE(EDATE($G40,9),0))</f>
        <v>43676</v>
      </c>
      <c r="Z40" s="230"/>
      <c r="AA40" s="205">
        <f>IF(COUNT($G40:G40),EDATE(EDATE($G40,10),0))</f>
        <v>43707</v>
      </c>
      <c r="AB40" s="230"/>
      <c r="AC40" s="205">
        <f>IF(COUNT($G40:G40),EDATE(EDATE($G40,11),0))</f>
        <v>43738</v>
      </c>
      <c r="AD40" s="230"/>
      <c r="AE40" s="205">
        <f>IF(COUNT($G40:G40),EDATE(EDATE($G40,12),0))</f>
        <v>43768</v>
      </c>
      <c r="AF40" s="230"/>
      <c r="AG40" s="205">
        <f>IF(COUNT($G40:G40),EDATE(EDATE($G40,13),0))</f>
        <v>43799</v>
      </c>
      <c r="AH40" s="230"/>
      <c r="AI40" s="205">
        <f>IF(COUNT($G40:G40),EDATE(EDATE($G40,14),0))</f>
        <v>43829</v>
      </c>
      <c r="AJ40" s="230"/>
      <c r="AK40" s="205">
        <f>IF(COUNT($G40:G40),EDATE(EDATE($G40,15),0))</f>
        <v>43860</v>
      </c>
      <c r="AL40" s="230"/>
      <c r="AM40" s="205">
        <f>IF(COUNT($G40:G40),EDATE(EDATE($G40,16),0))</f>
        <v>43890</v>
      </c>
      <c r="AN40" s="230"/>
      <c r="AO40" s="205">
        <f>IF(COUNT($G40:G40),EDATE(EDATE($G40,17),0))</f>
        <v>43920</v>
      </c>
      <c r="AP40" s="230"/>
      <c r="AQ40" s="205">
        <f>IF(COUNT($G40:G40),EDATE(EDATE($G40,18),0))</f>
        <v>43951</v>
      </c>
      <c r="AR40" s="230"/>
      <c r="AS40" s="205">
        <f>IF(COUNT($G40:G40),EDATE(EDATE($G40,19),0))</f>
        <v>43981</v>
      </c>
      <c r="AT40" s="230"/>
      <c r="AU40" s="205">
        <f>IF(COUNT($G40:G40),EDATE(EDATE($G40,20),0))</f>
        <v>44012</v>
      </c>
      <c r="AV40" s="230"/>
      <c r="AW40" s="205">
        <f>IF(COUNT($G40:G40),EDATE(EDATE($G40,21),0))</f>
        <v>44042</v>
      </c>
      <c r="AX40" s="230"/>
      <c r="AY40" s="205">
        <f>IF(COUNT($G40:G40),EDATE(EDATE($G40,22),0))</f>
        <v>44073</v>
      </c>
      <c r="AZ40" s="230"/>
      <c r="BA40" s="205">
        <f>IF(COUNT($G40:G40),EDATE(EDATE($G40,23),0))</f>
        <v>44104</v>
      </c>
      <c r="BB40" s="230"/>
      <c r="BC40" s="205">
        <f>IF(COUNT($G40:G40),EDATE(EDATE($G40,24),0))</f>
        <v>44134</v>
      </c>
      <c r="BD40" s="230"/>
      <c r="BE40" s="205">
        <f>IF(COUNT($G40:G40),EDATE(EDATE($G40,25),0))</f>
        <v>44165</v>
      </c>
      <c r="BF40" s="230"/>
      <c r="BG40" s="205">
        <f>IF(COUNT($G40:G40),EDATE(EDATE($G40,26),0))</f>
        <v>44195</v>
      </c>
      <c r="BH40" s="230"/>
      <c r="BI40" s="205">
        <f>IF(COUNT($G40:G40),EDATE(EDATE($G40,27),0))</f>
        <v>44226</v>
      </c>
      <c r="BJ40" s="230"/>
      <c r="BK40" s="205">
        <f>IF(COUNT($G40:G40),EDATE(EDATE($G40,28),0))</f>
        <v>44255</v>
      </c>
      <c r="BL40" s="230"/>
      <c r="BM40" s="205">
        <f>IF(COUNT($G40:G40),EDATE(EDATE($G40,29),0))</f>
        <v>44285</v>
      </c>
      <c r="BN40" s="230"/>
      <c r="BO40" s="205">
        <f>IF(COUNT($G40:G40),EDATE(EDATE($G40,30),0))</f>
        <v>44316</v>
      </c>
      <c r="BP40" s="230"/>
      <c r="BQ40" s="205">
        <f>IF(COUNT($G40:G40),EDATE(EDATE($G40,31),0))</f>
        <v>44346</v>
      </c>
      <c r="BR40" s="230"/>
      <c r="BS40" s="205">
        <f>IF(COUNT($G40:G40),EDATE(EDATE($G40,32),0))</f>
        <v>44377</v>
      </c>
      <c r="BT40" s="230"/>
      <c r="BU40" s="205">
        <f>IF(COUNT($G40:G40),EDATE(EDATE($G40,33),0))</f>
        <v>44407</v>
      </c>
      <c r="BV40" s="230"/>
      <c r="BW40" s="205">
        <f>IF(COUNT($G40:G40),EDATE(EDATE($G40,34),0))</f>
        <v>44438</v>
      </c>
      <c r="BX40" s="230"/>
      <c r="BY40" s="205">
        <f>IF(COUNT($G40:G40),EDATE(EDATE($G40,35),0))</f>
        <v>44469</v>
      </c>
      <c r="BZ40" s="230"/>
      <c r="CA40" s="205">
        <f>IF(COUNT($G40:G40),EDATE(EDATE($G40,36),0))</f>
        <v>44499</v>
      </c>
      <c r="CB40" s="230"/>
      <c r="CC40" s="205">
        <f>IF(COUNT($G40:G40),EDATE(EDATE($G40,37),0))</f>
        <v>44530</v>
      </c>
      <c r="CD40" s="230"/>
      <c r="CE40" s="205">
        <f>IF(COUNT($G40:G40),EDATE(EDATE($G40,38),0))</f>
        <v>44560</v>
      </c>
      <c r="CF40" s="230"/>
      <c r="CG40" s="205">
        <f>IF(COUNT($G40:G40),EDATE(EDATE($G40,39),0))</f>
        <v>44591</v>
      </c>
      <c r="CH40" s="230"/>
      <c r="CI40" s="205">
        <f>IF(COUNT($G40:G40),EDATE(EDATE($G40,40),0))</f>
        <v>44620</v>
      </c>
      <c r="CJ40" s="230"/>
      <c r="CK40" s="205">
        <f>IF(COUNT($G40:G40),EDATE(EDATE($G40,41),0))</f>
        <v>44650</v>
      </c>
      <c r="CL40" s="230"/>
      <c r="CM40" s="205">
        <f>IF(COUNT($G40:G40),EDATE(EDATE($G40,42),0))</f>
        <v>44681</v>
      </c>
      <c r="CN40" s="230"/>
      <c r="CO40" s="205">
        <f>IF(COUNT($G40:G40),EDATE(EDATE($G40,43),0))</f>
        <v>44711</v>
      </c>
      <c r="CP40" s="230"/>
      <c r="CQ40" s="205">
        <f>IF(COUNT($G40:G40),EDATE(EDATE($G40,44),0))</f>
        <v>44742</v>
      </c>
      <c r="CR40" s="230"/>
      <c r="CS40" s="205">
        <f>IF(COUNT($G40:G40),EDATE(EDATE($G40,45),0))</f>
        <v>44772</v>
      </c>
      <c r="CT40" s="230"/>
      <c r="CU40" s="205">
        <f>IF(COUNT($G40:G40),EDATE(EDATE($G40,46),0))</f>
        <v>44803</v>
      </c>
      <c r="CV40" s="230"/>
      <c r="CW40" s="205">
        <f>IF(COUNT($G40:G40),EDATE(EDATE($G40,47),0))</f>
        <v>44834</v>
      </c>
      <c r="CX40" s="230"/>
      <c r="CY40" s="205">
        <f>IF(COUNT($G40:G40),EDATE(EDATE($G40,48),0))</f>
        <v>44864</v>
      </c>
      <c r="CZ40" s="230"/>
      <c r="DA40" s="205">
        <f>IF(COUNT($G40:G40),EDATE(EDATE($G40,49),0))</f>
        <v>44895</v>
      </c>
      <c r="DB40" s="230"/>
      <c r="DC40" s="205">
        <f>IF(COUNT($G40:G40),EDATE(EDATE($G40,50),0))</f>
        <v>44925</v>
      </c>
      <c r="DD40" s="230"/>
      <c r="DE40" s="205">
        <f>IF(COUNT($G40:G40),EDATE(EDATE($G40,51),0))</f>
        <v>44956</v>
      </c>
      <c r="DF40" s="230"/>
      <c r="DG40" s="205">
        <f>IF(COUNT($G40:G40),EDATE(EDATE($G40,52),0))</f>
        <v>44985</v>
      </c>
      <c r="DH40" s="230"/>
      <c r="DI40" s="205">
        <f>IF(COUNT($G40:G40),EDATE(EDATE($G40,53),0))</f>
        <v>45015</v>
      </c>
      <c r="DJ40" s="230"/>
      <c r="DK40" s="205">
        <f>IF(COUNT($G40:G40),EDATE(EDATE($G40,54),0))</f>
        <v>45046</v>
      </c>
      <c r="DL40" s="230"/>
      <c r="DM40" s="205">
        <f>IF(COUNT($G40:G40),EDATE(EDATE($G40,55),0))</f>
        <v>45076</v>
      </c>
      <c r="DN40" s="230"/>
      <c r="DO40" s="205">
        <f>IF(COUNT($G40:G40),EDATE(EDATE($G40,56),0))</f>
        <v>45107</v>
      </c>
      <c r="DP40" s="230"/>
      <c r="DQ40" s="205">
        <f>IF(COUNT($G40:G40),EDATE(EDATE($G40,57),0))</f>
        <v>45137</v>
      </c>
      <c r="DR40" s="230"/>
      <c r="DS40" s="205">
        <f>IF(COUNT($G40:G40),EDATE(EDATE($G40,58),0))</f>
        <v>45168</v>
      </c>
      <c r="DT40" s="230"/>
      <c r="DU40" s="205">
        <f>IF(COUNT($G40:G40),EDATE(EDATE($G40,59),0))</f>
        <v>45199</v>
      </c>
      <c r="DV40" s="230"/>
      <c r="DW40" s="205">
        <f>IF(COUNT($G40:G40),EDATE(EDATE($G40,60),0))</f>
        <v>45229</v>
      </c>
      <c r="DX40" s="230"/>
      <c r="DY40" s="205">
        <f>IF(COUNT($G40:G40),EDATE(EDATE($G40,61),0))</f>
        <v>45260</v>
      </c>
      <c r="DZ40" s="230"/>
      <c r="EA40" s="205">
        <f>IF(COUNT($G40:G40),EDATE(EDATE($G40,62),0))</f>
        <v>45290</v>
      </c>
      <c r="EB40" s="230"/>
      <c r="EC40" s="205">
        <f>IF(COUNT($G40:G40),EDATE(EDATE($G40,63),0))</f>
        <v>45321</v>
      </c>
      <c r="ED40" s="230"/>
      <c r="EE40" s="205">
        <f>IF(COUNT($G40:G40),EDATE(EDATE($G40,64),0))</f>
        <v>45351</v>
      </c>
      <c r="EF40" s="233"/>
      <c r="EG40" s="44"/>
    </row>
    <row r="41" spans="1:137" ht="21" customHeight="1" thickBot="1">
      <c r="A41" s="200" t="str">
        <f t="shared" ca="1" si="0"/>
        <v/>
      </c>
      <c r="B41" s="213"/>
      <c r="C41" s="215" t="e">
        <f>+VLOOKUP(B41,'اسماء العملاء'!$A$2:$E$1270,5,FALSE)</f>
        <v>#N/A</v>
      </c>
      <c r="D41" s="215" t="e">
        <f>+VLOOKUP(B41,'اسماء العملاء'!$A$2:$C$1270,2,FALSE)</f>
        <v>#N/A</v>
      </c>
      <c r="E41" s="215" t="e">
        <f>+VLOOKUP(B41,'اسماء العملاء'!$A$2:$C$1270,3,FALSE)</f>
        <v>#N/A</v>
      </c>
      <c r="F41" s="203" t="e">
        <f>+VLOOKUP(B41,'اسماء العملاء'!$A$2:$F$142,6,FALSE)</f>
        <v>#N/A</v>
      </c>
      <c r="G41" s="205">
        <v>43404</v>
      </c>
      <c r="H41" s="229"/>
      <c r="I41" s="205">
        <f>IF(COUNT($G41:G41),EDATE(EDATE($G41,1),0))</f>
        <v>43434</v>
      </c>
      <c r="J41" s="230"/>
      <c r="K41" s="205">
        <f>IF(COUNT($G41:G41),EDATE(EDATE($G41,2),0))</f>
        <v>43465</v>
      </c>
      <c r="L41" s="230"/>
      <c r="M41" s="205">
        <f>IF(COUNT($G41:G41),EDATE(EDATE($G41,3),0))</f>
        <v>43496</v>
      </c>
      <c r="N41" s="230"/>
      <c r="O41" s="205">
        <f>IF(COUNT($G41:G41),EDATE(EDATE($G41,4),0))</f>
        <v>43524</v>
      </c>
      <c r="P41" s="230"/>
      <c r="Q41" s="230">
        <f>IF(COUNT($G41:G41),EDATE(EDATE($G41,5),0))</f>
        <v>43555</v>
      </c>
      <c r="R41" s="230"/>
      <c r="S41" s="205">
        <f>IF(COUNT($G41:G41),EDATE(EDATE($G41,6),0))</f>
        <v>43585</v>
      </c>
      <c r="T41" s="230"/>
      <c r="U41" s="205">
        <f>IF(COUNT($G41:G41),EDATE(EDATE($G41,7),0))</f>
        <v>43616</v>
      </c>
      <c r="V41" s="230"/>
      <c r="W41" s="205">
        <f>IF(COUNT($G41:G41),EDATE(EDATE($G41,8),0))</f>
        <v>43646</v>
      </c>
      <c r="X41" s="230"/>
      <c r="Y41" s="205">
        <f>IF(COUNT($G41:G41),EDATE(EDATE($G41,9),0))</f>
        <v>43677</v>
      </c>
      <c r="Z41" s="230"/>
      <c r="AA41" s="205">
        <f>IF(COUNT($G41:G41),EDATE(EDATE($G41,10),0))</f>
        <v>43708</v>
      </c>
      <c r="AB41" s="230"/>
      <c r="AC41" s="205">
        <f>IF(COUNT($G41:G41),EDATE(EDATE($G41,11),0))</f>
        <v>43738</v>
      </c>
      <c r="AD41" s="230"/>
      <c r="AE41" s="205">
        <f>IF(COUNT($G41:G41),EDATE(EDATE($G41,12),0))</f>
        <v>43769</v>
      </c>
      <c r="AF41" s="230"/>
      <c r="AG41" s="205">
        <f>IF(COUNT($G41:G41),EDATE(EDATE($G41,13),0))</f>
        <v>43799</v>
      </c>
      <c r="AH41" s="230"/>
      <c r="AI41" s="205">
        <f>IF(COUNT($G41:G41),EDATE(EDATE($G41,14),0))</f>
        <v>43830</v>
      </c>
      <c r="AJ41" s="230"/>
      <c r="AK41" s="205">
        <f>IF(COUNT($G41:G41),EDATE(EDATE($G41,15),0))</f>
        <v>43861</v>
      </c>
      <c r="AL41" s="230"/>
      <c r="AM41" s="205">
        <f>IF(COUNT($G41:G41),EDATE(EDATE($G41,16),0))</f>
        <v>43890</v>
      </c>
      <c r="AN41" s="230"/>
      <c r="AO41" s="205">
        <f>IF(COUNT($G41:G41),EDATE(EDATE($G41,17),0))</f>
        <v>43921</v>
      </c>
      <c r="AP41" s="230"/>
      <c r="AQ41" s="205">
        <f>IF(COUNT($G41:G41),EDATE(EDATE($G41,18),0))</f>
        <v>43951</v>
      </c>
      <c r="AR41" s="230"/>
      <c r="AS41" s="205">
        <f>IF(COUNT($G41:G41),EDATE(EDATE($G41,19),0))</f>
        <v>43982</v>
      </c>
      <c r="AT41" s="230"/>
      <c r="AU41" s="205">
        <f>IF(COUNT($G41:G41),EDATE(EDATE($G41,20),0))</f>
        <v>44012</v>
      </c>
      <c r="AV41" s="230"/>
      <c r="AW41" s="205">
        <f>IF(COUNT($G41:G41),EDATE(EDATE($G41,21),0))</f>
        <v>44043</v>
      </c>
      <c r="AX41" s="230"/>
      <c r="AY41" s="205">
        <f>IF(COUNT($G41:G41),EDATE(EDATE($G41,22),0))</f>
        <v>44074</v>
      </c>
      <c r="AZ41" s="230"/>
      <c r="BA41" s="205">
        <f>IF(COUNT($G41:G41),EDATE(EDATE($G41,23),0))</f>
        <v>44104</v>
      </c>
      <c r="BB41" s="230"/>
      <c r="BC41" s="205">
        <f>IF(COUNT($G41:G41),EDATE(EDATE($G41,24),0))</f>
        <v>44135</v>
      </c>
      <c r="BD41" s="230"/>
      <c r="BE41" s="205">
        <f>IF(COUNT($G41:G41),EDATE(EDATE($G41,25),0))</f>
        <v>44165</v>
      </c>
      <c r="BF41" s="230"/>
      <c r="BG41" s="205">
        <f>IF(COUNT($G41:G41),EDATE(EDATE($G41,26),0))</f>
        <v>44196</v>
      </c>
      <c r="BH41" s="230"/>
      <c r="BI41" s="205">
        <f>IF(COUNT($G41:G41),EDATE(EDATE($G41,27),0))</f>
        <v>44227</v>
      </c>
      <c r="BJ41" s="230"/>
      <c r="BK41" s="205">
        <f>IF(COUNT($G41:G41),EDATE(EDATE($G41,28),0))</f>
        <v>44255</v>
      </c>
      <c r="BL41" s="230"/>
      <c r="BM41" s="205">
        <f>IF(COUNT($G41:G41),EDATE(EDATE($G41,29),0))</f>
        <v>44286</v>
      </c>
      <c r="BN41" s="230"/>
      <c r="BO41" s="205">
        <f>IF(COUNT($G41:G41),EDATE(EDATE($G41,30),0))</f>
        <v>44316</v>
      </c>
      <c r="BP41" s="230"/>
      <c r="BQ41" s="205">
        <f>IF(COUNT($G41:G41),EDATE(EDATE($G41,31),0))</f>
        <v>44347</v>
      </c>
      <c r="BR41" s="230"/>
      <c r="BS41" s="205">
        <f>IF(COUNT($G41:G41),EDATE(EDATE($G41,32),0))</f>
        <v>44377</v>
      </c>
      <c r="BT41" s="230"/>
      <c r="BU41" s="205">
        <f>IF(COUNT($G41:G41),EDATE(EDATE($G41,33),0))</f>
        <v>44408</v>
      </c>
      <c r="BV41" s="230"/>
      <c r="BW41" s="205">
        <f>IF(COUNT($G41:G41),EDATE(EDATE($G41,34),0))</f>
        <v>44439</v>
      </c>
      <c r="BX41" s="230"/>
      <c r="BY41" s="205">
        <f>IF(COUNT($G41:G41),EDATE(EDATE($G41,35),0))</f>
        <v>44469</v>
      </c>
      <c r="BZ41" s="230"/>
      <c r="CA41" s="205">
        <f>IF(COUNT($G41:G41),EDATE(EDATE($G41,36),0))</f>
        <v>44500</v>
      </c>
      <c r="CB41" s="230"/>
      <c r="CC41" s="205">
        <f>IF(COUNT($G41:G41),EDATE(EDATE($G41,37),0))</f>
        <v>44530</v>
      </c>
      <c r="CD41" s="230"/>
      <c r="CE41" s="205">
        <f>IF(COUNT($G41:G41),EDATE(EDATE($G41,38),0))</f>
        <v>44561</v>
      </c>
      <c r="CF41" s="230"/>
      <c r="CG41" s="205">
        <f>IF(COUNT($G41:G41),EDATE(EDATE($G41,39),0))</f>
        <v>44592</v>
      </c>
      <c r="CH41" s="230"/>
      <c r="CI41" s="205">
        <f>IF(COUNT($G41:G41),EDATE(EDATE($G41,40),0))</f>
        <v>44620</v>
      </c>
      <c r="CJ41" s="230"/>
      <c r="CK41" s="205">
        <f>IF(COUNT($G41:G41),EDATE(EDATE($G41,41),0))</f>
        <v>44651</v>
      </c>
      <c r="CL41" s="230"/>
      <c r="CM41" s="205">
        <f>IF(COUNT($G41:G41),EDATE(EDATE($G41,42),0))</f>
        <v>44681</v>
      </c>
      <c r="CN41" s="230"/>
      <c r="CO41" s="205">
        <f>IF(COUNT($G41:G41),EDATE(EDATE($G41,43),0))</f>
        <v>44712</v>
      </c>
      <c r="CP41" s="230"/>
      <c r="CQ41" s="205">
        <f>IF(COUNT($G41:G41),EDATE(EDATE($G41,44),0))</f>
        <v>44742</v>
      </c>
      <c r="CR41" s="230"/>
      <c r="CS41" s="205">
        <f>IF(COUNT($G41:G41),EDATE(EDATE($G41,45),0))</f>
        <v>44773</v>
      </c>
      <c r="CT41" s="230"/>
      <c r="CU41" s="205">
        <f>IF(COUNT($G41:G41),EDATE(EDATE($G41,46),0))</f>
        <v>44804</v>
      </c>
      <c r="CV41" s="230"/>
      <c r="CW41" s="205">
        <f>IF(COUNT($G41:G41),EDATE(EDATE($G41,47),0))</f>
        <v>44834</v>
      </c>
      <c r="CX41" s="230"/>
      <c r="CY41" s="205">
        <f>IF(COUNT($G41:G41),EDATE(EDATE($G41,48),0))</f>
        <v>44865</v>
      </c>
      <c r="CZ41" s="230"/>
      <c r="DA41" s="205">
        <f>IF(COUNT($G41:G41),EDATE(EDATE($G41,49),0))</f>
        <v>44895</v>
      </c>
      <c r="DB41" s="230"/>
      <c r="DC41" s="205">
        <f>IF(COUNT($G41:G41),EDATE(EDATE($G41,50),0))</f>
        <v>44926</v>
      </c>
      <c r="DD41" s="230"/>
      <c r="DE41" s="205">
        <f>IF(COUNT($G41:G41),EDATE(EDATE($G41,51),0))</f>
        <v>44957</v>
      </c>
      <c r="DF41" s="230"/>
      <c r="DG41" s="205">
        <f>IF(COUNT($G41:G41),EDATE(EDATE($G41,52),0))</f>
        <v>44985</v>
      </c>
      <c r="DH41" s="230"/>
      <c r="DI41" s="205">
        <f>IF(COUNT($G41:G41),EDATE(EDATE($G41,53),0))</f>
        <v>45016</v>
      </c>
      <c r="DJ41" s="230"/>
      <c r="DK41" s="205">
        <f>IF(COUNT($G41:G41),EDATE(EDATE($G41,54),0))</f>
        <v>45046</v>
      </c>
      <c r="DL41" s="230"/>
      <c r="DM41" s="205">
        <f>IF(COUNT($G41:G41),EDATE(EDATE($G41,55),0))</f>
        <v>45077</v>
      </c>
      <c r="DN41" s="230"/>
      <c r="DO41" s="205">
        <f>IF(COUNT($G41:G41),EDATE(EDATE($G41,56),0))</f>
        <v>45107</v>
      </c>
      <c r="DP41" s="230"/>
      <c r="DQ41" s="205">
        <f>IF(COUNT($G41:G41),EDATE(EDATE($G41,57),0))</f>
        <v>45138</v>
      </c>
      <c r="DR41" s="230"/>
      <c r="DS41" s="205">
        <f>IF(COUNT($G41:G41),EDATE(EDATE($G41,58),0))</f>
        <v>45169</v>
      </c>
      <c r="DT41" s="230"/>
      <c r="DU41" s="205">
        <f>IF(COUNT($G41:G41),EDATE(EDATE($G41,59),0))</f>
        <v>45199</v>
      </c>
      <c r="DV41" s="230"/>
      <c r="DW41" s="205">
        <f>IF(COUNT($G41:G41),EDATE(EDATE($G41,60),0))</f>
        <v>45230</v>
      </c>
      <c r="DX41" s="230"/>
      <c r="DY41" s="205">
        <f>IF(COUNT($G41:G41),EDATE(EDATE($G41,61),0))</f>
        <v>45260</v>
      </c>
      <c r="DZ41" s="230"/>
      <c r="EA41" s="205">
        <f>IF(COUNT($G41:G41),EDATE(EDATE($G41,62),0))</f>
        <v>45291</v>
      </c>
      <c r="EB41" s="230"/>
      <c r="EC41" s="205">
        <f>IF(COUNT($G41:G41),EDATE(EDATE($G41,63),0))</f>
        <v>45322</v>
      </c>
      <c r="ED41" s="230"/>
      <c r="EE41" s="205">
        <f>IF(COUNT($G41:G41),EDATE(EDATE($G41,64),0))</f>
        <v>45351</v>
      </c>
      <c r="EF41" s="233"/>
      <c r="EG41" s="44"/>
    </row>
    <row r="42" spans="1:137" ht="21" customHeight="1" thickBot="1">
      <c r="A42" s="200" t="str">
        <f t="shared" ca="1" si="0"/>
        <v/>
      </c>
      <c r="B42" s="213"/>
      <c r="C42" s="215" t="e">
        <f>+VLOOKUP(B42,'اسماء العملاء'!$A$2:$E$1270,5,FALSE)</f>
        <v>#N/A</v>
      </c>
      <c r="D42" s="215" t="e">
        <f>+VLOOKUP(B42,'اسماء العملاء'!$A$2:$C$1270,2,FALSE)</f>
        <v>#N/A</v>
      </c>
      <c r="E42" s="215" t="e">
        <f>+VLOOKUP(B42,'اسماء العملاء'!$A$2:$C$1270,3,FALSE)</f>
        <v>#N/A</v>
      </c>
      <c r="F42" s="203" t="e">
        <f>+VLOOKUP(B42,'اسماء العملاء'!$A$2:$F$142,6,FALSE)</f>
        <v>#N/A</v>
      </c>
      <c r="G42" s="205">
        <v>43405</v>
      </c>
      <c r="H42" s="229"/>
      <c r="I42" s="205">
        <f>IF(COUNT($G42:G42),EDATE(EDATE($G42,1),0))</f>
        <v>43435</v>
      </c>
      <c r="J42" s="230"/>
      <c r="K42" s="205">
        <f>IF(COUNT($G42:G42),EDATE(EDATE($G42,2),0))</f>
        <v>43466</v>
      </c>
      <c r="L42" s="230"/>
      <c r="M42" s="205">
        <f>IF(COUNT($G42:G42),EDATE(EDATE($G42,3),0))</f>
        <v>43497</v>
      </c>
      <c r="N42" s="230"/>
      <c r="O42" s="205">
        <f>IF(COUNT($G42:G42),EDATE(EDATE($G42,4),0))</f>
        <v>43525</v>
      </c>
      <c r="P42" s="230"/>
      <c r="Q42" s="230">
        <f>IF(COUNT($G42:G42),EDATE(EDATE($G42,5),0))</f>
        <v>43556</v>
      </c>
      <c r="R42" s="230"/>
      <c r="S42" s="205">
        <f>IF(COUNT($G42:G42),EDATE(EDATE($G42,6),0))</f>
        <v>43586</v>
      </c>
      <c r="T42" s="230"/>
      <c r="U42" s="205">
        <f>IF(COUNT($G42:G42),EDATE(EDATE($G42,7),0))</f>
        <v>43617</v>
      </c>
      <c r="V42" s="230"/>
      <c r="W42" s="205">
        <f>IF(COUNT($G42:G42),EDATE(EDATE($G42,8),0))</f>
        <v>43647</v>
      </c>
      <c r="X42" s="230"/>
      <c r="Y42" s="205">
        <f>IF(COUNT($G42:G42),EDATE(EDATE($G42,9),0))</f>
        <v>43678</v>
      </c>
      <c r="Z42" s="230"/>
      <c r="AA42" s="205">
        <f>IF(COUNT($G42:G42),EDATE(EDATE($G42,10),0))</f>
        <v>43709</v>
      </c>
      <c r="AB42" s="230"/>
      <c r="AC42" s="205">
        <f>IF(COUNT($G42:G42),EDATE(EDATE($G42,11),0))</f>
        <v>43739</v>
      </c>
      <c r="AD42" s="230"/>
      <c r="AE42" s="205">
        <f>IF(COUNT($G42:G42),EDATE(EDATE($G42,12),0))</f>
        <v>43770</v>
      </c>
      <c r="AF42" s="230"/>
      <c r="AG42" s="205">
        <f>IF(COUNT($G42:G42),EDATE(EDATE($G42,13),0))</f>
        <v>43800</v>
      </c>
      <c r="AH42" s="230"/>
      <c r="AI42" s="205">
        <f>IF(COUNT($G42:G42),EDATE(EDATE($G42,14),0))</f>
        <v>43831</v>
      </c>
      <c r="AJ42" s="230"/>
      <c r="AK42" s="205">
        <f>IF(COUNT($G42:G42),EDATE(EDATE($G42,15),0))</f>
        <v>43862</v>
      </c>
      <c r="AL42" s="230"/>
      <c r="AM42" s="205">
        <f>IF(COUNT($G42:G42),EDATE(EDATE($G42,16),0))</f>
        <v>43891</v>
      </c>
      <c r="AN42" s="230"/>
      <c r="AO42" s="205">
        <f>IF(COUNT($G42:G42),EDATE(EDATE($G42,17),0))</f>
        <v>43922</v>
      </c>
      <c r="AP42" s="230"/>
      <c r="AQ42" s="205">
        <f>IF(COUNT($G42:G42),EDATE(EDATE($G42,18),0))</f>
        <v>43952</v>
      </c>
      <c r="AR42" s="230"/>
      <c r="AS42" s="205">
        <f>IF(COUNT($G42:G42),EDATE(EDATE($G42,19),0))</f>
        <v>43983</v>
      </c>
      <c r="AT42" s="230"/>
      <c r="AU42" s="205">
        <f>IF(COUNT($G42:G42),EDATE(EDATE($G42,20),0))</f>
        <v>44013</v>
      </c>
      <c r="AV42" s="230"/>
      <c r="AW42" s="205">
        <f>IF(COUNT($G42:G42),EDATE(EDATE($G42,21),0))</f>
        <v>44044</v>
      </c>
      <c r="AX42" s="230"/>
      <c r="AY42" s="205">
        <f>IF(COUNT($G42:G42),EDATE(EDATE($G42,22),0))</f>
        <v>44075</v>
      </c>
      <c r="AZ42" s="230"/>
      <c r="BA42" s="205">
        <f>IF(COUNT($G42:G42),EDATE(EDATE($G42,23),0))</f>
        <v>44105</v>
      </c>
      <c r="BB42" s="230"/>
      <c r="BC42" s="205">
        <f>IF(COUNT($G42:G42),EDATE(EDATE($G42,24),0))</f>
        <v>44136</v>
      </c>
      <c r="BD42" s="230"/>
      <c r="BE42" s="205">
        <f>IF(COUNT($G42:G42),EDATE(EDATE($G42,25),0))</f>
        <v>44166</v>
      </c>
      <c r="BF42" s="230"/>
      <c r="BG42" s="205">
        <f>IF(COUNT($G42:G42),EDATE(EDATE($G42,26),0))</f>
        <v>44197</v>
      </c>
      <c r="BH42" s="230"/>
      <c r="BI42" s="205">
        <f>IF(COUNT($G42:G42),EDATE(EDATE($G42,27),0))</f>
        <v>44228</v>
      </c>
      <c r="BJ42" s="230"/>
      <c r="BK42" s="205">
        <f>IF(COUNT($G42:G42),EDATE(EDATE($G42,28),0))</f>
        <v>44256</v>
      </c>
      <c r="BL42" s="230"/>
      <c r="BM42" s="205">
        <f>IF(COUNT($G42:G42),EDATE(EDATE($G42,29),0))</f>
        <v>44287</v>
      </c>
      <c r="BN42" s="230"/>
      <c r="BO42" s="205">
        <f>IF(COUNT($G42:G42),EDATE(EDATE($G42,30),0))</f>
        <v>44317</v>
      </c>
      <c r="BP42" s="230"/>
      <c r="BQ42" s="205">
        <f>IF(COUNT($G42:G42),EDATE(EDATE($G42,31),0))</f>
        <v>44348</v>
      </c>
      <c r="BR42" s="230"/>
      <c r="BS42" s="205">
        <f>IF(COUNT($G42:G42),EDATE(EDATE($G42,32),0))</f>
        <v>44378</v>
      </c>
      <c r="BT42" s="230"/>
      <c r="BU42" s="205">
        <f>IF(COUNT($G42:G42),EDATE(EDATE($G42,33),0))</f>
        <v>44409</v>
      </c>
      <c r="BV42" s="230"/>
      <c r="BW42" s="205">
        <f>IF(COUNT($G42:G42),EDATE(EDATE($G42,34),0))</f>
        <v>44440</v>
      </c>
      <c r="BX42" s="230"/>
      <c r="BY42" s="205">
        <f>IF(COUNT($G42:G42),EDATE(EDATE($G42,35),0))</f>
        <v>44470</v>
      </c>
      <c r="BZ42" s="230"/>
      <c r="CA42" s="205">
        <f>IF(COUNT($G42:G42),EDATE(EDATE($G42,36),0))</f>
        <v>44501</v>
      </c>
      <c r="CB42" s="230"/>
      <c r="CC42" s="205">
        <f>IF(COUNT($G42:G42),EDATE(EDATE($G42,37),0))</f>
        <v>44531</v>
      </c>
      <c r="CD42" s="230"/>
      <c r="CE42" s="205">
        <f>IF(COUNT($G42:G42),EDATE(EDATE($G42,38),0))</f>
        <v>44562</v>
      </c>
      <c r="CF42" s="230"/>
      <c r="CG42" s="205">
        <f>IF(COUNT($G42:G42),EDATE(EDATE($G42,39),0))</f>
        <v>44593</v>
      </c>
      <c r="CH42" s="230"/>
      <c r="CI42" s="205">
        <f>IF(COUNT($G42:G42),EDATE(EDATE($G42,40),0))</f>
        <v>44621</v>
      </c>
      <c r="CJ42" s="230"/>
      <c r="CK42" s="205">
        <f>IF(COUNT($G42:G42),EDATE(EDATE($G42,41),0))</f>
        <v>44652</v>
      </c>
      <c r="CL42" s="230"/>
      <c r="CM42" s="205">
        <f>IF(COUNT($G42:G42),EDATE(EDATE($G42,42),0))</f>
        <v>44682</v>
      </c>
      <c r="CN42" s="230"/>
      <c r="CO42" s="205">
        <f>IF(COUNT($G42:G42),EDATE(EDATE($G42,43),0))</f>
        <v>44713</v>
      </c>
      <c r="CP42" s="230"/>
      <c r="CQ42" s="205">
        <f>IF(COUNT($G42:G42),EDATE(EDATE($G42,44),0))</f>
        <v>44743</v>
      </c>
      <c r="CR42" s="230"/>
      <c r="CS42" s="205">
        <f>IF(COUNT($G42:G42),EDATE(EDATE($G42,45),0))</f>
        <v>44774</v>
      </c>
      <c r="CT42" s="230"/>
      <c r="CU42" s="205">
        <f>IF(COUNT($G42:G42),EDATE(EDATE($G42,46),0))</f>
        <v>44805</v>
      </c>
      <c r="CV42" s="230"/>
      <c r="CW42" s="205">
        <f>IF(COUNT($G42:G42),EDATE(EDATE($G42,47),0))</f>
        <v>44835</v>
      </c>
      <c r="CX42" s="230"/>
      <c r="CY42" s="205">
        <f>IF(COUNT($G42:G42),EDATE(EDATE($G42,48),0))</f>
        <v>44866</v>
      </c>
      <c r="CZ42" s="230"/>
      <c r="DA42" s="205">
        <f>IF(COUNT($G42:G42),EDATE(EDATE($G42,49),0))</f>
        <v>44896</v>
      </c>
      <c r="DB42" s="230"/>
      <c r="DC42" s="205">
        <f>IF(COUNT($G42:G42),EDATE(EDATE($G42,50),0))</f>
        <v>44927</v>
      </c>
      <c r="DD42" s="230"/>
      <c r="DE42" s="205">
        <f>IF(COUNT($G42:G42),EDATE(EDATE($G42,51),0))</f>
        <v>44958</v>
      </c>
      <c r="DF42" s="230"/>
      <c r="DG42" s="205">
        <f>IF(COUNT($G42:G42),EDATE(EDATE($G42,52),0))</f>
        <v>44986</v>
      </c>
      <c r="DH42" s="230"/>
      <c r="DI42" s="205">
        <f>IF(COUNT($G42:G42),EDATE(EDATE($G42,53),0))</f>
        <v>45017</v>
      </c>
      <c r="DJ42" s="230"/>
      <c r="DK42" s="205">
        <f>IF(COUNT($G42:G42),EDATE(EDATE($G42,54),0))</f>
        <v>45047</v>
      </c>
      <c r="DL42" s="230"/>
      <c r="DM42" s="205">
        <f>IF(COUNT($G42:G42),EDATE(EDATE($G42,55),0))</f>
        <v>45078</v>
      </c>
      <c r="DN42" s="230"/>
      <c r="DO42" s="205">
        <f>IF(COUNT($G42:G42),EDATE(EDATE($G42,56),0))</f>
        <v>45108</v>
      </c>
      <c r="DP42" s="230"/>
      <c r="DQ42" s="205">
        <f>IF(COUNT($G42:G42),EDATE(EDATE($G42,57),0))</f>
        <v>45139</v>
      </c>
      <c r="DR42" s="230"/>
      <c r="DS42" s="205">
        <f>IF(COUNT($G42:G42),EDATE(EDATE($G42,58),0))</f>
        <v>45170</v>
      </c>
      <c r="DT42" s="230"/>
      <c r="DU42" s="205">
        <f>IF(COUNT($G42:G42),EDATE(EDATE($G42,59),0))</f>
        <v>45200</v>
      </c>
      <c r="DV42" s="230"/>
      <c r="DW42" s="205">
        <f>IF(COUNT($G42:G42),EDATE(EDATE($G42,60),0))</f>
        <v>45231</v>
      </c>
      <c r="DX42" s="230"/>
      <c r="DY42" s="205">
        <f>IF(COUNT($G42:G42),EDATE(EDATE($G42,61),0))</f>
        <v>45261</v>
      </c>
      <c r="DZ42" s="230"/>
      <c r="EA42" s="205">
        <f>IF(COUNT($G42:G42),EDATE(EDATE($G42,62),0))</f>
        <v>45292</v>
      </c>
      <c r="EB42" s="230"/>
      <c r="EC42" s="205">
        <f>IF(COUNT($G42:G42),EDATE(EDATE($G42,63),0))</f>
        <v>45323</v>
      </c>
      <c r="ED42" s="230"/>
      <c r="EE42" s="205">
        <f>IF(COUNT($G42:G42),EDATE(EDATE($G42,64),0))</f>
        <v>45352</v>
      </c>
      <c r="EF42" s="233"/>
      <c r="EG42" s="44"/>
    </row>
    <row r="43" spans="1:137" ht="21" customHeight="1" thickBot="1">
      <c r="A43" s="200" t="str">
        <f t="shared" ca="1" si="0"/>
        <v/>
      </c>
      <c r="B43" s="213"/>
      <c r="C43" s="215" t="e">
        <f>+VLOOKUP(B43,'اسماء العملاء'!$A$2:$E$1270,5,FALSE)</f>
        <v>#N/A</v>
      </c>
      <c r="D43" s="215" t="e">
        <f>+VLOOKUP(B43,'اسماء العملاء'!$A$2:$C$1270,2,FALSE)</f>
        <v>#N/A</v>
      </c>
      <c r="E43" s="215" t="e">
        <f>+VLOOKUP(B43,'اسماء العملاء'!$A$2:$C$1270,3,FALSE)</f>
        <v>#N/A</v>
      </c>
      <c r="F43" s="203" t="e">
        <f>+VLOOKUP(B43,'اسماء العملاء'!$A$2:$F$142,6,FALSE)</f>
        <v>#N/A</v>
      </c>
      <c r="G43" s="205">
        <v>43406</v>
      </c>
      <c r="H43" s="229"/>
      <c r="I43" s="205">
        <f>IF(COUNT($G43:G43),EDATE(EDATE($G43,1),0))</f>
        <v>43436</v>
      </c>
      <c r="J43" s="230"/>
      <c r="K43" s="205">
        <f>IF(COUNT($G43:G43),EDATE(EDATE($G43,2),0))</f>
        <v>43467</v>
      </c>
      <c r="L43" s="230"/>
      <c r="M43" s="205">
        <f>IF(COUNT($G43:G43),EDATE(EDATE($G43,3),0))</f>
        <v>43498</v>
      </c>
      <c r="N43" s="230"/>
      <c r="O43" s="205">
        <f>IF(COUNT($G43:G43),EDATE(EDATE($G43,4),0))</f>
        <v>43526</v>
      </c>
      <c r="P43" s="230"/>
      <c r="Q43" s="230">
        <f>IF(COUNT($G43:G43),EDATE(EDATE($G43,5),0))</f>
        <v>43557</v>
      </c>
      <c r="R43" s="230"/>
      <c r="S43" s="205">
        <f>IF(COUNT($G43:G43),EDATE(EDATE($G43,6),0))</f>
        <v>43587</v>
      </c>
      <c r="T43" s="230"/>
      <c r="U43" s="205">
        <f>IF(COUNT($G43:G43),EDATE(EDATE($G43,7),0))</f>
        <v>43618</v>
      </c>
      <c r="V43" s="230"/>
      <c r="W43" s="205">
        <f>IF(COUNT($G43:G43),EDATE(EDATE($G43,8),0))</f>
        <v>43648</v>
      </c>
      <c r="X43" s="230"/>
      <c r="Y43" s="205">
        <f>IF(COUNT($G43:G43),EDATE(EDATE($G43,9),0))</f>
        <v>43679</v>
      </c>
      <c r="Z43" s="230"/>
      <c r="AA43" s="205">
        <f>IF(COUNT($G43:G43),EDATE(EDATE($G43,10),0))</f>
        <v>43710</v>
      </c>
      <c r="AB43" s="230"/>
      <c r="AC43" s="205">
        <f>IF(COUNT($G43:G43),EDATE(EDATE($G43,11),0))</f>
        <v>43740</v>
      </c>
      <c r="AD43" s="230"/>
      <c r="AE43" s="205">
        <f>IF(COUNT($G43:G43),EDATE(EDATE($G43,12),0))</f>
        <v>43771</v>
      </c>
      <c r="AF43" s="230"/>
      <c r="AG43" s="205">
        <f>IF(COUNT($G43:G43),EDATE(EDATE($G43,13),0))</f>
        <v>43801</v>
      </c>
      <c r="AH43" s="230"/>
      <c r="AI43" s="205">
        <f>IF(COUNT($G43:G43),EDATE(EDATE($G43,14),0))</f>
        <v>43832</v>
      </c>
      <c r="AJ43" s="230"/>
      <c r="AK43" s="205">
        <f>IF(COUNT($G43:G43),EDATE(EDATE($G43,15),0))</f>
        <v>43863</v>
      </c>
      <c r="AL43" s="230"/>
      <c r="AM43" s="205">
        <f>IF(COUNT($G43:G43),EDATE(EDATE($G43,16),0))</f>
        <v>43892</v>
      </c>
      <c r="AN43" s="230"/>
      <c r="AO43" s="205">
        <f>IF(COUNT($G43:G43),EDATE(EDATE($G43,17),0))</f>
        <v>43923</v>
      </c>
      <c r="AP43" s="230"/>
      <c r="AQ43" s="205">
        <f>IF(COUNT($G43:G43),EDATE(EDATE($G43,18),0))</f>
        <v>43953</v>
      </c>
      <c r="AR43" s="230"/>
      <c r="AS43" s="205">
        <f>IF(COUNT($G43:G43),EDATE(EDATE($G43,19),0))</f>
        <v>43984</v>
      </c>
      <c r="AT43" s="230"/>
      <c r="AU43" s="205">
        <f>IF(COUNT($G43:G43),EDATE(EDATE($G43,20),0))</f>
        <v>44014</v>
      </c>
      <c r="AV43" s="230"/>
      <c r="AW43" s="205">
        <f>IF(COUNT($G43:G43),EDATE(EDATE($G43,21),0))</f>
        <v>44045</v>
      </c>
      <c r="AX43" s="230"/>
      <c r="AY43" s="205">
        <f>IF(COUNT($G43:G43),EDATE(EDATE($G43,22),0))</f>
        <v>44076</v>
      </c>
      <c r="AZ43" s="230"/>
      <c r="BA43" s="205">
        <f>IF(COUNT($G43:G43),EDATE(EDATE($G43,23),0))</f>
        <v>44106</v>
      </c>
      <c r="BB43" s="230"/>
      <c r="BC43" s="205">
        <f>IF(COUNT($G43:G43),EDATE(EDATE($G43,24),0))</f>
        <v>44137</v>
      </c>
      <c r="BD43" s="230"/>
      <c r="BE43" s="205">
        <f>IF(COUNT($G43:G43),EDATE(EDATE($G43,25),0))</f>
        <v>44167</v>
      </c>
      <c r="BF43" s="230"/>
      <c r="BG43" s="205">
        <f>IF(COUNT($G43:G43),EDATE(EDATE($G43,26),0))</f>
        <v>44198</v>
      </c>
      <c r="BH43" s="230"/>
      <c r="BI43" s="205">
        <f>IF(COUNT($G43:G43),EDATE(EDATE($G43,27),0))</f>
        <v>44229</v>
      </c>
      <c r="BJ43" s="230"/>
      <c r="BK43" s="205">
        <f>IF(COUNT($G43:G43),EDATE(EDATE($G43,28),0))</f>
        <v>44257</v>
      </c>
      <c r="BL43" s="230"/>
      <c r="BM43" s="205">
        <f>IF(COUNT($G43:G43),EDATE(EDATE($G43,29),0))</f>
        <v>44288</v>
      </c>
      <c r="BN43" s="230"/>
      <c r="BO43" s="205">
        <f>IF(COUNT($G43:G43),EDATE(EDATE($G43,30),0))</f>
        <v>44318</v>
      </c>
      <c r="BP43" s="230"/>
      <c r="BQ43" s="205">
        <f>IF(COUNT($G43:G43),EDATE(EDATE($G43,31),0))</f>
        <v>44349</v>
      </c>
      <c r="BR43" s="230"/>
      <c r="BS43" s="205">
        <f>IF(COUNT($G43:G43),EDATE(EDATE($G43,32),0))</f>
        <v>44379</v>
      </c>
      <c r="BT43" s="230"/>
      <c r="BU43" s="205">
        <f>IF(COUNT($G43:G43),EDATE(EDATE($G43,33),0))</f>
        <v>44410</v>
      </c>
      <c r="BV43" s="230"/>
      <c r="BW43" s="205">
        <f>IF(COUNT($G43:G43),EDATE(EDATE($G43,34),0))</f>
        <v>44441</v>
      </c>
      <c r="BX43" s="230"/>
      <c r="BY43" s="205">
        <f>IF(COUNT($G43:G43),EDATE(EDATE($G43,35),0))</f>
        <v>44471</v>
      </c>
      <c r="BZ43" s="230"/>
      <c r="CA43" s="205">
        <f>IF(COUNT($G43:G43),EDATE(EDATE($G43,36),0))</f>
        <v>44502</v>
      </c>
      <c r="CB43" s="230"/>
      <c r="CC43" s="205">
        <f>IF(COUNT($G43:G43),EDATE(EDATE($G43,37),0))</f>
        <v>44532</v>
      </c>
      <c r="CD43" s="230"/>
      <c r="CE43" s="205">
        <f>IF(COUNT($G43:G43),EDATE(EDATE($G43,38),0))</f>
        <v>44563</v>
      </c>
      <c r="CF43" s="230"/>
      <c r="CG43" s="205">
        <f>IF(COUNT($G43:G43),EDATE(EDATE($G43,39),0))</f>
        <v>44594</v>
      </c>
      <c r="CH43" s="230"/>
      <c r="CI43" s="205">
        <f>IF(COUNT($G43:G43),EDATE(EDATE($G43,40),0))</f>
        <v>44622</v>
      </c>
      <c r="CJ43" s="230"/>
      <c r="CK43" s="205">
        <f>IF(COUNT($G43:G43),EDATE(EDATE($G43,41),0))</f>
        <v>44653</v>
      </c>
      <c r="CL43" s="230"/>
      <c r="CM43" s="205">
        <f>IF(COUNT($G43:G43),EDATE(EDATE($G43,42),0))</f>
        <v>44683</v>
      </c>
      <c r="CN43" s="230"/>
      <c r="CO43" s="205">
        <f>IF(COUNT($G43:G43),EDATE(EDATE($G43,43),0))</f>
        <v>44714</v>
      </c>
      <c r="CP43" s="230"/>
      <c r="CQ43" s="205">
        <f>IF(COUNT($G43:G43),EDATE(EDATE($G43,44),0))</f>
        <v>44744</v>
      </c>
      <c r="CR43" s="230"/>
      <c r="CS43" s="205">
        <f>IF(COUNT($G43:G43),EDATE(EDATE($G43,45),0))</f>
        <v>44775</v>
      </c>
      <c r="CT43" s="230"/>
      <c r="CU43" s="205">
        <f>IF(COUNT($G43:G43),EDATE(EDATE($G43,46),0))</f>
        <v>44806</v>
      </c>
      <c r="CV43" s="230"/>
      <c r="CW43" s="205">
        <f>IF(COUNT($G43:G43),EDATE(EDATE($G43,47),0))</f>
        <v>44836</v>
      </c>
      <c r="CX43" s="230"/>
      <c r="CY43" s="205">
        <f>IF(COUNT($G43:G43),EDATE(EDATE($G43,48),0))</f>
        <v>44867</v>
      </c>
      <c r="CZ43" s="230"/>
      <c r="DA43" s="205">
        <f>IF(COUNT($G43:G43),EDATE(EDATE($G43,49),0))</f>
        <v>44897</v>
      </c>
      <c r="DB43" s="230"/>
      <c r="DC43" s="205">
        <f>IF(COUNT($G43:G43),EDATE(EDATE($G43,50),0))</f>
        <v>44928</v>
      </c>
      <c r="DD43" s="230"/>
      <c r="DE43" s="205">
        <f>IF(COUNT($G43:G43),EDATE(EDATE($G43,51),0))</f>
        <v>44959</v>
      </c>
      <c r="DF43" s="230"/>
      <c r="DG43" s="205">
        <f>IF(COUNT($G43:G43),EDATE(EDATE($G43,52),0))</f>
        <v>44987</v>
      </c>
      <c r="DH43" s="230"/>
      <c r="DI43" s="205">
        <f>IF(COUNT($G43:G43),EDATE(EDATE($G43,53),0))</f>
        <v>45018</v>
      </c>
      <c r="DJ43" s="230"/>
      <c r="DK43" s="205">
        <f>IF(COUNT($G43:G43),EDATE(EDATE($G43,54),0))</f>
        <v>45048</v>
      </c>
      <c r="DL43" s="230"/>
      <c r="DM43" s="205">
        <f>IF(COUNT($G43:G43),EDATE(EDATE($G43,55),0))</f>
        <v>45079</v>
      </c>
      <c r="DN43" s="230"/>
      <c r="DO43" s="205">
        <f>IF(COUNT($G43:G43),EDATE(EDATE($G43,56),0))</f>
        <v>45109</v>
      </c>
      <c r="DP43" s="230"/>
      <c r="DQ43" s="205">
        <f>IF(COUNT($G43:G43),EDATE(EDATE($G43,57),0))</f>
        <v>45140</v>
      </c>
      <c r="DR43" s="230"/>
      <c r="DS43" s="205">
        <f>IF(COUNT($G43:G43),EDATE(EDATE($G43,58),0))</f>
        <v>45171</v>
      </c>
      <c r="DT43" s="230"/>
      <c r="DU43" s="205">
        <f>IF(COUNT($G43:G43),EDATE(EDATE($G43,59),0))</f>
        <v>45201</v>
      </c>
      <c r="DV43" s="230"/>
      <c r="DW43" s="205">
        <f>IF(COUNT($G43:G43),EDATE(EDATE($G43,60),0))</f>
        <v>45232</v>
      </c>
      <c r="DX43" s="230"/>
      <c r="DY43" s="205">
        <f>IF(COUNT($G43:G43),EDATE(EDATE($G43,61),0))</f>
        <v>45262</v>
      </c>
      <c r="DZ43" s="230"/>
      <c r="EA43" s="205">
        <f>IF(COUNT($G43:G43),EDATE(EDATE($G43,62),0))</f>
        <v>45293</v>
      </c>
      <c r="EB43" s="230"/>
      <c r="EC43" s="205">
        <f>IF(COUNT($G43:G43),EDATE(EDATE($G43,63),0))</f>
        <v>45324</v>
      </c>
      <c r="ED43" s="230"/>
      <c r="EE43" s="205">
        <f>IF(COUNT($G43:G43),EDATE(EDATE($G43,64),0))</f>
        <v>45353</v>
      </c>
      <c r="EF43" s="233"/>
      <c r="EG43" s="44"/>
    </row>
    <row r="44" spans="1:137" ht="21" customHeight="1" thickBot="1">
      <c r="A44" s="200" t="str">
        <f t="shared" ca="1" si="0"/>
        <v/>
      </c>
      <c r="B44" s="213"/>
      <c r="C44" s="215" t="e">
        <f>+VLOOKUP(B44,'اسماء العملاء'!$A$2:$E$1270,5,FALSE)</f>
        <v>#N/A</v>
      </c>
      <c r="D44" s="215" t="e">
        <f>+VLOOKUP(B44,'اسماء العملاء'!$A$2:$C$1270,2,FALSE)</f>
        <v>#N/A</v>
      </c>
      <c r="E44" s="215" t="e">
        <f>+VLOOKUP(B44,'اسماء العملاء'!$A$2:$C$1270,3,FALSE)</f>
        <v>#N/A</v>
      </c>
      <c r="F44" s="203" t="e">
        <f>+VLOOKUP(B44,'اسماء العملاء'!$A$2:$F$142,6,FALSE)</f>
        <v>#N/A</v>
      </c>
      <c r="G44" s="205">
        <v>43407</v>
      </c>
      <c r="H44" s="229"/>
      <c r="I44" s="205">
        <f>IF(COUNT($G44:G44),EDATE(EDATE($G44,1),0))</f>
        <v>43437</v>
      </c>
      <c r="J44" s="230"/>
      <c r="K44" s="205">
        <f>IF(COUNT($G44:G44),EDATE(EDATE($G44,2),0))</f>
        <v>43468</v>
      </c>
      <c r="L44" s="230"/>
      <c r="M44" s="205">
        <f>IF(COUNT($G44:G44),EDATE(EDATE($G44,3),0))</f>
        <v>43499</v>
      </c>
      <c r="N44" s="230"/>
      <c r="O44" s="205">
        <f>IF(COUNT($G44:G44),EDATE(EDATE($G44,4),0))</f>
        <v>43527</v>
      </c>
      <c r="P44" s="230"/>
      <c r="Q44" s="230">
        <f>IF(COUNT($G44:G44),EDATE(EDATE($G44,5),0))</f>
        <v>43558</v>
      </c>
      <c r="R44" s="230"/>
      <c r="S44" s="205">
        <f>IF(COUNT($G44:G44),EDATE(EDATE($G44,6),0))</f>
        <v>43588</v>
      </c>
      <c r="T44" s="230"/>
      <c r="U44" s="205">
        <f>IF(COUNT($G44:G44),EDATE(EDATE($G44,7),0))</f>
        <v>43619</v>
      </c>
      <c r="V44" s="230"/>
      <c r="W44" s="205">
        <f>IF(COUNT($G44:G44),EDATE(EDATE($G44,8),0))</f>
        <v>43649</v>
      </c>
      <c r="X44" s="230"/>
      <c r="Y44" s="205">
        <f>IF(COUNT($G44:G44),EDATE(EDATE($G44,9),0))</f>
        <v>43680</v>
      </c>
      <c r="Z44" s="230"/>
      <c r="AA44" s="205">
        <f>IF(COUNT($G44:G44),EDATE(EDATE($G44,10),0))</f>
        <v>43711</v>
      </c>
      <c r="AB44" s="230"/>
      <c r="AC44" s="205">
        <f>IF(COUNT($G44:G44),EDATE(EDATE($G44,11),0))</f>
        <v>43741</v>
      </c>
      <c r="AD44" s="230"/>
      <c r="AE44" s="205">
        <f>IF(COUNT($G44:G44),EDATE(EDATE($G44,12),0))</f>
        <v>43772</v>
      </c>
      <c r="AF44" s="230"/>
      <c r="AG44" s="205">
        <f>IF(COUNT($G44:G44),EDATE(EDATE($G44,13),0))</f>
        <v>43802</v>
      </c>
      <c r="AH44" s="230"/>
      <c r="AI44" s="205">
        <f>IF(COUNT($G44:G44),EDATE(EDATE($G44,14),0))</f>
        <v>43833</v>
      </c>
      <c r="AJ44" s="230"/>
      <c r="AK44" s="205">
        <f>IF(COUNT($G44:G44),EDATE(EDATE($G44,15),0))</f>
        <v>43864</v>
      </c>
      <c r="AL44" s="230"/>
      <c r="AM44" s="205">
        <f>IF(COUNT($G44:G44),EDATE(EDATE($G44,16),0))</f>
        <v>43893</v>
      </c>
      <c r="AN44" s="230"/>
      <c r="AO44" s="205">
        <f>IF(COUNT($G44:G44),EDATE(EDATE($G44,17),0))</f>
        <v>43924</v>
      </c>
      <c r="AP44" s="230"/>
      <c r="AQ44" s="205">
        <f>IF(COUNT($G44:G44),EDATE(EDATE($G44,18),0))</f>
        <v>43954</v>
      </c>
      <c r="AR44" s="230"/>
      <c r="AS44" s="205">
        <f>IF(COUNT($G44:G44),EDATE(EDATE($G44,19),0))</f>
        <v>43985</v>
      </c>
      <c r="AT44" s="230"/>
      <c r="AU44" s="205">
        <f>IF(COUNT($G44:G44),EDATE(EDATE($G44,20),0))</f>
        <v>44015</v>
      </c>
      <c r="AV44" s="230"/>
      <c r="AW44" s="205">
        <f>IF(COUNT($G44:G44),EDATE(EDATE($G44,21),0))</f>
        <v>44046</v>
      </c>
      <c r="AX44" s="230"/>
      <c r="AY44" s="205">
        <f>IF(COUNT($G44:G44),EDATE(EDATE($G44,22),0))</f>
        <v>44077</v>
      </c>
      <c r="AZ44" s="230"/>
      <c r="BA44" s="205">
        <f>IF(COUNT($G44:G44),EDATE(EDATE($G44,23),0))</f>
        <v>44107</v>
      </c>
      <c r="BB44" s="230"/>
      <c r="BC44" s="205">
        <f>IF(COUNT($G44:G44),EDATE(EDATE($G44,24),0))</f>
        <v>44138</v>
      </c>
      <c r="BD44" s="230"/>
      <c r="BE44" s="205">
        <f>IF(COUNT($G44:G44),EDATE(EDATE($G44,25),0))</f>
        <v>44168</v>
      </c>
      <c r="BF44" s="230"/>
      <c r="BG44" s="205">
        <f>IF(COUNT($G44:G44),EDATE(EDATE($G44,26),0))</f>
        <v>44199</v>
      </c>
      <c r="BH44" s="230"/>
      <c r="BI44" s="205">
        <f>IF(COUNT($G44:G44),EDATE(EDATE($G44,27),0))</f>
        <v>44230</v>
      </c>
      <c r="BJ44" s="230"/>
      <c r="BK44" s="205">
        <f>IF(COUNT($G44:G44),EDATE(EDATE($G44,28),0))</f>
        <v>44258</v>
      </c>
      <c r="BL44" s="230"/>
      <c r="BM44" s="205">
        <f>IF(COUNT($G44:G44),EDATE(EDATE($G44,29),0))</f>
        <v>44289</v>
      </c>
      <c r="BN44" s="230"/>
      <c r="BO44" s="205">
        <f>IF(COUNT($G44:G44),EDATE(EDATE($G44,30),0))</f>
        <v>44319</v>
      </c>
      <c r="BP44" s="230"/>
      <c r="BQ44" s="205">
        <f>IF(COUNT($G44:G44),EDATE(EDATE($G44,31),0))</f>
        <v>44350</v>
      </c>
      <c r="BR44" s="230"/>
      <c r="BS44" s="205">
        <f>IF(COUNT($G44:G44),EDATE(EDATE($G44,32),0))</f>
        <v>44380</v>
      </c>
      <c r="BT44" s="230"/>
      <c r="BU44" s="205">
        <f>IF(COUNT($G44:G44),EDATE(EDATE($G44,33),0))</f>
        <v>44411</v>
      </c>
      <c r="BV44" s="230"/>
      <c r="BW44" s="205">
        <f>IF(COUNT($G44:G44),EDATE(EDATE($G44,34),0))</f>
        <v>44442</v>
      </c>
      <c r="BX44" s="230"/>
      <c r="BY44" s="205">
        <f>IF(COUNT($G44:G44),EDATE(EDATE($G44,35),0))</f>
        <v>44472</v>
      </c>
      <c r="BZ44" s="230"/>
      <c r="CA44" s="205">
        <f>IF(COUNT($G44:G44),EDATE(EDATE($G44,36),0))</f>
        <v>44503</v>
      </c>
      <c r="CB44" s="230"/>
      <c r="CC44" s="205">
        <f>IF(COUNT($G44:G44),EDATE(EDATE($G44,37),0))</f>
        <v>44533</v>
      </c>
      <c r="CD44" s="230"/>
      <c r="CE44" s="205">
        <f>IF(COUNT($G44:G44),EDATE(EDATE($G44,38),0))</f>
        <v>44564</v>
      </c>
      <c r="CF44" s="230"/>
      <c r="CG44" s="205">
        <f>IF(COUNT($G44:G44),EDATE(EDATE($G44,39),0))</f>
        <v>44595</v>
      </c>
      <c r="CH44" s="230"/>
      <c r="CI44" s="205">
        <f>IF(COUNT($G44:G44),EDATE(EDATE($G44,40),0))</f>
        <v>44623</v>
      </c>
      <c r="CJ44" s="230"/>
      <c r="CK44" s="205">
        <f>IF(COUNT($G44:G44),EDATE(EDATE($G44,41),0))</f>
        <v>44654</v>
      </c>
      <c r="CL44" s="230"/>
      <c r="CM44" s="205">
        <f>IF(COUNT($G44:G44),EDATE(EDATE($G44,42),0))</f>
        <v>44684</v>
      </c>
      <c r="CN44" s="230"/>
      <c r="CO44" s="205">
        <f>IF(COUNT($G44:G44),EDATE(EDATE($G44,43),0))</f>
        <v>44715</v>
      </c>
      <c r="CP44" s="230"/>
      <c r="CQ44" s="205">
        <f>IF(COUNT($G44:G44),EDATE(EDATE($G44,44),0))</f>
        <v>44745</v>
      </c>
      <c r="CR44" s="230"/>
      <c r="CS44" s="205">
        <f>IF(COUNT($G44:G44),EDATE(EDATE($G44,45),0))</f>
        <v>44776</v>
      </c>
      <c r="CT44" s="230"/>
      <c r="CU44" s="205">
        <f>IF(COUNT($G44:G44),EDATE(EDATE($G44,46),0))</f>
        <v>44807</v>
      </c>
      <c r="CV44" s="230"/>
      <c r="CW44" s="205">
        <f>IF(COUNT($G44:G44),EDATE(EDATE($G44,47),0))</f>
        <v>44837</v>
      </c>
      <c r="CX44" s="230"/>
      <c r="CY44" s="205">
        <f>IF(COUNT($G44:G44),EDATE(EDATE($G44,48),0))</f>
        <v>44868</v>
      </c>
      <c r="CZ44" s="230"/>
      <c r="DA44" s="205">
        <f>IF(COUNT($G44:G44),EDATE(EDATE($G44,49),0))</f>
        <v>44898</v>
      </c>
      <c r="DB44" s="230"/>
      <c r="DC44" s="205">
        <f>IF(COUNT($G44:G44),EDATE(EDATE($G44,50),0))</f>
        <v>44929</v>
      </c>
      <c r="DD44" s="230"/>
      <c r="DE44" s="205">
        <f>IF(COUNT($G44:G44),EDATE(EDATE($G44,51),0))</f>
        <v>44960</v>
      </c>
      <c r="DF44" s="230"/>
      <c r="DG44" s="205">
        <f>IF(COUNT($G44:G44),EDATE(EDATE($G44,52),0))</f>
        <v>44988</v>
      </c>
      <c r="DH44" s="230"/>
      <c r="DI44" s="205">
        <f>IF(COUNT($G44:G44),EDATE(EDATE($G44,53),0))</f>
        <v>45019</v>
      </c>
      <c r="DJ44" s="230"/>
      <c r="DK44" s="205">
        <f>IF(COUNT($G44:G44),EDATE(EDATE($G44,54),0))</f>
        <v>45049</v>
      </c>
      <c r="DL44" s="230"/>
      <c r="DM44" s="205">
        <f>IF(COUNT($G44:G44),EDATE(EDATE($G44,55),0))</f>
        <v>45080</v>
      </c>
      <c r="DN44" s="230"/>
      <c r="DO44" s="205">
        <f>IF(COUNT($G44:G44),EDATE(EDATE($G44,56),0))</f>
        <v>45110</v>
      </c>
      <c r="DP44" s="230"/>
      <c r="DQ44" s="205">
        <f>IF(COUNT($G44:G44),EDATE(EDATE($G44,57),0))</f>
        <v>45141</v>
      </c>
      <c r="DR44" s="230"/>
      <c r="DS44" s="205">
        <f>IF(COUNT($G44:G44),EDATE(EDATE($G44,58),0))</f>
        <v>45172</v>
      </c>
      <c r="DT44" s="230"/>
      <c r="DU44" s="205">
        <f>IF(COUNT($G44:G44),EDATE(EDATE($G44,59),0))</f>
        <v>45202</v>
      </c>
      <c r="DV44" s="230"/>
      <c r="DW44" s="205">
        <f>IF(COUNT($G44:G44),EDATE(EDATE($G44,60),0))</f>
        <v>45233</v>
      </c>
      <c r="DX44" s="230"/>
      <c r="DY44" s="205">
        <f>IF(COUNT($G44:G44),EDATE(EDATE($G44,61),0))</f>
        <v>45263</v>
      </c>
      <c r="DZ44" s="230"/>
      <c r="EA44" s="205">
        <f>IF(COUNT($G44:G44),EDATE(EDATE($G44,62),0))</f>
        <v>45294</v>
      </c>
      <c r="EB44" s="230"/>
      <c r="EC44" s="205">
        <f>IF(COUNT($G44:G44),EDATE(EDATE($G44,63),0))</f>
        <v>45325</v>
      </c>
      <c r="ED44" s="230"/>
      <c r="EE44" s="205">
        <f>IF(COUNT($G44:G44),EDATE(EDATE($G44,64),0))</f>
        <v>45354</v>
      </c>
      <c r="EF44" s="233"/>
      <c r="EG44" s="44"/>
    </row>
    <row r="45" spans="1:137" ht="21" customHeight="1" thickBot="1">
      <c r="A45" s="200" t="str">
        <f t="shared" ca="1" si="0"/>
        <v/>
      </c>
      <c r="B45" s="213"/>
      <c r="C45" s="215" t="e">
        <f>+VLOOKUP(B45,'اسماء العملاء'!$A$2:$E$1270,5,FALSE)</f>
        <v>#N/A</v>
      </c>
      <c r="D45" s="215" t="e">
        <f>+VLOOKUP(B45,'اسماء العملاء'!$A$2:$C$1270,2,FALSE)</f>
        <v>#N/A</v>
      </c>
      <c r="E45" s="215" t="e">
        <f>+VLOOKUP(B45,'اسماء العملاء'!$A$2:$C$1270,3,FALSE)</f>
        <v>#N/A</v>
      </c>
      <c r="F45" s="203" t="e">
        <f>+VLOOKUP(B45,'اسماء العملاء'!$A$2:$F$142,6,FALSE)</f>
        <v>#N/A</v>
      </c>
      <c r="G45" s="205">
        <v>43408</v>
      </c>
      <c r="H45" s="229"/>
      <c r="I45" s="205">
        <f>IF(COUNT($G45:G45),EDATE(EDATE($G45,1),0))</f>
        <v>43438</v>
      </c>
      <c r="J45" s="230"/>
      <c r="K45" s="205">
        <f>IF(COUNT($G45:G45),EDATE(EDATE($G45,2),0))</f>
        <v>43469</v>
      </c>
      <c r="L45" s="230"/>
      <c r="M45" s="205">
        <f>IF(COUNT($G45:G45),EDATE(EDATE($G45,3),0))</f>
        <v>43500</v>
      </c>
      <c r="N45" s="230"/>
      <c r="O45" s="205">
        <f>IF(COUNT($G45:G45),EDATE(EDATE($G45,4),0))</f>
        <v>43528</v>
      </c>
      <c r="P45" s="230"/>
      <c r="Q45" s="230">
        <f>IF(COUNT($G45:G45),EDATE(EDATE($G45,5),0))</f>
        <v>43559</v>
      </c>
      <c r="R45" s="230"/>
      <c r="S45" s="205">
        <f>IF(COUNT($G45:G45),EDATE(EDATE($G45,6),0))</f>
        <v>43589</v>
      </c>
      <c r="T45" s="230"/>
      <c r="U45" s="205">
        <f>IF(COUNT($G45:G45),EDATE(EDATE($G45,7),0))</f>
        <v>43620</v>
      </c>
      <c r="V45" s="230"/>
      <c r="W45" s="205">
        <f>IF(COUNT($G45:G45),EDATE(EDATE($G45,8),0))</f>
        <v>43650</v>
      </c>
      <c r="X45" s="230"/>
      <c r="Y45" s="205">
        <f>IF(COUNT($G45:G45),EDATE(EDATE($G45,9),0))</f>
        <v>43681</v>
      </c>
      <c r="Z45" s="230"/>
      <c r="AA45" s="205">
        <f>IF(COUNT($G45:G45),EDATE(EDATE($G45,10),0))</f>
        <v>43712</v>
      </c>
      <c r="AB45" s="230"/>
      <c r="AC45" s="205">
        <f>IF(COUNT($G45:G45),EDATE(EDATE($G45,11),0))</f>
        <v>43742</v>
      </c>
      <c r="AD45" s="230"/>
      <c r="AE45" s="205">
        <f>IF(COUNT($G45:G45),EDATE(EDATE($G45,12),0))</f>
        <v>43773</v>
      </c>
      <c r="AF45" s="230"/>
      <c r="AG45" s="205">
        <f>IF(COUNT($G45:G45),EDATE(EDATE($G45,13),0))</f>
        <v>43803</v>
      </c>
      <c r="AH45" s="230"/>
      <c r="AI45" s="205">
        <f>IF(COUNT($G45:G45),EDATE(EDATE($G45,14),0))</f>
        <v>43834</v>
      </c>
      <c r="AJ45" s="230"/>
      <c r="AK45" s="205">
        <f>IF(COUNT($G45:G45),EDATE(EDATE($G45,15),0))</f>
        <v>43865</v>
      </c>
      <c r="AL45" s="230"/>
      <c r="AM45" s="205">
        <f>IF(COUNT($G45:G45),EDATE(EDATE($G45,16),0))</f>
        <v>43894</v>
      </c>
      <c r="AN45" s="230"/>
      <c r="AO45" s="205">
        <f>IF(COUNT($G45:G45),EDATE(EDATE($G45,17),0))</f>
        <v>43925</v>
      </c>
      <c r="AP45" s="230"/>
      <c r="AQ45" s="205">
        <f>IF(COUNT($G45:G45),EDATE(EDATE($G45,18),0))</f>
        <v>43955</v>
      </c>
      <c r="AR45" s="230"/>
      <c r="AS45" s="205">
        <f>IF(COUNT($G45:G45),EDATE(EDATE($G45,19),0))</f>
        <v>43986</v>
      </c>
      <c r="AT45" s="230"/>
      <c r="AU45" s="205">
        <f>IF(COUNT($G45:G45),EDATE(EDATE($G45,20),0))</f>
        <v>44016</v>
      </c>
      <c r="AV45" s="230"/>
      <c r="AW45" s="205">
        <f>IF(COUNT($G45:G45),EDATE(EDATE($G45,21),0))</f>
        <v>44047</v>
      </c>
      <c r="AX45" s="230"/>
      <c r="AY45" s="205">
        <f>IF(COUNT($G45:G45),EDATE(EDATE($G45,22),0))</f>
        <v>44078</v>
      </c>
      <c r="AZ45" s="230"/>
      <c r="BA45" s="205">
        <f>IF(COUNT($G45:G45),EDATE(EDATE($G45,23),0))</f>
        <v>44108</v>
      </c>
      <c r="BB45" s="230"/>
      <c r="BC45" s="205">
        <f>IF(COUNT($G45:G45),EDATE(EDATE($G45,24),0))</f>
        <v>44139</v>
      </c>
      <c r="BD45" s="230"/>
      <c r="BE45" s="205">
        <f>IF(COUNT($G45:G45),EDATE(EDATE($G45,25),0))</f>
        <v>44169</v>
      </c>
      <c r="BF45" s="230"/>
      <c r="BG45" s="205">
        <f>IF(COUNT($G45:G45),EDATE(EDATE($G45,26),0))</f>
        <v>44200</v>
      </c>
      <c r="BH45" s="230"/>
      <c r="BI45" s="205">
        <f>IF(COUNT($G45:G45),EDATE(EDATE($G45,27),0))</f>
        <v>44231</v>
      </c>
      <c r="BJ45" s="230"/>
      <c r="BK45" s="205">
        <f>IF(COUNT($G45:G45),EDATE(EDATE($G45,28),0))</f>
        <v>44259</v>
      </c>
      <c r="BL45" s="230"/>
      <c r="BM45" s="205">
        <f>IF(COUNT($G45:G45),EDATE(EDATE($G45,29),0))</f>
        <v>44290</v>
      </c>
      <c r="BN45" s="230"/>
      <c r="BO45" s="205">
        <f>IF(COUNT($G45:G45),EDATE(EDATE($G45,30),0))</f>
        <v>44320</v>
      </c>
      <c r="BP45" s="230"/>
      <c r="BQ45" s="205">
        <f>IF(COUNT($G45:G45),EDATE(EDATE($G45,31),0))</f>
        <v>44351</v>
      </c>
      <c r="BR45" s="230"/>
      <c r="BS45" s="205">
        <f>IF(COUNT($G45:G45),EDATE(EDATE($G45,32),0))</f>
        <v>44381</v>
      </c>
      <c r="BT45" s="230"/>
      <c r="BU45" s="205">
        <f>IF(COUNT($G45:G45),EDATE(EDATE($G45,33),0))</f>
        <v>44412</v>
      </c>
      <c r="BV45" s="230"/>
      <c r="BW45" s="205">
        <f>IF(COUNT($G45:G45),EDATE(EDATE($G45,34),0))</f>
        <v>44443</v>
      </c>
      <c r="BX45" s="230"/>
      <c r="BY45" s="205">
        <f>IF(COUNT($G45:G45),EDATE(EDATE($G45,35),0))</f>
        <v>44473</v>
      </c>
      <c r="BZ45" s="230"/>
      <c r="CA45" s="205">
        <f>IF(COUNT($G45:G45),EDATE(EDATE($G45,36),0))</f>
        <v>44504</v>
      </c>
      <c r="CB45" s="230"/>
      <c r="CC45" s="205">
        <f>IF(COUNT($G45:G45),EDATE(EDATE($G45,37),0))</f>
        <v>44534</v>
      </c>
      <c r="CD45" s="230"/>
      <c r="CE45" s="205">
        <f>IF(COUNT($G45:G45),EDATE(EDATE($G45,38),0))</f>
        <v>44565</v>
      </c>
      <c r="CF45" s="230"/>
      <c r="CG45" s="205">
        <f>IF(COUNT($G45:G45),EDATE(EDATE($G45,39),0))</f>
        <v>44596</v>
      </c>
      <c r="CH45" s="230"/>
      <c r="CI45" s="205">
        <f>IF(COUNT($G45:G45),EDATE(EDATE($G45,40),0))</f>
        <v>44624</v>
      </c>
      <c r="CJ45" s="230"/>
      <c r="CK45" s="205">
        <f>IF(COUNT($G45:G45),EDATE(EDATE($G45,41),0))</f>
        <v>44655</v>
      </c>
      <c r="CL45" s="230"/>
      <c r="CM45" s="205">
        <f>IF(COUNT($G45:G45),EDATE(EDATE($G45,42),0))</f>
        <v>44685</v>
      </c>
      <c r="CN45" s="230"/>
      <c r="CO45" s="205">
        <f>IF(COUNT($G45:G45),EDATE(EDATE($G45,43),0))</f>
        <v>44716</v>
      </c>
      <c r="CP45" s="230"/>
      <c r="CQ45" s="205">
        <f>IF(COUNT($G45:G45),EDATE(EDATE($G45,44),0))</f>
        <v>44746</v>
      </c>
      <c r="CR45" s="230"/>
      <c r="CS45" s="205">
        <f>IF(COUNT($G45:G45),EDATE(EDATE($G45,45),0))</f>
        <v>44777</v>
      </c>
      <c r="CT45" s="230"/>
      <c r="CU45" s="205">
        <f>IF(COUNT($G45:G45),EDATE(EDATE($G45,46),0))</f>
        <v>44808</v>
      </c>
      <c r="CV45" s="230"/>
      <c r="CW45" s="205">
        <f>IF(COUNT($G45:G45),EDATE(EDATE($G45,47),0))</f>
        <v>44838</v>
      </c>
      <c r="CX45" s="230"/>
      <c r="CY45" s="205">
        <f>IF(COUNT($G45:G45),EDATE(EDATE($G45,48),0))</f>
        <v>44869</v>
      </c>
      <c r="CZ45" s="230"/>
      <c r="DA45" s="205">
        <f>IF(COUNT($G45:G45),EDATE(EDATE($G45,49),0))</f>
        <v>44899</v>
      </c>
      <c r="DB45" s="230"/>
      <c r="DC45" s="205">
        <f>IF(COUNT($G45:G45),EDATE(EDATE($G45,50),0))</f>
        <v>44930</v>
      </c>
      <c r="DD45" s="230"/>
      <c r="DE45" s="205">
        <f>IF(COUNT($G45:G45),EDATE(EDATE($G45,51),0))</f>
        <v>44961</v>
      </c>
      <c r="DF45" s="230"/>
      <c r="DG45" s="205">
        <f>IF(COUNT($G45:G45),EDATE(EDATE($G45,52),0))</f>
        <v>44989</v>
      </c>
      <c r="DH45" s="230"/>
      <c r="DI45" s="205">
        <f>IF(COUNT($G45:G45),EDATE(EDATE($G45,53),0))</f>
        <v>45020</v>
      </c>
      <c r="DJ45" s="230"/>
      <c r="DK45" s="205">
        <f>IF(COUNT($G45:G45),EDATE(EDATE($G45,54),0))</f>
        <v>45050</v>
      </c>
      <c r="DL45" s="230"/>
      <c r="DM45" s="205">
        <f>IF(COUNT($G45:G45),EDATE(EDATE($G45,55),0))</f>
        <v>45081</v>
      </c>
      <c r="DN45" s="230"/>
      <c r="DO45" s="205">
        <f>IF(COUNT($G45:G45),EDATE(EDATE($G45,56),0))</f>
        <v>45111</v>
      </c>
      <c r="DP45" s="230"/>
      <c r="DQ45" s="205">
        <f>IF(COUNT($G45:G45),EDATE(EDATE($G45,57),0))</f>
        <v>45142</v>
      </c>
      <c r="DR45" s="230"/>
      <c r="DS45" s="205">
        <f>IF(COUNT($G45:G45),EDATE(EDATE($G45,58),0))</f>
        <v>45173</v>
      </c>
      <c r="DT45" s="230"/>
      <c r="DU45" s="205">
        <f>IF(COUNT($G45:G45),EDATE(EDATE($G45,59),0))</f>
        <v>45203</v>
      </c>
      <c r="DV45" s="230"/>
      <c r="DW45" s="205">
        <f>IF(COUNT($G45:G45),EDATE(EDATE($G45,60),0))</f>
        <v>45234</v>
      </c>
      <c r="DX45" s="230"/>
      <c r="DY45" s="205">
        <f>IF(COUNT($G45:G45),EDATE(EDATE($G45,61),0))</f>
        <v>45264</v>
      </c>
      <c r="DZ45" s="230"/>
      <c r="EA45" s="205">
        <f>IF(COUNT($G45:G45),EDATE(EDATE($G45,62),0))</f>
        <v>45295</v>
      </c>
      <c r="EB45" s="230"/>
      <c r="EC45" s="205">
        <f>IF(COUNT($G45:G45),EDATE(EDATE($G45,63),0))</f>
        <v>45326</v>
      </c>
      <c r="ED45" s="230"/>
      <c r="EE45" s="205">
        <f>IF(COUNT($G45:G45),EDATE(EDATE($G45,64),0))</f>
        <v>45355</v>
      </c>
      <c r="EF45" s="233"/>
      <c r="EG45" s="44"/>
    </row>
    <row r="46" spans="1:137" ht="21" customHeight="1" thickBot="1">
      <c r="A46" s="200" t="str">
        <f t="shared" ca="1" si="0"/>
        <v/>
      </c>
      <c r="B46" s="213"/>
      <c r="C46" s="215" t="e">
        <f>+VLOOKUP(B46,'اسماء العملاء'!$A$2:$E$1270,5,FALSE)</f>
        <v>#N/A</v>
      </c>
      <c r="D46" s="215" t="e">
        <f>+VLOOKUP(B46,'اسماء العملاء'!$A$2:$C$1270,2,FALSE)</f>
        <v>#N/A</v>
      </c>
      <c r="E46" s="215" t="e">
        <f>+VLOOKUP(B46,'اسماء العملاء'!$A$2:$C$1270,3,FALSE)</f>
        <v>#N/A</v>
      </c>
      <c r="F46" s="203" t="e">
        <f>+VLOOKUP(B46,'اسماء العملاء'!$A$2:$F$142,6,FALSE)</f>
        <v>#N/A</v>
      </c>
      <c r="G46" s="205">
        <v>43409</v>
      </c>
      <c r="H46" s="229"/>
      <c r="I46" s="205">
        <f>IF(COUNT($G46:G46),EDATE(EDATE($G46,1),0))</f>
        <v>43439</v>
      </c>
      <c r="J46" s="230"/>
      <c r="K46" s="205">
        <f>IF(COUNT($G46:G46),EDATE(EDATE($G46,2),0))</f>
        <v>43470</v>
      </c>
      <c r="L46" s="230"/>
      <c r="M46" s="205">
        <f>IF(COUNT($G46:G46),EDATE(EDATE($G46,3),0))</f>
        <v>43501</v>
      </c>
      <c r="N46" s="230"/>
      <c r="O46" s="205">
        <f>IF(COUNT($G46:G46),EDATE(EDATE($G46,4),0))</f>
        <v>43529</v>
      </c>
      <c r="P46" s="230"/>
      <c r="Q46" s="230">
        <f>IF(COUNT($G46:G46),EDATE(EDATE($G46,5),0))</f>
        <v>43560</v>
      </c>
      <c r="R46" s="230"/>
      <c r="S46" s="205">
        <f>IF(COUNT($G46:G46),EDATE(EDATE($G46,6),0))</f>
        <v>43590</v>
      </c>
      <c r="T46" s="230"/>
      <c r="U46" s="205">
        <f>IF(COUNT($G46:G46),EDATE(EDATE($G46,7),0))</f>
        <v>43621</v>
      </c>
      <c r="V46" s="230"/>
      <c r="W46" s="205">
        <f>IF(COUNT($G46:G46),EDATE(EDATE($G46,8),0))</f>
        <v>43651</v>
      </c>
      <c r="X46" s="230"/>
      <c r="Y46" s="205">
        <f>IF(COUNT($G46:G46),EDATE(EDATE($G46,9),0))</f>
        <v>43682</v>
      </c>
      <c r="Z46" s="230"/>
      <c r="AA46" s="205">
        <f>IF(COUNT($G46:G46),EDATE(EDATE($G46,10),0))</f>
        <v>43713</v>
      </c>
      <c r="AB46" s="230"/>
      <c r="AC46" s="205">
        <f>IF(COUNT($G46:G46),EDATE(EDATE($G46,11),0))</f>
        <v>43743</v>
      </c>
      <c r="AD46" s="230"/>
      <c r="AE46" s="205">
        <f>IF(COUNT($G46:G46),EDATE(EDATE($G46,12),0))</f>
        <v>43774</v>
      </c>
      <c r="AF46" s="230"/>
      <c r="AG46" s="205">
        <f>IF(COUNT($G46:G46),EDATE(EDATE($G46,13),0))</f>
        <v>43804</v>
      </c>
      <c r="AH46" s="230"/>
      <c r="AI46" s="205">
        <f>IF(COUNT($G46:G46),EDATE(EDATE($G46,14),0))</f>
        <v>43835</v>
      </c>
      <c r="AJ46" s="230"/>
      <c r="AK46" s="205">
        <f>IF(COUNT($G46:G46),EDATE(EDATE($G46,15),0))</f>
        <v>43866</v>
      </c>
      <c r="AL46" s="230"/>
      <c r="AM46" s="205">
        <f>IF(COUNT($G46:G46),EDATE(EDATE($G46,16),0))</f>
        <v>43895</v>
      </c>
      <c r="AN46" s="230"/>
      <c r="AO46" s="205">
        <f>IF(COUNT($G46:G46),EDATE(EDATE($G46,17),0))</f>
        <v>43926</v>
      </c>
      <c r="AP46" s="230"/>
      <c r="AQ46" s="205">
        <f>IF(COUNT($G46:G46),EDATE(EDATE($G46,18),0))</f>
        <v>43956</v>
      </c>
      <c r="AR46" s="230"/>
      <c r="AS46" s="205">
        <f>IF(COUNT($G46:G46),EDATE(EDATE($G46,19),0))</f>
        <v>43987</v>
      </c>
      <c r="AT46" s="230"/>
      <c r="AU46" s="205">
        <f>IF(COUNT($G46:G46),EDATE(EDATE($G46,20),0))</f>
        <v>44017</v>
      </c>
      <c r="AV46" s="230"/>
      <c r="AW46" s="205">
        <f>IF(COUNT($G46:G46),EDATE(EDATE($G46,21),0))</f>
        <v>44048</v>
      </c>
      <c r="AX46" s="230"/>
      <c r="AY46" s="205">
        <f>IF(COUNT($G46:G46),EDATE(EDATE($G46,22),0))</f>
        <v>44079</v>
      </c>
      <c r="AZ46" s="230"/>
      <c r="BA46" s="205">
        <f>IF(COUNT($G46:G46),EDATE(EDATE($G46,23),0))</f>
        <v>44109</v>
      </c>
      <c r="BB46" s="230"/>
      <c r="BC46" s="205">
        <f>IF(COUNT($G46:G46),EDATE(EDATE($G46,24),0))</f>
        <v>44140</v>
      </c>
      <c r="BD46" s="230"/>
      <c r="BE46" s="205">
        <f>IF(COUNT($G46:G46),EDATE(EDATE($G46,25),0))</f>
        <v>44170</v>
      </c>
      <c r="BF46" s="230"/>
      <c r="BG46" s="205">
        <f>IF(COUNT($G46:G46),EDATE(EDATE($G46,26),0))</f>
        <v>44201</v>
      </c>
      <c r="BH46" s="230"/>
      <c r="BI46" s="205">
        <f>IF(COUNT($G46:G46),EDATE(EDATE($G46,27),0))</f>
        <v>44232</v>
      </c>
      <c r="BJ46" s="230"/>
      <c r="BK46" s="205">
        <f>IF(COUNT($G46:G46),EDATE(EDATE($G46,28),0))</f>
        <v>44260</v>
      </c>
      <c r="BL46" s="230"/>
      <c r="BM46" s="205">
        <f>IF(COUNT($G46:G46),EDATE(EDATE($G46,29),0))</f>
        <v>44291</v>
      </c>
      <c r="BN46" s="230"/>
      <c r="BO46" s="205">
        <f>IF(COUNT($G46:G46),EDATE(EDATE($G46,30),0))</f>
        <v>44321</v>
      </c>
      <c r="BP46" s="230"/>
      <c r="BQ46" s="205">
        <f>IF(COUNT($G46:G46),EDATE(EDATE($G46,31),0))</f>
        <v>44352</v>
      </c>
      <c r="BR46" s="230"/>
      <c r="BS46" s="205">
        <f>IF(COUNT($G46:G46),EDATE(EDATE($G46,32),0))</f>
        <v>44382</v>
      </c>
      <c r="BT46" s="230"/>
      <c r="BU46" s="205">
        <f>IF(COUNT($G46:G46),EDATE(EDATE($G46,33),0))</f>
        <v>44413</v>
      </c>
      <c r="BV46" s="230"/>
      <c r="BW46" s="205">
        <f>IF(COUNT($G46:G46),EDATE(EDATE($G46,34),0))</f>
        <v>44444</v>
      </c>
      <c r="BX46" s="230"/>
      <c r="BY46" s="205">
        <f>IF(COUNT($G46:G46),EDATE(EDATE($G46,35),0))</f>
        <v>44474</v>
      </c>
      <c r="BZ46" s="230"/>
      <c r="CA46" s="205">
        <f>IF(COUNT($G46:G46),EDATE(EDATE($G46,36),0))</f>
        <v>44505</v>
      </c>
      <c r="CB46" s="230"/>
      <c r="CC46" s="205">
        <f>IF(COUNT($G46:G46),EDATE(EDATE($G46,37),0))</f>
        <v>44535</v>
      </c>
      <c r="CD46" s="230"/>
      <c r="CE46" s="205">
        <f>IF(COUNT($G46:G46),EDATE(EDATE($G46,38),0))</f>
        <v>44566</v>
      </c>
      <c r="CF46" s="230"/>
      <c r="CG46" s="205">
        <f>IF(COUNT($G46:G46),EDATE(EDATE($G46,39),0))</f>
        <v>44597</v>
      </c>
      <c r="CH46" s="230"/>
      <c r="CI46" s="205">
        <f>IF(COUNT($G46:G46),EDATE(EDATE($G46,40),0))</f>
        <v>44625</v>
      </c>
      <c r="CJ46" s="230"/>
      <c r="CK46" s="205">
        <f>IF(COUNT($G46:G46),EDATE(EDATE($G46,41),0))</f>
        <v>44656</v>
      </c>
      <c r="CL46" s="230"/>
      <c r="CM46" s="205">
        <f>IF(COUNT($G46:G46),EDATE(EDATE($G46,42),0))</f>
        <v>44686</v>
      </c>
      <c r="CN46" s="230"/>
      <c r="CO46" s="205">
        <f>IF(COUNT($G46:G46),EDATE(EDATE($G46,43),0))</f>
        <v>44717</v>
      </c>
      <c r="CP46" s="230"/>
      <c r="CQ46" s="205">
        <f>IF(COUNT($G46:G46),EDATE(EDATE($G46,44),0))</f>
        <v>44747</v>
      </c>
      <c r="CR46" s="230"/>
      <c r="CS46" s="205">
        <f>IF(COUNT($G46:G46),EDATE(EDATE($G46,45),0))</f>
        <v>44778</v>
      </c>
      <c r="CT46" s="230"/>
      <c r="CU46" s="205">
        <f>IF(COUNT($G46:G46),EDATE(EDATE($G46,46),0))</f>
        <v>44809</v>
      </c>
      <c r="CV46" s="230"/>
      <c r="CW46" s="205">
        <f>IF(COUNT($G46:G46),EDATE(EDATE($G46,47),0))</f>
        <v>44839</v>
      </c>
      <c r="CX46" s="230"/>
      <c r="CY46" s="205">
        <f>IF(COUNT($G46:G46),EDATE(EDATE($G46,48),0))</f>
        <v>44870</v>
      </c>
      <c r="CZ46" s="230"/>
      <c r="DA46" s="205">
        <f>IF(COUNT($G46:G46),EDATE(EDATE($G46,49),0))</f>
        <v>44900</v>
      </c>
      <c r="DB46" s="230"/>
      <c r="DC46" s="205">
        <f>IF(COUNT($G46:G46),EDATE(EDATE($G46,50),0))</f>
        <v>44931</v>
      </c>
      <c r="DD46" s="230"/>
      <c r="DE46" s="205">
        <f>IF(COUNT($G46:G46),EDATE(EDATE($G46,51),0))</f>
        <v>44962</v>
      </c>
      <c r="DF46" s="230"/>
      <c r="DG46" s="205">
        <f>IF(COUNT($G46:G46),EDATE(EDATE($G46,52),0))</f>
        <v>44990</v>
      </c>
      <c r="DH46" s="230"/>
      <c r="DI46" s="205">
        <f>IF(COUNT($G46:G46),EDATE(EDATE($G46,53),0))</f>
        <v>45021</v>
      </c>
      <c r="DJ46" s="230"/>
      <c r="DK46" s="205">
        <f>IF(COUNT($G46:G46),EDATE(EDATE($G46,54),0))</f>
        <v>45051</v>
      </c>
      <c r="DL46" s="230"/>
      <c r="DM46" s="205">
        <f>IF(COUNT($G46:G46),EDATE(EDATE($G46,55),0))</f>
        <v>45082</v>
      </c>
      <c r="DN46" s="230"/>
      <c r="DO46" s="205">
        <f>IF(COUNT($G46:G46),EDATE(EDATE($G46,56),0))</f>
        <v>45112</v>
      </c>
      <c r="DP46" s="230"/>
      <c r="DQ46" s="205">
        <f>IF(COUNT($G46:G46),EDATE(EDATE($G46,57),0))</f>
        <v>45143</v>
      </c>
      <c r="DR46" s="230"/>
      <c r="DS46" s="205">
        <f>IF(COUNT($G46:G46),EDATE(EDATE($G46,58),0))</f>
        <v>45174</v>
      </c>
      <c r="DT46" s="230"/>
      <c r="DU46" s="205">
        <f>IF(COUNT($G46:G46),EDATE(EDATE($G46,59),0))</f>
        <v>45204</v>
      </c>
      <c r="DV46" s="230"/>
      <c r="DW46" s="205">
        <f>IF(COUNT($G46:G46),EDATE(EDATE($G46,60),0))</f>
        <v>45235</v>
      </c>
      <c r="DX46" s="230"/>
      <c r="DY46" s="205">
        <f>IF(COUNT($G46:G46),EDATE(EDATE($G46,61),0))</f>
        <v>45265</v>
      </c>
      <c r="DZ46" s="230"/>
      <c r="EA46" s="205">
        <f>IF(COUNT($G46:G46),EDATE(EDATE($G46,62),0))</f>
        <v>45296</v>
      </c>
      <c r="EB46" s="230"/>
      <c r="EC46" s="205">
        <f>IF(COUNT($G46:G46),EDATE(EDATE($G46,63),0))</f>
        <v>45327</v>
      </c>
      <c r="ED46" s="230"/>
      <c r="EE46" s="205">
        <f>IF(COUNT($G46:G46),EDATE(EDATE($G46,64),0))</f>
        <v>45356</v>
      </c>
      <c r="EF46" s="233"/>
      <c r="EG46" s="44"/>
    </row>
    <row r="47" spans="1:137" ht="21" customHeight="1" thickBot="1">
      <c r="A47" s="200" t="str">
        <f t="shared" ca="1" si="0"/>
        <v/>
      </c>
      <c r="B47" s="213"/>
      <c r="C47" s="215" t="e">
        <f>+VLOOKUP(B47,'اسماء العملاء'!$A$2:$E$1270,5,FALSE)</f>
        <v>#N/A</v>
      </c>
      <c r="D47" s="215" t="e">
        <f>+VLOOKUP(B47,'اسماء العملاء'!$A$2:$C$1270,2,FALSE)</f>
        <v>#N/A</v>
      </c>
      <c r="E47" s="215" t="e">
        <f>+VLOOKUP(B47,'اسماء العملاء'!$A$2:$C$1270,3,FALSE)</f>
        <v>#N/A</v>
      </c>
      <c r="F47" s="203" t="e">
        <f>+VLOOKUP(B47,'اسماء العملاء'!$A$2:$F$142,6,FALSE)</f>
        <v>#N/A</v>
      </c>
      <c r="G47" s="205">
        <v>43410</v>
      </c>
      <c r="H47" s="229"/>
      <c r="I47" s="205">
        <f>IF(COUNT($G47:G47),EDATE(EDATE($G47,1),0))</f>
        <v>43440</v>
      </c>
      <c r="J47" s="230"/>
      <c r="K47" s="205">
        <f>IF(COUNT($G47:G47),EDATE(EDATE($G47,2),0))</f>
        <v>43471</v>
      </c>
      <c r="L47" s="230"/>
      <c r="M47" s="205">
        <f>IF(COUNT($G47:G47),EDATE(EDATE($G47,3),0))</f>
        <v>43502</v>
      </c>
      <c r="N47" s="230"/>
      <c r="O47" s="205">
        <f>IF(COUNT($G47:G47),EDATE(EDATE($G47,4),0))</f>
        <v>43530</v>
      </c>
      <c r="P47" s="230"/>
      <c r="Q47" s="230">
        <f>IF(COUNT($G47:G47),EDATE(EDATE($G47,5),0))</f>
        <v>43561</v>
      </c>
      <c r="R47" s="230"/>
      <c r="S47" s="205">
        <f>IF(COUNT($G47:G47),EDATE(EDATE($G47,6),0))</f>
        <v>43591</v>
      </c>
      <c r="T47" s="230"/>
      <c r="U47" s="205">
        <f>IF(COUNT($G47:G47),EDATE(EDATE($G47,7),0))</f>
        <v>43622</v>
      </c>
      <c r="V47" s="230"/>
      <c r="W47" s="205">
        <f>IF(COUNT($G47:G47),EDATE(EDATE($G47,8),0))</f>
        <v>43652</v>
      </c>
      <c r="X47" s="230"/>
      <c r="Y47" s="205">
        <f>IF(COUNT($G47:G47),EDATE(EDATE($G47,9),0))</f>
        <v>43683</v>
      </c>
      <c r="Z47" s="230"/>
      <c r="AA47" s="205">
        <f>IF(COUNT($G47:G47),EDATE(EDATE($G47,10),0))</f>
        <v>43714</v>
      </c>
      <c r="AB47" s="230"/>
      <c r="AC47" s="205">
        <f>IF(COUNT($G47:G47),EDATE(EDATE($G47,11),0))</f>
        <v>43744</v>
      </c>
      <c r="AD47" s="230"/>
      <c r="AE47" s="205">
        <f>IF(COUNT($G47:G47),EDATE(EDATE($G47,12),0))</f>
        <v>43775</v>
      </c>
      <c r="AF47" s="230"/>
      <c r="AG47" s="205">
        <f>IF(COUNT($G47:G47),EDATE(EDATE($G47,13),0))</f>
        <v>43805</v>
      </c>
      <c r="AH47" s="230"/>
      <c r="AI47" s="205">
        <f>IF(COUNT($G47:G47),EDATE(EDATE($G47,14),0))</f>
        <v>43836</v>
      </c>
      <c r="AJ47" s="230"/>
      <c r="AK47" s="205">
        <f>IF(COUNT($G47:G47),EDATE(EDATE($G47,15),0))</f>
        <v>43867</v>
      </c>
      <c r="AL47" s="230"/>
      <c r="AM47" s="205">
        <f>IF(COUNT($G47:G47),EDATE(EDATE($G47,16),0))</f>
        <v>43896</v>
      </c>
      <c r="AN47" s="230"/>
      <c r="AO47" s="205">
        <f>IF(COUNT($G47:G47),EDATE(EDATE($G47,17),0))</f>
        <v>43927</v>
      </c>
      <c r="AP47" s="230"/>
      <c r="AQ47" s="205">
        <f>IF(COUNT($G47:G47),EDATE(EDATE($G47,18),0))</f>
        <v>43957</v>
      </c>
      <c r="AR47" s="230"/>
      <c r="AS47" s="205">
        <f>IF(COUNT($G47:G47),EDATE(EDATE($G47,19),0))</f>
        <v>43988</v>
      </c>
      <c r="AT47" s="230"/>
      <c r="AU47" s="205">
        <f>IF(COUNT($G47:G47),EDATE(EDATE($G47,20),0))</f>
        <v>44018</v>
      </c>
      <c r="AV47" s="230"/>
      <c r="AW47" s="205">
        <f>IF(COUNT($G47:G47),EDATE(EDATE($G47,21),0))</f>
        <v>44049</v>
      </c>
      <c r="AX47" s="230"/>
      <c r="AY47" s="205">
        <f>IF(COUNT($G47:G47),EDATE(EDATE($G47,22),0))</f>
        <v>44080</v>
      </c>
      <c r="AZ47" s="230"/>
      <c r="BA47" s="205">
        <f>IF(COUNT($G47:G47),EDATE(EDATE($G47,23),0))</f>
        <v>44110</v>
      </c>
      <c r="BB47" s="230"/>
      <c r="BC47" s="205">
        <f>IF(COUNT($G47:G47),EDATE(EDATE($G47,24),0))</f>
        <v>44141</v>
      </c>
      <c r="BD47" s="230"/>
      <c r="BE47" s="205">
        <f>IF(COUNT($G47:G47),EDATE(EDATE($G47,25),0))</f>
        <v>44171</v>
      </c>
      <c r="BF47" s="230"/>
      <c r="BG47" s="205">
        <f>IF(COUNT($G47:G47),EDATE(EDATE($G47,26),0))</f>
        <v>44202</v>
      </c>
      <c r="BH47" s="230"/>
      <c r="BI47" s="205">
        <f>IF(COUNT($G47:G47),EDATE(EDATE($G47,27),0))</f>
        <v>44233</v>
      </c>
      <c r="BJ47" s="230"/>
      <c r="BK47" s="205">
        <f>IF(COUNT($G47:G47),EDATE(EDATE($G47,28),0))</f>
        <v>44261</v>
      </c>
      <c r="BL47" s="230"/>
      <c r="BM47" s="205">
        <f>IF(COUNT($G47:G47),EDATE(EDATE($G47,29),0))</f>
        <v>44292</v>
      </c>
      <c r="BN47" s="230"/>
      <c r="BO47" s="205">
        <f>IF(COUNT($G47:G47),EDATE(EDATE($G47,30),0))</f>
        <v>44322</v>
      </c>
      <c r="BP47" s="230"/>
      <c r="BQ47" s="205">
        <f>IF(COUNT($G47:G47),EDATE(EDATE($G47,31),0))</f>
        <v>44353</v>
      </c>
      <c r="BR47" s="230"/>
      <c r="BS47" s="205">
        <f>IF(COUNT($G47:G47),EDATE(EDATE($G47,32),0))</f>
        <v>44383</v>
      </c>
      <c r="BT47" s="230"/>
      <c r="BU47" s="205">
        <f>IF(COUNT($G47:G47),EDATE(EDATE($G47,33),0))</f>
        <v>44414</v>
      </c>
      <c r="BV47" s="230"/>
      <c r="BW47" s="205">
        <f>IF(COUNT($G47:G47),EDATE(EDATE($G47,34),0))</f>
        <v>44445</v>
      </c>
      <c r="BX47" s="230"/>
      <c r="BY47" s="205">
        <f>IF(COUNT($G47:G47),EDATE(EDATE($G47,35),0))</f>
        <v>44475</v>
      </c>
      <c r="BZ47" s="230"/>
      <c r="CA47" s="205">
        <f>IF(COUNT($G47:G47),EDATE(EDATE($G47,36),0))</f>
        <v>44506</v>
      </c>
      <c r="CB47" s="230"/>
      <c r="CC47" s="205">
        <f>IF(COUNT($G47:G47),EDATE(EDATE($G47,37),0))</f>
        <v>44536</v>
      </c>
      <c r="CD47" s="230"/>
      <c r="CE47" s="205">
        <f>IF(COUNT($G47:G47),EDATE(EDATE($G47,38),0))</f>
        <v>44567</v>
      </c>
      <c r="CF47" s="230"/>
      <c r="CG47" s="205">
        <f>IF(COUNT($G47:G47),EDATE(EDATE($G47,39),0))</f>
        <v>44598</v>
      </c>
      <c r="CH47" s="230"/>
      <c r="CI47" s="205">
        <f>IF(COUNT($G47:G47),EDATE(EDATE($G47,40),0))</f>
        <v>44626</v>
      </c>
      <c r="CJ47" s="230"/>
      <c r="CK47" s="205">
        <f>IF(COUNT($G47:G47),EDATE(EDATE($G47,41),0))</f>
        <v>44657</v>
      </c>
      <c r="CL47" s="230"/>
      <c r="CM47" s="205">
        <f>IF(COUNT($G47:G47),EDATE(EDATE($G47,42),0))</f>
        <v>44687</v>
      </c>
      <c r="CN47" s="230"/>
      <c r="CO47" s="205">
        <f>IF(COUNT($G47:G47),EDATE(EDATE($G47,43),0))</f>
        <v>44718</v>
      </c>
      <c r="CP47" s="230"/>
      <c r="CQ47" s="205">
        <f>IF(COUNT($G47:G47),EDATE(EDATE($G47,44),0))</f>
        <v>44748</v>
      </c>
      <c r="CR47" s="230"/>
      <c r="CS47" s="205">
        <f>IF(COUNT($G47:G47),EDATE(EDATE($G47,45),0))</f>
        <v>44779</v>
      </c>
      <c r="CT47" s="230"/>
      <c r="CU47" s="205">
        <f>IF(COUNT($G47:G47),EDATE(EDATE($G47,46),0))</f>
        <v>44810</v>
      </c>
      <c r="CV47" s="230"/>
      <c r="CW47" s="205">
        <f>IF(COUNT($G47:G47),EDATE(EDATE($G47,47),0))</f>
        <v>44840</v>
      </c>
      <c r="CX47" s="230"/>
      <c r="CY47" s="205">
        <f>IF(COUNT($G47:G47),EDATE(EDATE($G47,48),0))</f>
        <v>44871</v>
      </c>
      <c r="CZ47" s="230"/>
      <c r="DA47" s="205">
        <f>IF(COUNT($G47:G47),EDATE(EDATE($G47,49),0))</f>
        <v>44901</v>
      </c>
      <c r="DB47" s="230"/>
      <c r="DC47" s="205">
        <f>IF(COUNT($G47:G47),EDATE(EDATE($G47,50),0))</f>
        <v>44932</v>
      </c>
      <c r="DD47" s="230"/>
      <c r="DE47" s="205">
        <f>IF(COUNT($G47:G47),EDATE(EDATE($G47,51),0))</f>
        <v>44963</v>
      </c>
      <c r="DF47" s="230"/>
      <c r="DG47" s="205">
        <f>IF(COUNT($G47:G47),EDATE(EDATE($G47,52),0))</f>
        <v>44991</v>
      </c>
      <c r="DH47" s="230"/>
      <c r="DI47" s="205">
        <f>IF(COUNT($G47:G47),EDATE(EDATE($G47,53),0))</f>
        <v>45022</v>
      </c>
      <c r="DJ47" s="230"/>
      <c r="DK47" s="205">
        <f>IF(COUNT($G47:G47),EDATE(EDATE($G47,54),0))</f>
        <v>45052</v>
      </c>
      <c r="DL47" s="230"/>
      <c r="DM47" s="205">
        <f>IF(COUNT($G47:G47),EDATE(EDATE($G47,55),0))</f>
        <v>45083</v>
      </c>
      <c r="DN47" s="230"/>
      <c r="DO47" s="205">
        <f>IF(COUNT($G47:G47),EDATE(EDATE($G47,56),0))</f>
        <v>45113</v>
      </c>
      <c r="DP47" s="230"/>
      <c r="DQ47" s="205">
        <f>IF(COUNT($G47:G47),EDATE(EDATE($G47,57),0))</f>
        <v>45144</v>
      </c>
      <c r="DR47" s="230"/>
      <c r="DS47" s="205">
        <f>IF(COUNT($G47:G47),EDATE(EDATE($G47,58),0))</f>
        <v>45175</v>
      </c>
      <c r="DT47" s="230"/>
      <c r="DU47" s="205">
        <f>IF(COUNT($G47:G47),EDATE(EDATE($G47,59),0))</f>
        <v>45205</v>
      </c>
      <c r="DV47" s="230"/>
      <c r="DW47" s="205">
        <f>IF(COUNT($G47:G47),EDATE(EDATE($G47,60),0))</f>
        <v>45236</v>
      </c>
      <c r="DX47" s="230"/>
      <c r="DY47" s="205">
        <f>IF(COUNT($G47:G47),EDATE(EDATE($G47,61),0))</f>
        <v>45266</v>
      </c>
      <c r="DZ47" s="230"/>
      <c r="EA47" s="205">
        <f>IF(COUNT($G47:G47),EDATE(EDATE($G47,62),0))</f>
        <v>45297</v>
      </c>
      <c r="EB47" s="230"/>
      <c r="EC47" s="205">
        <f>IF(COUNT($G47:G47),EDATE(EDATE($G47,63),0))</f>
        <v>45328</v>
      </c>
      <c r="ED47" s="230"/>
      <c r="EE47" s="205">
        <f>IF(COUNT($G47:G47),EDATE(EDATE($G47,64),0))</f>
        <v>45357</v>
      </c>
      <c r="EF47" s="233"/>
      <c r="EG47" s="44"/>
    </row>
    <row r="48" spans="1:137" ht="21" customHeight="1" thickBot="1">
      <c r="A48" s="200" t="str">
        <f t="shared" ca="1" si="0"/>
        <v/>
      </c>
      <c r="B48" s="213"/>
      <c r="C48" s="215" t="e">
        <f>+VLOOKUP(B48,'اسماء العملاء'!$A$2:$E$1270,5,FALSE)</f>
        <v>#N/A</v>
      </c>
      <c r="D48" s="215" t="e">
        <f>+VLOOKUP(B48,'اسماء العملاء'!$A$2:$C$1270,2,FALSE)</f>
        <v>#N/A</v>
      </c>
      <c r="E48" s="215" t="e">
        <f>+VLOOKUP(B48,'اسماء العملاء'!$A$2:$C$1270,3,FALSE)</f>
        <v>#N/A</v>
      </c>
      <c r="F48" s="203" t="e">
        <f>+VLOOKUP(B48,'اسماء العملاء'!$A$2:$F$142,6,FALSE)</f>
        <v>#N/A</v>
      </c>
      <c r="G48" s="205">
        <v>43411</v>
      </c>
      <c r="H48" s="229"/>
      <c r="I48" s="205">
        <f>IF(COUNT($G48:G48),EDATE(EDATE($G48,1),0))</f>
        <v>43441</v>
      </c>
      <c r="J48" s="230"/>
      <c r="K48" s="205">
        <f>IF(COUNT($G48:G48),EDATE(EDATE($G48,2),0))</f>
        <v>43472</v>
      </c>
      <c r="L48" s="230"/>
      <c r="M48" s="205">
        <f>IF(COUNT($G48:G48),EDATE(EDATE($G48,3),0))</f>
        <v>43503</v>
      </c>
      <c r="N48" s="230"/>
      <c r="O48" s="205">
        <f>IF(COUNT($G48:G48),EDATE(EDATE($G48,4),0))</f>
        <v>43531</v>
      </c>
      <c r="P48" s="230"/>
      <c r="Q48" s="230">
        <f>IF(COUNT($G48:G48),EDATE(EDATE($G48,5),0))</f>
        <v>43562</v>
      </c>
      <c r="R48" s="230"/>
      <c r="S48" s="205">
        <f>IF(COUNT($G48:G48),EDATE(EDATE($G48,6),0))</f>
        <v>43592</v>
      </c>
      <c r="T48" s="230"/>
      <c r="U48" s="205">
        <f>IF(COUNT($G48:G48),EDATE(EDATE($G48,7),0))</f>
        <v>43623</v>
      </c>
      <c r="V48" s="230"/>
      <c r="W48" s="205">
        <f>IF(COUNT($G48:G48),EDATE(EDATE($G48,8),0))</f>
        <v>43653</v>
      </c>
      <c r="X48" s="230"/>
      <c r="Y48" s="205">
        <f>IF(COUNT($G48:G48),EDATE(EDATE($G48,9),0))</f>
        <v>43684</v>
      </c>
      <c r="Z48" s="230"/>
      <c r="AA48" s="205">
        <f>IF(COUNT($G48:G48),EDATE(EDATE($G48,10),0))</f>
        <v>43715</v>
      </c>
      <c r="AB48" s="230"/>
      <c r="AC48" s="205">
        <f>IF(COUNT($G48:G48),EDATE(EDATE($G48,11),0))</f>
        <v>43745</v>
      </c>
      <c r="AD48" s="230"/>
      <c r="AE48" s="205">
        <f>IF(COUNT($G48:G48),EDATE(EDATE($G48,12),0))</f>
        <v>43776</v>
      </c>
      <c r="AF48" s="230"/>
      <c r="AG48" s="205">
        <f>IF(COUNT($G48:G48),EDATE(EDATE($G48,13),0))</f>
        <v>43806</v>
      </c>
      <c r="AH48" s="230"/>
      <c r="AI48" s="205">
        <f>IF(COUNT($G48:G48),EDATE(EDATE($G48,14),0))</f>
        <v>43837</v>
      </c>
      <c r="AJ48" s="230"/>
      <c r="AK48" s="205">
        <f>IF(COUNT($G48:G48),EDATE(EDATE($G48,15),0))</f>
        <v>43868</v>
      </c>
      <c r="AL48" s="230"/>
      <c r="AM48" s="205">
        <f>IF(COUNT($G48:G48),EDATE(EDATE($G48,16),0))</f>
        <v>43897</v>
      </c>
      <c r="AN48" s="230"/>
      <c r="AO48" s="205">
        <f>IF(COUNT($G48:G48),EDATE(EDATE($G48,17),0))</f>
        <v>43928</v>
      </c>
      <c r="AP48" s="230"/>
      <c r="AQ48" s="205">
        <f>IF(COUNT($G48:G48),EDATE(EDATE($G48,18),0))</f>
        <v>43958</v>
      </c>
      <c r="AR48" s="230"/>
      <c r="AS48" s="205">
        <f>IF(COUNT($G48:G48),EDATE(EDATE($G48,19),0))</f>
        <v>43989</v>
      </c>
      <c r="AT48" s="230"/>
      <c r="AU48" s="205">
        <f>IF(COUNT($G48:G48),EDATE(EDATE($G48,20),0))</f>
        <v>44019</v>
      </c>
      <c r="AV48" s="230"/>
      <c r="AW48" s="205">
        <f>IF(COUNT($G48:G48),EDATE(EDATE($G48,21),0))</f>
        <v>44050</v>
      </c>
      <c r="AX48" s="230"/>
      <c r="AY48" s="205">
        <f>IF(COUNT($G48:G48),EDATE(EDATE($G48,22),0))</f>
        <v>44081</v>
      </c>
      <c r="AZ48" s="230"/>
      <c r="BA48" s="205">
        <f>IF(COUNT($G48:G48),EDATE(EDATE($G48,23),0))</f>
        <v>44111</v>
      </c>
      <c r="BB48" s="230"/>
      <c r="BC48" s="205">
        <f>IF(COUNT($G48:G48),EDATE(EDATE($G48,24),0))</f>
        <v>44142</v>
      </c>
      <c r="BD48" s="230"/>
      <c r="BE48" s="205">
        <f>IF(COUNT($G48:G48),EDATE(EDATE($G48,25),0))</f>
        <v>44172</v>
      </c>
      <c r="BF48" s="230"/>
      <c r="BG48" s="205">
        <f>IF(COUNT($G48:G48),EDATE(EDATE($G48,26),0))</f>
        <v>44203</v>
      </c>
      <c r="BH48" s="230"/>
      <c r="BI48" s="205">
        <f>IF(COUNT($G48:G48),EDATE(EDATE($G48,27),0))</f>
        <v>44234</v>
      </c>
      <c r="BJ48" s="230"/>
      <c r="BK48" s="205">
        <f>IF(COUNT($G48:G48),EDATE(EDATE($G48,28),0))</f>
        <v>44262</v>
      </c>
      <c r="BL48" s="230"/>
      <c r="BM48" s="205">
        <f>IF(COUNT($G48:G48),EDATE(EDATE($G48,29),0))</f>
        <v>44293</v>
      </c>
      <c r="BN48" s="230"/>
      <c r="BO48" s="205">
        <f>IF(COUNT($G48:G48),EDATE(EDATE($G48,30),0))</f>
        <v>44323</v>
      </c>
      <c r="BP48" s="230"/>
      <c r="BQ48" s="205">
        <f>IF(COUNT($G48:G48),EDATE(EDATE($G48,31),0))</f>
        <v>44354</v>
      </c>
      <c r="BR48" s="230"/>
      <c r="BS48" s="205">
        <f>IF(COUNT($G48:G48),EDATE(EDATE($G48,32),0))</f>
        <v>44384</v>
      </c>
      <c r="BT48" s="230"/>
      <c r="BU48" s="205">
        <f>IF(COUNT($G48:G48),EDATE(EDATE($G48,33),0))</f>
        <v>44415</v>
      </c>
      <c r="BV48" s="230"/>
      <c r="BW48" s="205">
        <f>IF(COUNT($G48:G48),EDATE(EDATE($G48,34),0))</f>
        <v>44446</v>
      </c>
      <c r="BX48" s="230"/>
      <c r="BY48" s="205">
        <f>IF(COUNT($G48:G48),EDATE(EDATE($G48,35),0))</f>
        <v>44476</v>
      </c>
      <c r="BZ48" s="230"/>
      <c r="CA48" s="205">
        <f>IF(COUNT($G48:G48),EDATE(EDATE($G48,36),0))</f>
        <v>44507</v>
      </c>
      <c r="CB48" s="230"/>
      <c r="CC48" s="205">
        <f>IF(COUNT($G48:G48),EDATE(EDATE($G48,37),0))</f>
        <v>44537</v>
      </c>
      <c r="CD48" s="230"/>
      <c r="CE48" s="205">
        <f>IF(COUNT($G48:G48),EDATE(EDATE($G48,38),0))</f>
        <v>44568</v>
      </c>
      <c r="CF48" s="230"/>
      <c r="CG48" s="205">
        <f>IF(COUNT($G48:G48),EDATE(EDATE($G48,39),0))</f>
        <v>44599</v>
      </c>
      <c r="CH48" s="230"/>
      <c r="CI48" s="205">
        <f>IF(COUNT($G48:G48),EDATE(EDATE($G48,40),0))</f>
        <v>44627</v>
      </c>
      <c r="CJ48" s="230"/>
      <c r="CK48" s="205">
        <f>IF(COUNT($G48:G48),EDATE(EDATE($G48,41),0))</f>
        <v>44658</v>
      </c>
      <c r="CL48" s="230"/>
      <c r="CM48" s="205">
        <f>IF(COUNT($G48:G48),EDATE(EDATE($G48,42),0))</f>
        <v>44688</v>
      </c>
      <c r="CN48" s="230"/>
      <c r="CO48" s="205">
        <f>IF(COUNT($G48:G48),EDATE(EDATE($G48,43),0))</f>
        <v>44719</v>
      </c>
      <c r="CP48" s="230"/>
      <c r="CQ48" s="205">
        <f>IF(COUNT($G48:G48),EDATE(EDATE($G48,44),0))</f>
        <v>44749</v>
      </c>
      <c r="CR48" s="230"/>
      <c r="CS48" s="205">
        <f>IF(COUNT($G48:G48),EDATE(EDATE($G48,45),0))</f>
        <v>44780</v>
      </c>
      <c r="CT48" s="230"/>
      <c r="CU48" s="205">
        <f>IF(COUNT($G48:G48),EDATE(EDATE($G48,46),0))</f>
        <v>44811</v>
      </c>
      <c r="CV48" s="230"/>
      <c r="CW48" s="205">
        <f>IF(COUNT($G48:G48),EDATE(EDATE($G48,47),0))</f>
        <v>44841</v>
      </c>
      <c r="CX48" s="230"/>
      <c r="CY48" s="205">
        <f>IF(COUNT($G48:G48),EDATE(EDATE($G48,48),0))</f>
        <v>44872</v>
      </c>
      <c r="CZ48" s="230"/>
      <c r="DA48" s="205">
        <f>IF(COUNT($G48:G48),EDATE(EDATE($G48,49),0))</f>
        <v>44902</v>
      </c>
      <c r="DB48" s="230"/>
      <c r="DC48" s="205">
        <f>IF(COUNT($G48:G48),EDATE(EDATE($G48,50),0))</f>
        <v>44933</v>
      </c>
      <c r="DD48" s="230"/>
      <c r="DE48" s="205">
        <f>IF(COUNT($G48:G48),EDATE(EDATE($G48,51),0))</f>
        <v>44964</v>
      </c>
      <c r="DF48" s="230"/>
      <c r="DG48" s="205">
        <f>IF(COUNT($G48:G48),EDATE(EDATE($G48,52),0))</f>
        <v>44992</v>
      </c>
      <c r="DH48" s="230"/>
      <c r="DI48" s="205">
        <f>IF(COUNT($G48:G48),EDATE(EDATE($G48,53),0))</f>
        <v>45023</v>
      </c>
      <c r="DJ48" s="230"/>
      <c r="DK48" s="205">
        <f>IF(COUNT($G48:G48),EDATE(EDATE($G48,54),0))</f>
        <v>45053</v>
      </c>
      <c r="DL48" s="230"/>
      <c r="DM48" s="205">
        <f>IF(COUNT($G48:G48),EDATE(EDATE($G48,55),0))</f>
        <v>45084</v>
      </c>
      <c r="DN48" s="230"/>
      <c r="DO48" s="205">
        <f>IF(COUNT($G48:G48),EDATE(EDATE($G48,56),0))</f>
        <v>45114</v>
      </c>
      <c r="DP48" s="230"/>
      <c r="DQ48" s="205">
        <f>IF(COUNT($G48:G48),EDATE(EDATE($G48,57),0))</f>
        <v>45145</v>
      </c>
      <c r="DR48" s="230"/>
      <c r="DS48" s="205">
        <f>IF(COUNT($G48:G48),EDATE(EDATE($G48,58),0))</f>
        <v>45176</v>
      </c>
      <c r="DT48" s="230"/>
      <c r="DU48" s="205">
        <f>IF(COUNT($G48:G48),EDATE(EDATE($G48,59),0))</f>
        <v>45206</v>
      </c>
      <c r="DV48" s="230"/>
      <c r="DW48" s="205">
        <f>IF(COUNT($G48:G48),EDATE(EDATE($G48,60),0))</f>
        <v>45237</v>
      </c>
      <c r="DX48" s="230"/>
      <c r="DY48" s="205">
        <f>IF(COUNT($G48:G48),EDATE(EDATE($G48,61),0))</f>
        <v>45267</v>
      </c>
      <c r="DZ48" s="230"/>
      <c r="EA48" s="205">
        <f>IF(COUNT($G48:G48),EDATE(EDATE($G48,62),0))</f>
        <v>45298</v>
      </c>
      <c r="EB48" s="230"/>
      <c r="EC48" s="205">
        <f>IF(COUNT($G48:G48),EDATE(EDATE($G48,63),0))</f>
        <v>45329</v>
      </c>
      <c r="ED48" s="230"/>
      <c r="EE48" s="205">
        <f>IF(COUNT($G48:G48),EDATE(EDATE($G48,64),0))</f>
        <v>45358</v>
      </c>
      <c r="EF48" s="233"/>
      <c r="EG48" s="44"/>
    </row>
    <row r="49" spans="1:137" ht="21" customHeight="1" thickBot="1">
      <c r="A49" s="200" t="str">
        <f t="shared" ca="1" si="0"/>
        <v/>
      </c>
      <c r="B49" s="213"/>
      <c r="C49" s="215" t="e">
        <f>+VLOOKUP(B49,'اسماء العملاء'!$A$2:$E$1270,5,FALSE)</f>
        <v>#N/A</v>
      </c>
      <c r="D49" s="215" t="e">
        <f>+VLOOKUP(B49,'اسماء العملاء'!$A$2:$C$1270,2,FALSE)</f>
        <v>#N/A</v>
      </c>
      <c r="E49" s="215" t="e">
        <f>+VLOOKUP(B49,'اسماء العملاء'!$A$2:$C$1270,3,FALSE)</f>
        <v>#N/A</v>
      </c>
      <c r="F49" s="203" t="e">
        <f>+VLOOKUP(B49,'اسماء العملاء'!$A$2:$F$142,6,FALSE)</f>
        <v>#N/A</v>
      </c>
      <c r="G49" s="205">
        <v>43412</v>
      </c>
      <c r="H49" s="229"/>
      <c r="I49" s="205">
        <f>IF(COUNT($G49:G49),EDATE(EDATE($G49,1),0))</f>
        <v>43442</v>
      </c>
      <c r="J49" s="230"/>
      <c r="K49" s="205">
        <f>IF(COUNT($G49:G49),EDATE(EDATE($G49,2),0))</f>
        <v>43473</v>
      </c>
      <c r="L49" s="230"/>
      <c r="M49" s="205">
        <f>IF(COUNT($G49:G49),EDATE(EDATE($G49,3),0))</f>
        <v>43504</v>
      </c>
      <c r="N49" s="230"/>
      <c r="O49" s="205">
        <f>IF(COUNT($G49:G49),EDATE(EDATE($G49,4),0))</f>
        <v>43532</v>
      </c>
      <c r="P49" s="230"/>
      <c r="Q49" s="230">
        <f>IF(COUNT($G49:G49),EDATE(EDATE($G49,5),0))</f>
        <v>43563</v>
      </c>
      <c r="R49" s="230"/>
      <c r="S49" s="205">
        <f>IF(COUNT($G49:G49),EDATE(EDATE($G49,6),0))</f>
        <v>43593</v>
      </c>
      <c r="T49" s="230"/>
      <c r="U49" s="205">
        <f>IF(COUNT($G49:G49),EDATE(EDATE($G49,7),0))</f>
        <v>43624</v>
      </c>
      <c r="V49" s="230"/>
      <c r="W49" s="205">
        <f>IF(COUNT($G49:G49),EDATE(EDATE($G49,8),0))</f>
        <v>43654</v>
      </c>
      <c r="X49" s="230"/>
      <c r="Y49" s="205">
        <f>IF(COUNT($G49:G49),EDATE(EDATE($G49,9),0))</f>
        <v>43685</v>
      </c>
      <c r="Z49" s="230"/>
      <c r="AA49" s="205">
        <f>IF(COUNT($G49:G49),EDATE(EDATE($G49,10),0))</f>
        <v>43716</v>
      </c>
      <c r="AB49" s="230"/>
      <c r="AC49" s="205">
        <f>IF(COUNT($G49:G49),EDATE(EDATE($G49,11),0))</f>
        <v>43746</v>
      </c>
      <c r="AD49" s="230"/>
      <c r="AE49" s="205">
        <f>IF(COUNT($G49:G49),EDATE(EDATE($G49,12),0))</f>
        <v>43777</v>
      </c>
      <c r="AF49" s="230"/>
      <c r="AG49" s="205">
        <f>IF(COUNT($G49:G49),EDATE(EDATE($G49,13),0))</f>
        <v>43807</v>
      </c>
      <c r="AH49" s="230"/>
      <c r="AI49" s="205">
        <f>IF(COUNT($G49:G49),EDATE(EDATE($G49,14),0))</f>
        <v>43838</v>
      </c>
      <c r="AJ49" s="230"/>
      <c r="AK49" s="205">
        <f>IF(COUNT($G49:G49),EDATE(EDATE($G49,15),0))</f>
        <v>43869</v>
      </c>
      <c r="AL49" s="230"/>
      <c r="AM49" s="205">
        <f>IF(COUNT($G49:G49),EDATE(EDATE($G49,16),0))</f>
        <v>43898</v>
      </c>
      <c r="AN49" s="230"/>
      <c r="AO49" s="205">
        <f>IF(COUNT($G49:G49),EDATE(EDATE($G49,17),0))</f>
        <v>43929</v>
      </c>
      <c r="AP49" s="230"/>
      <c r="AQ49" s="205">
        <f>IF(COUNT($G49:G49),EDATE(EDATE($G49,18),0))</f>
        <v>43959</v>
      </c>
      <c r="AR49" s="230"/>
      <c r="AS49" s="205">
        <f>IF(COUNT($G49:G49),EDATE(EDATE($G49,19),0))</f>
        <v>43990</v>
      </c>
      <c r="AT49" s="230"/>
      <c r="AU49" s="205">
        <f>IF(COUNT($G49:G49),EDATE(EDATE($G49,20),0))</f>
        <v>44020</v>
      </c>
      <c r="AV49" s="230"/>
      <c r="AW49" s="205">
        <f>IF(COUNT($G49:G49),EDATE(EDATE($G49,21),0))</f>
        <v>44051</v>
      </c>
      <c r="AX49" s="230"/>
      <c r="AY49" s="205">
        <f>IF(COUNT($G49:G49),EDATE(EDATE($G49,22),0))</f>
        <v>44082</v>
      </c>
      <c r="AZ49" s="230"/>
      <c r="BA49" s="205">
        <f>IF(COUNT($G49:G49),EDATE(EDATE($G49,23),0))</f>
        <v>44112</v>
      </c>
      <c r="BB49" s="230"/>
      <c r="BC49" s="205">
        <f>IF(COUNT($G49:G49),EDATE(EDATE($G49,24),0))</f>
        <v>44143</v>
      </c>
      <c r="BD49" s="230"/>
      <c r="BE49" s="205">
        <f>IF(COUNT($G49:G49),EDATE(EDATE($G49,25),0))</f>
        <v>44173</v>
      </c>
      <c r="BF49" s="230"/>
      <c r="BG49" s="205">
        <f>IF(COUNT($G49:G49),EDATE(EDATE($G49,26),0))</f>
        <v>44204</v>
      </c>
      <c r="BH49" s="230"/>
      <c r="BI49" s="205">
        <f>IF(COUNT($G49:G49),EDATE(EDATE($G49,27),0))</f>
        <v>44235</v>
      </c>
      <c r="BJ49" s="230"/>
      <c r="BK49" s="205">
        <f>IF(COUNT($G49:G49),EDATE(EDATE($G49,28),0))</f>
        <v>44263</v>
      </c>
      <c r="BL49" s="230"/>
      <c r="BM49" s="205">
        <f>IF(COUNT($G49:G49),EDATE(EDATE($G49,29),0))</f>
        <v>44294</v>
      </c>
      <c r="BN49" s="230"/>
      <c r="BO49" s="205">
        <f>IF(COUNT($G49:G49),EDATE(EDATE($G49,30),0))</f>
        <v>44324</v>
      </c>
      <c r="BP49" s="230"/>
      <c r="BQ49" s="205">
        <f>IF(COUNT($G49:G49),EDATE(EDATE($G49,31),0))</f>
        <v>44355</v>
      </c>
      <c r="BR49" s="230"/>
      <c r="BS49" s="205">
        <f>IF(COUNT($G49:G49),EDATE(EDATE($G49,32),0))</f>
        <v>44385</v>
      </c>
      <c r="BT49" s="230"/>
      <c r="BU49" s="205">
        <f>IF(COUNT($G49:G49),EDATE(EDATE($G49,33),0))</f>
        <v>44416</v>
      </c>
      <c r="BV49" s="230"/>
      <c r="BW49" s="205">
        <f>IF(COUNT($G49:G49),EDATE(EDATE($G49,34),0))</f>
        <v>44447</v>
      </c>
      <c r="BX49" s="230"/>
      <c r="BY49" s="205">
        <f>IF(COUNT($G49:G49),EDATE(EDATE($G49,35),0))</f>
        <v>44477</v>
      </c>
      <c r="BZ49" s="230"/>
      <c r="CA49" s="205">
        <f>IF(COUNT($G49:G49),EDATE(EDATE($G49,36),0))</f>
        <v>44508</v>
      </c>
      <c r="CB49" s="230"/>
      <c r="CC49" s="205">
        <f>IF(COUNT($G49:G49),EDATE(EDATE($G49,37),0))</f>
        <v>44538</v>
      </c>
      <c r="CD49" s="230"/>
      <c r="CE49" s="205">
        <f>IF(COUNT($G49:G49),EDATE(EDATE($G49,38),0))</f>
        <v>44569</v>
      </c>
      <c r="CF49" s="230"/>
      <c r="CG49" s="205">
        <f>IF(COUNT($G49:G49),EDATE(EDATE($G49,39),0))</f>
        <v>44600</v>
      </c>
      <c r="CH49" s="230"/>
      <c r="CI49" s="205">
        <f>IF(COUNT($G49:G49),EDATE(EDATE($G49,40),0))</f>
        <v>44628</v>
      </c>
      <c r="CJ49" s="230"/>
      <c r="CK49" s="205">
        <f>IF(COUNT($G49:G49),EDATE(EDATE($G49,41),0))</f>
        <v>44659</v>
      </c>
      <c r="CL49" s="230"/>
      <c r="CM49" s="205">
        <f>IF(COUNT($G49:G49),EDATE(EDATE($G49,42),0))</f>
        <v>44689</v>
      </c>
      <c r="CN49" s="230"/>
      <c r="CO49" s="205">
        <f>IF(COUNT($G49:G49),EDATE(EDATE($G49,43),0))</f>
        <v>44720</v>
      </c>
      <c r="CP49" s="230"/>
      <c r="CQ49" s="205">
        <f>IF(COUNT($G49:G49),EDATE(EDATE($G49,44),0))</f>
        <v>44750</v>
      </c>
      <c r="CR49" s="230"/>
      <c r="CS49" s="205">
        <f>IF(COUNT($G49:G49),EDATE(EDATE($G49,45),0))</f>
        <v>44781</v>
      </c>
      <c r="CT49" s="230"/>
      <c r="CU49" s="205">
        <f>IF(COUNT($G49:G49),EDATE(EDATE($G49,46),0))</f>
        <v>44812</v>
      </c>
      <c r="CV49" s="230"/>
      <c r="CW49" s="205">
        <f>IF(COUNT($G49:G49),EDATE(EDATE($G49,47),0))</f>
        <v>44842</v>
      </c>
      <c r="CX49" s="230"/>
      <c r="CY49" s="205">
        <f>IF(COUNT($G49:G49),EDATE(EDATE($G49,48),0))</f>
        <v>44873</v>
      </c>
      <c r="CZ49" s="230"/>
      <c r="DA49" s="205">
        <f>IF(COUNT($G49:G49),EDATE(EDATE($G49,49),0))</f>
        <v>44903</v>
      </c>
      <c r="DB49" s="230"/>
      <c r="DC49" s="205">
        <f>IF(COUNT($G49:G49),EDATE(EDATE($G49,50),0))</f>
        <v>44934</v>
      </c>
      <c r="DD49" s="230"/>
      <c r="DE49" s="205">
        <f>IF(COUNT($G49:G49),EDATE(EDATE($G49,51),0))</f>
        <v>44965</v>
      </c>
      <c r="DF49" s="230"/>
      <c r="DG49" s="205">
        <f>IF(COUNT($G49:G49),EDATE(EDATE($G49,52),0))</f>
        <v>44993</v>
      </c>
      <c r="DH49" s="230"/>
      <c r="DI49" s="205">
        <f>IF(COUNT($G49:G49),EDATE(EDATE($G49,53),0))</f>
        <v>45024</v>
      </c>
      <c r="DJ49" s="230"/>
      <c r="DK49" s="205">
        <f>IF(COUNT($G49:G49),EDATE(EDATE($G49,54),0))</f>
        <v>45054</v>
      </c>
      <c r="DL49" s="230"/>
      <c r="DM49" s="205">
        <f>IF(COUNT($G49:G49),EDATE(EDATE($G49,55),0))</f>
        <v>45085</v>
      </c>
      <c r="DN49" s="230"/>
      <c r="DO49" s="205">
        <f>IF(COUNT($G49:G49),EDATE(EDATE($G49,56),0))</f>
        <v>45115</v>
      </c>
      <c r="DP49" s="230"/>
      <c r="DQ49" s="205">
        <f>IF(COUNT($G49:G49),EDATE(EDATE($G49,57),0))</f>
        <v>45146</v>
      </c>
      <c r="DR49" s="230"/>
      <c r="DS49" s="205">
        <f>IF(COUNT($G49:G49),EDATE(EDATE($G49,58),0))</f>
        <v>45177</v>
      </c>
      <c r="DT49" s="230"/>
      <c r="DU49" s="205">
        <f>IF(COUNT($G49:G49),EDATE(EDATE($G49,59),0))</f>
        <v>45207</v>
      </c>
      <c r="DV49" s="230"/>
      <c r="DW49" s="205">
        <f>IF(COUNT($G49:G49),EDATE(EDATE($G49,60),0))</f>
        <v>45238</v>
      </c>
      <c r="DX49" s="230"/>
      <c r="DY49" s="205">
        <f>IF(COUNT($G49:G49),EDATE(EDATE($G49,61),0))</f>
        <v>45268</v>
      </c>
      <c r="DZ49" s="230"/>
      <c r="EA49" s="205">
        <f>IF(COUNT($G49:G49),EDATE(EDATE($G49,62),0))</f>
        <v>45299</v>
      </c>
      <c r="EB49" s="230"/>
      <c r="EC49" s="205">
        <f>IF(COUNT($G49:G49),EDATE(EDATE($G49,63),0))</f>
        <v>45330</v>
      </c>
      <c r="ED49" s="230"/>
      <c r="EE49" s="205">
        <f>IF(COUNT($G49:G49),EDATE(EDATE($G49,64),0))</f>
        <v>45359</v>
      </c>
      <c r="EF49" s="233"/>
      <c r="EG49" s="44"/>
    </row>
    <row r="50" spans="1:137" ht="21" customHeight="1" thickBot="1">
      <c r="A50" s="200" t="str">
        <f t="shared" ca="1" si="0"/>
        <v/>
      </c>
      <c r="B50" s="213"/>
      <c r="C50" s="215" t="e">
        <f>+VLOOKUP(B50,'اسماء العملاء'!$A$2:$E$1270,5,FALSE)</f>
        <v>#N/A</v>
      </c>
      <c r="D50" s="215" t="e">
        <f>+VLOOKUP(B50,'اسماء العملاء'!$A$2:$C$1270,2,FALSE)</f>
        <v>#N/A</v>
      </c>
      <c r="E50" s="215" t="e">
        <f>+VLOOKUP(B50,'اسماء العملاء'!$A$2:$C$1270,3,FALSE)</f>
        <v>#N/A</v>
      </c>
      <c r="F50" s="203" t="e">
        <f>+VLOOKUP(B50,'اسماء العملاء'!$A$2:$F$142,6,FALSE)</f>
        <v>#N/A</v>
      </c>
      <c r="G50" s="205">
        <v>43413</v>
      </c>
      <c r="H50" s="229"/>
      <c r="I50" s="205">
        <f>IF(COUNT($G50:G50),EDATE(EDATE($G50,1),0))</f>
        <v>43443</v>
      </c>
      <c r="J50" s="230"/>
      <c r="K50" s="205">
        <f>IF(COUNT($G50:G50),EDATE(EDATE($G50,2),0))</f>
        <v>43474</v>
      </c>
      <c r="L50" s="230"/>
      <c r="M50" s="205">
        <f>IF(COUNT($G50:G50),EDATE(EDATE($G50,3),0))</f>
        <v>43505</v>
      </c>
      <c r="N50" s="230"/>
      <c r="O50" s="205">
        <f>IF(COUNT($G50:G50),EDATE(EDATE($G50,4),0))</f>
        <v>43533</v>
      </c>
      <c r="P50" s="230"/>
      <c r="Q50" s="230">
        <f>IF(COUNT($G50:G50),EDATE(EDATE($G50,5),0))</f>
        <v>43564</v>
      </c>
      <c r="R50" s="230"/>
      <c r="S50" s="205">
        <f>IF(COUNT($G50:G50),EDATE(EDATE($G50,6),0))</f>
        <v>43594</v>
      </c>
      <c r="T50" s="230"/>
      <c r="U50" s="205">
        <f>IF(COUNT($G50:G50),EDATE(EDATE($G50,7),0))</f>
        <v>43625</v>
      </c>
      <c r="V50" s="230"/>
      <c r="W50" s="205">
        <f>IF(COUNT($G50:G50),EDATE(EDATE($G50,8),0))</f>
        <v>43655</v>
      </c>
      <c r="X50" s="230"/>
      <c r="Y50" s="205">
        <f>IF(COUNT($G50:G50),EDATE(EDATE($G50,9),0))</f>
        <v>43686</v>
      </c>
      <c r="Z50" s="230"/>
      <c r="AA50" s="205">
        <f>IF(COUNT($G50:G50),EDATE(EDATE($G50,10),0))</f>
        <v>43717</v>
      </c>
      <c r="AB50" s="230"/>
      <c r="AC50" s="205">
        <f>IF(COUNT($G50:G50),EDATE(EDATE($G50,11),0))</f>
        <v>43747</v>
      </c>
      <c r="AD50" s="230"/>
      <c r="AE50" s="205">
        <f>IF(COUNT($G50:G50),EDATE(EDATE($G50,12),0))</f>
        <v>43778</v>
      </c>
      <c r="AF50" s="230"/>
      <c r="AG50" s="205">
        <f>IF(COUNT($G50:G50),EDATE(EDATE($G50,13),0))</f>
        <v>43808</v>
      </c>
      <c r="AH50" s="230"/>
      <c r="AI50" s="205">
        <f>IF(COUNT($G50:G50),EDATE(EDATE($G50,14),0))</f>
        <v>43839</v>
      </c>
      <c r="AJ50" s="230"/>
      <c r="AK50" s="205">
        <f>IF(COUNT($G50:G50),EDATE(EDATE($G50,15),0))</f>
        <v>43870</v>
      </c>
      <c r="AL50" s="230"/>
      <c r="AM50" s="205">
        <f>IF(COUNT($G50:G50),EDATE(EDATE($G50,16),0))</f>
        <v>43899</v>
      </c>
      <c r="AN50" s="230"/>
      <c r="AO50" s="205">
        <f>IF(COUNT($G50:G50),EDATE(EDATE($G50,17),0))</f>
        <v>43930</v>
      </c>
      <c r="AP50" s="230"/>
      <c r="AQ50" s="205">
        <f>IF(COUNT($G50:G50),EDATE(EDATE($G50,18),0))</f>
        <v>43960</v>
      </c>
      <c r="AR50" s="230"/>
      <c r="AS50" s="205">
        <f>IF(COUNT($G50:G50),EDATE(EDATE($G50,19),0))</f>
        <v>43991</v>
      </c>
      <c r="AT50" s="230"/>
      <c r="AU50" s="205">
        <f>IF(COUNT($G50:G50),EDATE(EDATE($G50,20),0))</f>
        <v>44021</v>
      </c>
      <c r="AV50" s="230"/>
      <c r="AW50" s="205">
        <f>IF(COUNT($G50:G50),EDATE(EDATE($G50,21),0))</f>
        <v>44052</v>
      </c>
      <c r="AX50" s="230"/>
      <c r="AY50" s="205">
        <f>IF(COUNT($G50:G50),EDATE(EDATE($G50,22),0))</f>
        <v>44083</v>
      </c>
      <c r="AZ50" s="230"/>
      <c r="BA50" s="205">
        <f>IF(COUNT($G50:G50),EDATE(EDATE($G50,23),0))</f>
        <v>44113</v>
      </c>
      <c r="BB50" s="230"/>
      <c r="BC50" s="205">
        <f>IF(COUNT($G50:G50),EDATE(EDATE($G50,24),0))</f>
        <v>44144</v>
      </c>
      <c r="BD50" s="230"/>
      <c r="BE50" s="205">
        <f>IF(COUNT($G50:G50),EDATE(EDATE($G50,25),0))</f>
        <v>44174</v>
      </c>
      <c r="BF50" s="230"/>
      <c r="BG50" s="205">
        <f>IF(COUNT($G50:G50),EDATE(EDATE($G50,26),0))</f>
        <v>44205</v>
      </c>
      <c r="BH50" s="230"/>
      <c r="BI50" s="205">
        <f>IF(COUNT($G50:G50),EDATE(EDATE($G50,27),0))</f>
        <v>44236</v>
      </c>
      <c r="BJ50" s="230"/>
      <c r="BK50" s="205">
        <f>IF(COUNT($G50:G50),EDATE(EDATE($G50,28),0))</f>
        <v>44264</v>
      </c>
      <c r="BL50" s="230"/>
      <c r="BM50" s="205">
        <f>IF(COUNT($G50:G50),EDATE(EDATE($G50,29),0))</f>
        <v>44295</v>
      </c>
      <c r="BN50" s="230"/>
      <c r="BO50" s="205">
        <f>IF(COUNT($G50:G50),EDATE(EDATE($G50,30),0))</f>
        <v>44325</v>
      </c>
      <c r="BP50" s="230"/>
      <c r="BQ50" s="205">
        <f>IF(COUNT($G50:G50),EDATE(EDATE($G50,31),0))</f>
        <v>44356</v>
      </c>
      <c r="BR50" s="230"/>
      <c r="BS50" s="205">
        <f>IF(COUNT($G50:G50),EDATE(EDATE($G50,32),0))</f>
        <v>44386</v>
      </c>
      <c r="BT50" s="230"/>
      <c r="BU50" s="205">
        <f>IF(COUNT($G50:G50),EDATE(EDATE($G50,33),0))</f>
        <v>44417</v>
      </c>
      <c r="BV50" s="230"/>
      <c r="BW50" s="205">
        <f>IF(COUNT($G50:G50),EDATE(EDATE($G50,34),0))</f>
        <v>44448</v>
      </c>
      <c r="BX50" s="230"/>
      <c r="BY50" s="205">
        <f>IF(COUNT($G50:G50),EDATE(EDATE($G50,35),0))</f>
        <v>44478</v>
      </c>
      <c r="BZ50" s="230"/>
      <c r="CA50" s="205">
        <f>IF(COUNT($G50:G50),EDATE(EDATE($G50,36),0))</f>
        <v>44509</v>
      </c>
      <c r="CB50" s="230"/>
      <c r="CC50" s="205">
        <f>IF(COUNT($G50:G50),EDATE(EDATE($G50,37),0))</f>
        <v>44539</v>
      </c>
      <c r="CD50" s="230"/>
      <c r="CE50" s="205">
        <f>IF(COUNT($G50:G50),EDATE(EDATE($G50,38),0))</f>
        <v>44570</v>
      </c>
      <c r="CF50" s="230"/>
      <c r="CG50" s="205">
        <f>IF(COUNT($G50:G50),EDATE(EDATE($G50,39),0))</f>
        <v>44601</v>
      </c>
      <c r="CH50" s="230"/>
      <c r="CI50" s="205">
        <f>IF(COUNT($G50:G50),EDATE(EDATE($G50,40),0))</f>
        <v>44629</v>
      </c>
      <c r="CJ50" s="230"/>
      <c r="CK50" s="205">
        <f>IF(COUNT($G50:G50),EDATE(EDATE($G50,41),0))</f>
        <v>44660</v>
      </c>
      <c r="CL50" s="230"/>
      <c r="CM50" s="205">
        <f>IF(COUNT($G50:G50),EDATE(EDATE($G50,42),0))</f>
        <v>44690</v>
      </c>
      <c r="CN50" s="230"/>
      <c r="CO50" s="205">
        <f>IF(COUNT($G50:G50),EDATE(EDATE($G50,43),0))</f>
        <v>44721</v>
      </c>
      <c r="CP50" s="230"/>
      <c r="CQ50" s="205">
        <f>IF(COUNT($G50:G50),EDATE(EDATE($G50,44),0))</f>
        <v>44751</v>
      </c>
      <c r="CR50" s="230"/>
      <c r="CS50" s="205">
        <f>IF(COUNT($G50:G50),EDATE(EDATE($G50,45),0))</f>
        <v>44782</v>
      </c>
      <c r="CT50" s="230"/>
      <c r="CU50" s="205">
        <f>IF(COUNT($G50:G50),EDATE(EDATE($G50,46),0))</f>
        <v>44813</v>
      </c>
      <c r="CV50" s="230"/>
      <c r="CW50" s="205">
        <f>IF(COUNT($G50:G50),EDATE(EDATE($G50,47),0))</f>
        <v>44843</v>
      </c>
      <c r="CX50" s="230"/>
      <c r="CY50" s="205">
        <f>IF(COUNT($G50:G50),EDATE(EDATE($G50,48),0))</f>
        <v>44874</v>
      </c>
      <c r="CZ50" s="230"/>
      <c r="DA50" s="205">
        <f>IF(COUNT($G50:G50),EDATE(EDATE($G50,49),0))</f>
        <v>44904</v>
      </c>
      <c r="DB50" s="230"/>
      <c r="DC50" s="205">
        <f>IF(COUNT($G50:G50),EDATE(EDATE($G50,50),0))</f>
        <v>44935</v>
      </c>
      <c r="DD50" s="230"/>
      <c r="DE50" s="205">
        <f>IF(COUNT($G50:G50),EDATE(EDATE($G50,51),0))</f>
        <v>44966</v>
      </c>
      <c r="DF50" s="230"/>
      <c r="DG50" s="205">
        <f>IF(COUNT($G50:G50),EDATE(EDATE($G50,52),0))</f>
        <v>44994</v>
      </c>
      <c r="DH50" s="230"/>
      <c r="DI50" s="205">
        <f>IF(COUNT($G50:G50),EDATE(EDATE($G50,53),0))</f>
        <v>45025</v>
      </c>
      <c r="DJ50" s="230"/>
      <c r="DK50" s="205">
        <f>IF(COUNT($G50:G50),EDATE(EDATE($G50,54),0))</f>
        <v>45055</v>
      </c>
      <c r="DL50" s="230"/>
      <c r="DM50" s="205">
        <f>IF(COUNT($G50:G50),EDATE(EDATE($G50,55),0))</f>
        <v>45086</v>
      </c>
      <c r="DN50" s="230"/>
      <c r="DO50" s="205">
        <f>IF(COUNT($G50:G50),EDATE(EDATE($G50,56),0))</f>
        <v>45116</v>
      </c>
      <c r="DP50" s="230"/>
      <c r="DQ50" s="205">
        <f>IF(COUNT($G50:G50),EDATE(EDATE($G50,57),0))</f>
        <v>45147</v>
      </c>
      <c r="DR50" s="230"/>
      <c r="DS50" s="205">
        <f>IF(COUNT($G50:G50),EDATE(EDATE($G50,58),0))</f>
        <v>45178</v>
      </c>
      <c r="DT50" s="230"/>
      <c r="DU50" s="205">
        <f>IF(COUNT($G50:G50),EDATE(EDATE($G50,59),0))</f>
        <v>45208</v>
      </c>
      <c r="DV50" s="230"/>
      <c r="DW50" s="205">
        <f>IF(COUNT($G50:G50),EDATE(EDATE($G50,60),0))</f>
        <v>45239</v>
      </c>
      <c r="DX50" s="230"/>
      <c r="DY50" s="205">
        <f>IF(COUNT($G50:G50),EDATE(EDATE($G50,61),0))</f>
        <v>45269</v>
      </c>
      <c r="DZ50" s="230"/>
      <c r="EA50" s="205">
        <f>IF(COUNT($G50:G50),EDATE(EDATE($G50,62),0))</f>
        <v>45300</v>
      </c>
      <c r="EB50" s="230"/>
      <c r="EC50" s="205">
        <f>IF(COUNT($G50:G50),EDATE(EDATE($G50,63),0))</f>
        <v>45331</v>
      </c>
      <c r="ED50" s="230"/>
      <c r="EE50" s="205">
        <f>IF(COUNT($G50:G50),EDATE(EDATE($G50,64),0))</f>
        <v>45360</v>
      </c>
      <c r="EF50" s="233"/>
      <c r="EG50" s="44"/>
    </row>
    <row r="51" spans="1:137" ht="21" customHeight="1" thickBot="1">
      <c r="A51" s="200" t="str">
        <f t="shared" ca="1" si="0"/>
        <v/>
      </c>
      <c r="B51" s="213"/>
      <c r="C51" s="215" t="e">
        <f>+VLOOKUP(B51,'اسماء العملاء'!$A$2:$E$1270,5,FALSE)</f>
        <v>#N/A</v>
      </c>
      <c r="D51" s="215" t="e">
        <f>+VLOOKUP(B51,'اسماء العملاء'!$A$2:$C$1270,2,FALSE)</f>
        <v>#N/A</v>
      </c>
      <c r="E51" s="215" t="e">
        <f>+VLOOKUP(B51,'اسماء العملاء'!$A$2:$C$1270,3,FALSE)</f>
        <v>#N/A</v>
      </c>
      <c r="F51" s="203" t="e">
        <f>+VLOOKUP(B51,'اسماء العملاء'!$A$2:$F$142,6,FALSE)</f>
        <v>#N/A</v>
      </c>
      <c r="G51" s="205">
        <v>43414</v>
      </c>
      <c r="H51" s="229"/>
      <c r="I51" s="205">
        <f>IF(COUNT($G51:G51),EDATE(EDATE($G51,1),0))</f>
        <v>43444</v>
      </c>
      <c r="J51" s="230"/>
      <c r="K51" s="205">
        <f>IF(COUNT($G51:G51),EDATE(EDATE($G51,2),0))</f>
        <v>43475</v>
      </c>
      <c r="L51" s="230"/>
      <c r="M51" s="205">
        <f>IF(COUNT($G51:G51),EDATE(EDATE($G51,3),0))</f>
        <v>43506</v>
      </c>
      <c r="N51" s="230"/>
      <c r="O51" s="205">
        <f>IF(COUNT($G51:G51),EDATE(EDATE($G51,4),0))</f>
        <v>43534</v>
      </c>
      <c r="P51" s="230"/>
      <c r="Q51" s="230">
        <f>IF(COUNT($G51:G51),EDATE(EDATE($G51,5),0))</f>
        <v>43565</v>
      </c>
      <c r="R51" s="230"/>
      <c r="S51" s="205">
        <f>IF(COUNT($G51:G51),EDATE(EDATE($G51,6),0))</f>
        <v>43595</v>
      </c>
      <c r="T51" s="230"/>
      <c r="U51" s="205">
        <f>IF(COUNT($G51:G51),EDATE(EDATE($G51,7),0))</f>
        <v>43626</v>
      </c>
      <c r="V51" s="230"/>
      <c r="W51" s="205">
        <f>IF(COUNT($G51:G51),EDATE(EDATE($G51,8),0))</f>
        <v>43656</v>
      </c>
      <c r="X51" s="230"/>
      <c r="Y51" s="205">
        <f>IF(COUNT($G51:G51),EDATE(EDATE($G51,9),0))</f>
        <v>43687</v>
      </c>
      <c r="Z51" s="230"/>
      <c r="AA51" s="205">
        <f>IF(COUNT($G51:G51),EDATE(EDATE($G51,10),0))</f>
        <v>43718</v>
      </c>
      <c r="AB51" s="230"/>
      <c r="AC51" s="205">
        <f>IF(COUNT($G51:G51),EDATE(EDATE($G51,11),0))</f>
        <v>43748</v>
      </c>
      <c r="AD51" s="230"/>
      <c r="AE51" s="205">
        <f>IF(COUNT($G51:G51),EDATE(EDATE($G51,12),0))</f>
        <v>43779</v>
      </c>
      <c r="AF51" s="230"/>
      <c r="AG51" s="205">
        <f>IF(COUNT($G51:G51),EDATE(EDATE($G51,13),0))</f>
        <v>43809</v>
      </c>
      <c r="AH51" s="230"/>
      <c r="AI51" s="205">
        <f>IF(COUNT($G51:G51),EDATE(EDATE($G51,14),0))</f>
        <v>43840</v>
      </c>
      <c r="AJ51" s="230"/>
      <c r="AK51" s="205">
        <f>IF(COUNT($G51:G51),EDATE(EDATE($G51,15),0))</f>
        <v>43871</v>
      </c>
      <c r="AL51" s="230"/>
      <c r="AM51" s="205">
        <f>IF(COUNT($G51:G51),EDATE(EDATE($G51,16),0))</f>
        <v>43900</v>
      </c>
      <c r="AN51" s="230"/>
      <c r="AO51" s="205">
        <f>IF(COUNT($G51:G51),EDATE(EDATE($G51,17),0))</f>
        <v>43931</v>
      </c>
      <c r="AP51" s="230"/>
      <c r="AQ51" s="205">
        <f>IF(COUNT($G51:G51),EDATE(EDATE($G51,18),0))</f>
        <v>43961</v>
      </c>
      <c r="AR51" s="230"/>
      <c r="AS51" s="205">
        <f>IF(COUNT($G51:G51),EDATE(EDATE($G51,19),0))</f>
        <v>43992</v>
      </c>
      <c r="AT51" s="230"/>
      <c r="AU51" s="205">
        <f>IF(COUNT($G51:G51),EDATE(EDATE($G51,20),0))</f>
        <v>44022</v>
      </c>
      <c r="AV51" s="230"/>
      <c r="AW51" s="205">
        <f>IF(COUNT($G51:G51),EDATE(EDATE($G51,21),0))</f>
        <v>44053</v>
      </c>
      <c r="AX51" s="230"/>
      <c r="AY51" s="205">
        <f>IF(COUNT($G51:G51),EDATE(EDATE($G51,22),0))</f>
        <v>44084</v>
      </c>
      <c r="AZ51" s="230"/>
      <c r="BA51" s="205">
        <f>IF(COUNT($G51:G51),EDATE(EDATE($G51,23),0))</f>
        <v>44114</v>
      </c>
      <c r="BB51" s="230"/>
      <c r="BC51" s="205">
        <f>IF(COUNT($G51:G51),EDATE(EDATE($G51,24),0))</f>
        <v>44145</v>
      </c>
      <c r="BD51" s="230"/>
      <c r="BE51" s="205">
        <f>IF(COUNT($G51:G51),EDATE(EDATE($G51,25),0))</f>
        <v>44175</v>
      </c>
      <c r="BF51" s="230"/>
      <c r="BG51" s="205">
        <f>IF(COUNT($G51:G51),EDATE(EDATE($G51,26),0))</f>
        <v>44206</v>
      </c>
      <c r="BH51" s="230"/>
      <c r="BI51" s="205">
        <f>IF(COUNT($G51:G51),EDATE(EDATE($G51,27),0))</f>
        <v>44237</v>
      </c>
      <c r="BJ51" s="230"/>
      <c r="BK51" s="205">
        <f>IF(COUNT($G51:G51),EDATE(EDATE($G51,28),0))</f>
        <v>44265</v>
      </c>
      <c r="BL51" s="230"/>
      <c r="BM51" s="205">
        <f>IF(COUNT($G51:G51),EDATE(EDATE($G51,29),0))</f>
        <v>44296</v>
      </c>
      <c r="BN51" s="230"/>
      <c r="BO51" s="205">
        <f>IF(COUNT($G51:G51),EDATE(EDATE($G51,30),0))</f>
        <v>44326</v>
      </c>
      <c r="BP51" s="230"/>
      <c r="BQ51" s="205">
        <f>IF(COUNT($G51:G51),EDATE(EDATE($G51,31),0))</f>
        <v>44357</v>
      </c>
      <c r="BR51" s="230"/>
      <c r="BS51" s="205">
        <f>IF(COUNT($G51:G51),EDATE(EDATE($G51,32),0))</f>
        <v>44387</v>
      </c>
      <c r="BT51" s="230"/>
      <c r="BU51" s="205">
        <f>IF(COUNT($G51:G51),EDATE(EDATE($G51,33),0))</f>
        <v>44418</v>
      </c>
      <c r="BV51" s="230"/>
      <c r="BW51" s="205">
        <f>IF(COUNT($G51:G51),EDATE(EDATE($G51,34),0))</f>
        <v>44449</v>
      </c>
      <c r="BX51" s="230"/>
      <c r="BY51" s="205">
        <f>IF(COUNT($G51:G51),EDATE(EDATE($G51,35),0))</f>
        <v>44479</v>
      </c>
      <c r="BZ51" s="230"/>
      <c r="CA51" s="205">
        <f>IF(COUNT($G51:G51),EDATE(EDATE($G51,36),0))</f>
        <v>44510</v>
      </c>
      <c r="CB51" s="230"/>
      <c r="CC51" s="205">
        <f>IF(COUNT($G51:G51),EDATE(EDATE($G51,37),0))</f>
        <v>44540</v>
      </c>
      <c r="CD51" s="230"/>
      <c r="CE51" s="205">
        <f>IF(COUNT($G51:G51),EDATE(EDATE($G51,38),0))</f>
        <v>44571</v>
      </c>
      <c r="CF51" s="230"/>
      <c r="CG51" s="205">
        <f>IF(COUNT($G51:G51),EDATE(EDATE($G51,39),0))</f>
        <v>44602</v>
      </c>
      <c r="CH51" s="230"/>
      <c r="CI51" s="205">
        <f>IF(COUNT($G51:G51),EDATE(EDATE($G51,40),0))</f>
        <v>44630</v>
      </c>
      <c r="CJ51" s="230"/>
      <c r="CK51" s="205">
        <f>IF(COUNT($G51:G51),EDATE(EDATE($G51,41),0))</f>
        <v>44661</v>
      </c>
      <c r="CL51" s="230"/>
      <c r="CM51" s="205">
        <f>IF(COUNT($G51:G51),EDATE(EDATE($G51,42),0))</f>
        <v>44691</v>
      </c>
      <c r="CN51" s="230"/>
      <c r="CO51" s="205">
        <f>IF(COUNT($G51:G51),EDATE(EDATE($G51,43),0))</f>
        <v>44722</v>
      </c>
      <c r="CP51" s="230"/>
      <c r="CQ51" s="205">
        <f>IF(COUNT($G51:G51),EDATE(EDATE($G51,44),0))</f>
        <v>44752</v>
      </c>
      <c r="CR51" s="230"/>
      <c r="CS51" s="205">
        <f>IF(COUNT($G51:G51),EDATE(EDATE($G51,45),0))</f>
        <v>44783</v>
      </c>
      <c r="CT51" s="230"/>
      <c r="CU51" s="205">
        <f>IF(COUNT($G51:G51),EDATE(EDATE($G51,46),0))</f>
        <v>44814</v>
      </c>
      <c r="CV51" s="230"/>
      <c r="CW51" s="205">
        <f>IF(COUNT($G51:G51),EDATE(EDATE($G51,47),0))</f>
        <v>44844</v>
      </c>
      <c r="CX51" s="230"/>
      <c r="CY51" s="205">
        <f>IF(COUNT($G51:G51),EDATE(EDATE($G51,48),0))</f>
        <v>44875</v>
      </c>
      <c r="CZ51" s="230"/>
      <c r="DA51" s="205">
        <f>IF(COUNT($G51:G51),EDATE(EDATE($G51,49),0))</f>
        <v>44905</v>
      </c>
      <c r="DB51" s="230"/>
      <c r="DC51" s="205">
        <f>IF(COUNT($G51:G51),EDATE(EDATE($G51,50),0))</f>
        <v>44936</v>
      </c>
      <c r="DD51" s="230"/>
      <c r="DE51" s="205">
        <f>IF(COUNT($G51:G51),EDATE(EDATE($G51,51),0))</f>
        <v>44967</v>
      </c>
      <c r="DF51" s="230"/>
      <c r="DG51" s="205">
        <f>IF(COUNT($G51:G51),EDATE(EDATE($G51,52),0))</f>
        <v>44995</v>
      </c>
      <c r="DH51" s="230"/>
      <c r="DI51" s="205">
        <f>IF(COUNT($G51:G51),EDATE(EDATE($G51,53),0))</f>
        <v>45026</v>
      </c>
      <c r="DJ51" s="230"/>
      <c r="DK51" s="205">
        <f>IF(COUNT($G51:G51),EDATE(EDATE($G51,54),0))</f>
        <v>45056</v>
      </c>
      <c r="DL51" s="230"/>
      <c r="DM51" s="205">
        <f>IF(COUNT($G51:G51),EDATE(EDATE($G51,55),0))</f>
        <v>45087</v>
      </c>
      <c r="DN51" s="230"/>
      <c r="DO51" s="205">
        <f>IF(COUNT($G51:G51),EDATE(EDATE($G51,56),0))</f>
        <v>45117</v>
      </c>
      <c r="DP51" s="230"/>
      <c r="DQ51" s="205">
        <f>IF(COUNT($G51:G51),EDATE(EDATE($G51,57),0))</f>
        <v>45148</v>
      </c>
      <c r="DR51" s="230"/>
      <c r="DS51" s="205">
        <f>IF(COUNT($G51:G51),EDATE(EDATE($G51,58),0))</f>
        <v>45179</v>
      </c>
      <c r="DT51" s="230"/>
      <c r="DU51" s="205">
        <f>IF(COUNT($G51:G51),EDATE(EDATE($G51,59),0))</f>
        <v>45209</v>
      </c>
      <c r="DV51" s="230"/>
      <c r="DW51" s="205">
        <f>IF(COUNT($G51:G51),EDATE(EDATE($G51,60),0))</f>
        <v>45240</v>
      </c>
      <c r="DX51" s="230"/>
      <c r="DY51" s="205">
        <f>IF(COUNT($G51:G51),EDATE(EDATE($G51,61),0))</f>
        <v>45270</v>
      </c>
      <c r="DZ51" s="230"/>
      <c r="EA51" s="205">
        <f>IF(COUNT($G51:G51),EDATE(EDATE($G51,62),0))</f>
        <v>45301</v>
      </c>
      <c r="EB51" s="230"/>
      <c r="EC51" s="205">
        <f>IF(COUNT($G51:G51),EDATE(EDATE($G51,63),0))</f>
        <v>45332</v>
      </c>
      <c r="ED51" s="230"/>
      <c r="EE51" s="205">
        <f>IF(COUNT($G51:G51),EDATE(EDATE($G51,64),0))</f>
        <v>45361</v>
      </c>
      <c r="EF51" s="233"/>
      <c r="EG51" s="44"/>
    </row>
    <row r="52" spans="1:137" ht="21" customHeight="1" thickBot="1">
      <c r="A52" s="200" t="str">
        <f t="shared" ca="1" si="0"/>
        <v/>
      </c>
      <c r="B52" s="213"/>
      <c r="C52" s="215" t="e">
        <f>+VLOOKUP(B52,'اسماء العملاء'!$A$2:$E$1270,5,FALSE)</f>
        <v>#N/A</v>
      </c>
      <c r="D52" s="215" t="e">
        <f>+VLOOKUP(B52,'اسماء العملاء'!$A$2:$C$1270,2,FALSE)</f>
        <v>#N/A</v>
      </c>
      <c r="E52" s="215" t="e">
        <f>+VLOOKUP(B52,'اسماء العملاء'!$A$2:$C$1270,3,FALSE)</f>
        <v>#N/A</v>
      </c>
      <c r="F52" s="203" t="e">
        <f>+VLOOKUP(B52,'اسماء العملاء'!$A$2:$F$142,6,FALSE)</f>
        <v>#N/A</v>
      </c>
      <c r="G52" s="205">
        <v>43415</v>
      </c>
      <c r="H52" s="229"/>
      <c r="I52" s="205">
        <f>IF(COUNT($G52:G52),EDATE(EDATE($G52,1),0))</f>
        <v>43445</v>
      </c>
      <c r="J52" s="230"/>
      <c r="K52" s="205">
        <f>IF(COUNT($G52:G52),EDATE(EDATE($G52,2),0))</f>
        <v>43476</v>
      </c>
      <c r="L52" s="230"/>
      <c r="M52" s="205">
        <f>IF(COUNT($G52:G52),EDATE(EDATE($G52,3),0))</f>
        <v>43507</v>
      </c>
      <c r="N52" s="230"/>
      <c r="O52" s="205">
        <f>IF(COUNT($G52:G52),EDATE(EDATE($G52,4),0))</f>
        <v>43535</v>
      </c>
      <c r="P52" s="230"/>
      <c r="Q52" s="230">
        <f>IF(COUNT($G52:G52),EDATE(EDATE($G52,5),0))</f>
        <v>43566</v>
      </c>
      <c r="R52" s="230"/>
      <c r="S52" s="205">
        <f>IF(COUNT($G52:G52),EDATE(EDATE($G52,6),0))</f>
        <v>43596</v>
      </c>
      <c r="T52" s="230"/>
      <c r="U52" s="205">
        <f>IF(COUNT($G52:G52),EDATE(EDATE($G52,7),0))</f>
        <v>43627</v>
      </c>
      <c r="V52" s="230"/>
      <c r="W52" s="205">
        <f>IF(COUNT($G52:G52),EDATE(EDATE($G52,8),0))</f>
        <v>43657</v>
      </c>
      <c r="X52" s="230"/>
      <c r="Y52" s="205">
        <f>IF(COUNT($G52:G52),EDATE(EDATE($G52,9),0))</f>
        <v>43688</v>
      </c>
      <c r="Z52" s="230"/>
      <c r="AA52" s="205">
        <f>IF(COUNT($G52:G52),EDATE(EDATE($G52,10),0))</f>
        <v>43719</v>
      </c>
      <c r="AB52" s="230"/>
      <c r="AC52" s="205">
        <f>IF(COUNT($G52:G52),EDATE(EDATE($G52,11),0))</f>
        <v>43749</v>
      </c>
      <c r="AD52" s="230"/>
      <c r="AE52" s="205">
        <f>IF(COUNT($G52:G52),EDATE(EDATE($G52,12),0))</f>
        <v>43780</v>
      </c>
      <c r="AF52" s="230"/>
      <c r="AG52" s="205">
        <f>IF(COUNT($G52:G52),EDATE(EDATE($G52,13),0))</f>
        <v>43810</v>
      </c>
      <c r="AH52" s="230"/>
      <c r="AI52" s="205">
        <f>IF(COUNT($G52:G52),EDATE(EDATE($G52,14),0))</f>
        <v>43841</v>
      </c>
      <c r="AJ52" s="230"/>
      <c r="AK52" s="205">
        <f>IF(COUNT($G52:G52),EDATE(EDATE($G52,15),0))</f>
        <v>43872</v>
      </c>
      <c r="AL52" s="230"/>
      <c r="AM52" s="205">
        <f>IF(COUNT($G52:G52),EDATE(EDATE($G52,16),0))</f>
        <v>43901</v>
      </c>
      <c r="AN52" s="230"/>
      <c r="AO52" s="205">
        <f>IF(COUNT($G52:G52),EDATE(EDATE($G52,17),0))</f>
        <v>43932</v>
      </c>
      <c r="AP52" s="230"/>
      <c r="AQ52" s="205">
        <f>IF(COUNT($G52:G52),EDATE(EDATE($G52,18),0))</f>
        <v>43962</v>
      </c>
      <c r="AR52" s="230"/>
      <c r="AS52" s="205">
        <f>IF(COUNT($G52:G52),EDATE(EDATE($G52,19),0))</f>
        <v>43993</v>
      </c>
      <c r="AT52" s="230"/>
      <c r="AU52" s="205">
        <f>IF(COUNT($G52:G52),EDATE(EDATE($G52,20),0))</f>
        <v>44023</v>
      </c>
      <c r="AV52" s="230"/>
      <c r="AW52" s="205">
        <f>IF(COUNT($G52:G52),EDATE(EDATE($G52,21),0))</f>
        <v>44054</v>
      </c>
      <c r="AX52" s="230"/>
      <c r="AY52" s="205">
        <f>IF(COUNT($G52:G52),EDATE(EDATE($G52,22),0))</f>
        <v>44085</v>
      </c>
      <c r="AZ52" s="230"/>
      <c r="BA52" s="205">
        <f>IF(COUNT($G52:G52),EDATE(EDATE($G52,23),0))</f>
        <v>44115</v>
      </c>
      <c r="BB52" s="230"/>
      <c r="BC52" s="205">
        <f>IF(COUNT($G52:G52),EDATE(EDATE($G52,24),0))</f>
        <v>44146</v>
      </c>
      <c r="BD52" s="230"/>
      <c r="BE52" s="205">
        <f>IF(COUNT($G52:G52),EDATE(EDATE($G52,25),0))</f>
        <v>44176</v>
      </c>
      <c r="BF52" s="230"/>
      <c r="BG52" s="205">
        <f>IF(COUNT($G52:G52),EDATE(EDATE($G52,26),0))</f>
        <v>44207</v>
      </c>
      <c r="BH52" s="230"/>
      <c r="BI52" s="205">
        <f>IF(COUNT($G52:G52),EDATE(EDATE($G52,27),0))</f>
        <v>44238</v>
      </c>
      <c r="BJ52" s="230"/>
      <c r="BK52" s="205">
        <f>IF(COUNT($G52:G52),EDATE(EDATE($G52,28),0))</f>
        <v>44266</v>
      </c>
      <c r="BL52" s="230"/>
      <c r="BM52" s="205">
        <f>IF(COUNT($G52:G52),EDATE(EDATE($G52,29),0))</f>
        <v>44297</v>
      </c>
      <c r="BN52" s="230"/>
      <c r="BO52" s="205">
        <f>IF(COUNT($G52:G52),EDATE(EDATE($G52,30),0))</f>
        <v>44327</v>
      </c>
      <c r="BP52" s="230"/>
      <c r="BQ52" s="205">
        <f>IF(COUNT($G52:G52),EDATE(EDATE($G52,31),0))</f>
        <v>44358</v>
      </c>
      <c r="BR52" s="230"/>
      <c r="BS52" s="205">
        <f>IF(COUNT($G52:G52),EDATE(EDATE($G52,32),0))</f>
        <v>44388</v>
      </c>
      <c r="BT52" s="230"/>
      <c r="BU52" s="205">
        <f>IF(COUNT($G52:G52),EDATE(EDATE($G52,33),0))</f>
        <v>44419</v>
      </c>
      <c r="BV52" s="230"/>
      <c r="BW52" s="205">
        <f>IF(COUNT($G52:G52),EDATE(EDATE($G52,34),0))</f>
        <v>44450</v>
      </c>
      <c r="BX52" s="230"/>
      <c r="BY52" s="205">
        <f>IF(COUNT($G52:G52),EDATE(EDATE($G52,35),0))</f>
        <v>44480</v>
      </c>
      <c r="BZ52" s="230"/>
      <c r="CA52" s="205">
        <f>IF(COUNT($G52:G52),EDATE(EDATE($G52,36),0))</f>
        <v>44511</v>
      </c>
      <c r="CB52" s="230"/>
      <c r="CC52" s="205">
        <f>IF(COUNT($G52:G52),EDATE(EDATE($G52,37),0))</f>
        <v>44541</v>
      </c>
      <c r="CD52" s="230"/>
      <c r="CE52" s="205">
        <f>IF(COUNT($G52:G52),EDATE(EDATE($G52,38),0))</f>
        <v>44572</v>
      </c>
      <c r="CF52" s="230"/>
      <c r="CG52" s="205">
        <f>IF(COUNT($G52:G52),EDATE(EDATE($G52,39),0))</f>
        <v>44603</v>
      </c>
      <c r="CH52" s="230"/>
      <c r="CI52" s="205">
        <f>IF(COUNT($G52:G52),EDATE(EDATE($G52,40),0))</f>
        <v>44631</v>
      </c>
      <c r="CJ52" s="230"/>
      <c r="CK52" s="205">
        <f>IF(COUNT($G52:G52),EDATE(EDATE($G52,41),0))</f>
        <v>44662</v>
      </c>
      <c r="CL52" s="230"/>
      <c r="CM52" s="205">
        <f>IF(COUNT($G52:G52),EDATE(EDATE($G52,42),0))</f>
        <v>44692</v>
      </c>
      <c r="CN52" s="230"/>
      <c r="CO52" s="205">
        <f>IF(COUNT($G52:G52),EDATE(EDATE($G52,43),0))</f>
        <v>44723</v>
      </c>
      <c r="CP52" s="230"/>
      <c r="CQ52" s="205">
        <f>IF(COUNT($G52:G52),EDATE(EDATE($G52,44),0))</f>
        <v>44753</v>
      </c>
      <c r="CR52" s="230"/>
      <c r="CS52" s="205">
        <f>IF(COUNT($G52:G52),EDATE(EDATE($G52,45),0))</f>
        <v>44784</v>
      </c>
      <c r="CT52" s="230"/>
      <c r="CU52" s="205">
        <f>IF(COUNT($G52:G52),EDATE(EDATE($G52,46),0))</f>
        <v>44815</v>
      </c>
      <c r="CV52" s="230"/>
      <c r="CW52" s="205">
        <f>IF(COUNT($G52:G52),EDATE(EDATE($G52,47),0))</f>
        <v>44845</v>
      </c>
      <c r="CX52" s="230"/>
      <c r="CY52" s="205">
        <f>IF(COUNT($G52:G52),EDATE(EDATE($G52,48),0))</f>
        <v>44876</v>
      </c>
      <c r="CZ52" s="230"/>
      <c r="DA52" s="205">
        <f>IF(COUNT($G52:G52),EDATE(EDATE($G52,49),0))</f>
        <v>44906</v>
      </c>
      <c r="DB52" s="230"/>
      <c r="DC52" s="205">
        <f>IF(COUNT($G52:G52),EDATE(EDATE($G52,50),0))</f>
        <v>44937</v>
      </c>
      <c r="DD52" s="230"/>
      <c r="DE52" s="205">
        <f>IF(COUNT($G52:G52),EDATE(EDATE($G52,51),0))</f>
        <v>44968</v>
      </c>
      <c r="DF52" s="230"/>
      <c r="DG52" s="205">
        <f>IF(COUNT($G52:G52),EDATE(EDATE($G52,52),0))</f>
        <v>44996</v>
      </c>
      <c r="DH52" s="230"/>
      <c r="DI52" s="205">
        <f>IF(COUNT($G52:G52),EDATE(EDATE($G52,53),0))</f>
        <v>45027</v>
      </c>
      <c r="DJ52" s="230"/>
      <c r="DK52" s="205">
        <f>IF(COUNT($G52:G52),EDATE(EDATE($G52,54),0))</f>
        <v>45057</v>
      </c>
      <c r="DL52" s="230"/>
      <c r="DM52" s="205">
        <f>IF(COUNT($G52:G52),EDATE(EDATE($G52,55),0))</f>
        <v>45088</v>
      </c>
      <c r="DN52" s="230"/>
      <c r="DO52" s="205">
        <f>IF(COUNT($G52:G52),EDATE(EDATE($G52,56),0))</f>
        <v>45118</v>
      </c>
      <c r="DP52" s="230"/>
      <c r="DQ52" s="205">
        <f>IF(COUNT($G52:G52),EDATE(EDATE($G52,57),0))</f>
        <v>45149</v>
      </c>
      <c r="DR52" s="230"/>
      <c r="DS52" s="205">
        <f>IF(COUNT($G52:G52),EDATE(EDATE($G52,58),0))</f>
        <v>45180</v>
      </c>
      <c r="DT52" s="230"/>
      <c r="DU52" s="205">
        <f>IF(COUNT($G52:G52),EDATE(EDATE($G52,59),0))</f>
        <v>45210</v>
      </c>
      <c r="DV52" s="230"/>
      <c r="DW52" s="205">
        <f>IF(COUNT($G52:G52),EDATE(EDATE($G52,60),0))</f>
        <v>45241</v>
      </c>
      <c r="DX52" s="230"/>
      <c r="DY52" s="205">
        <f>IF(COUNT($G52:G52),EDATE(EDATE($G52,61),0))</f>
        <v>45271</v>
      </c>
      <c r="DZ52" s="230"/>
      <c r="EA52" s="205">
        <f>IF(COUNT($G52:G52),EDATE(EDATE($G52,62),0))</f>
        <v>45302</v>
      </c>
      <c r="EB52" s="230"/>
      <c r="EC52" s="205">
        <f>IF(COUNT($G52:G52),EDATE(EDATE($G52,63),0))</f>
        <v>45333</v>
      </c>
      <c r="ED52" s="230"/>
      <c r="EE52" s="205">
        <f>IF(COUNT($G52:G52),EDATE(EDATE($G52,64),0))</f>
        <v>45362</v>
      </c>
      <c r="EF52" s="233"/>
      <c r="EG52" s="44"/>
    </row>
    <row r="53" spans="1:137" ht="21" customHeight="1" thickBot="1">
      <c r="A53" s="200" t="str">
        <f t="shared" ca="1" si="0"/>
        <v/>
      </c>
      <c r="B53" s="213"/>
      <c r="C53" s="215" t="e">
        <f>+VLOOKUP(B53,'اسماء العملاء'!$A$2:$E$1270,5,FALSE)</f>
        <v>#N/A</v>
      </c>
      <c r="D53" s="215" t="e">
        <f>+VLOOKUP(B53,'اسماء العملاء'!$A$2:$C$1270,2,FALSE)</f>
        <v>#N/A</v>
      </c>
      <c r="E53" s="215" t="e">
        <f>+VLOOKUP(B53,'اسماء العملاء'!$A$2:$C$1270,3,FALSE)</f>
        <v>#N/A</v>
      </c>
      <c r="F53" s="203" t="e">
        <f>+VLOOKUP(B53,'اسماء العملاء'!$A$2:$F$142,6,FALSE)</f>
        <v>#N/A</v>
      </c>
      <c r="G53" s="205">
        <v>43416</v>
      </c>
      <c r="H53" s="229"/>
      <c r="I53" s="205">
        <f>IF(COUNT($G53:G53),EDATE(EDATE($G53,1),0))</f>
        <v>43446</v>
      </c>
      <c r="J53" s="230"/>
      <c r="K53" s="205">
        <f>IF(COUNT($G53:G53),EDATE(EDATE($G53,2),0))</f>
        <v>43477</v>
      </c>
      <c r="L53" s="230"/>
      <c r="M53" s="205">
        <f>IF(COUNT($G53:G53),EDATE(EDATE($G53,3),0))</f>
        <v>43508</v>
      </c>
      <c r="N53" s="230"/>
      <c r="O53" s="205">
        <f>IF(COUNT($G53:G53),EDATE(EDATE($G53,4),0))</f>
        <v>43536</v>
      </c>
      <c r="P53" s="230"/>
      <c r="Q53" s="230">
        <f>IF(COUNT($G53:G53),EDATE(EDATE($G53,5),0))</f>
        <v>43567</v>
      </c>
      <c r="R53" s="230"/>
      <c r="S53" s="205">
        <f>IF(COUNT($G53:G53),EDATE(EDATE($G53,6),0))</f>
        <v>43597</v>
      </c>
      <c r="T53" s="230"/>
      <c r="U53" s="205">
        <f>IF(COUNT($G53:G53),EDATE(EDATE($G53,7),0))</f>
        <v>43628</v>
      </c>
      <c r="V53" s="230"/>
      <c r="W53" s="205">
        <f>IF(COUNT($G53:G53),EDATE(EDATE($G53,8),0))</f>
        <v>43658</v>
      </c>
      <c r="X53" s="230"/>
      <c r="Y53" s="205">
        <f>IF(COUNT($G53:G53),EDATE(EDATE($G53,9),0))</f>
        <v>43689</v>
      </c>
      <c r="Z53" s="230"/>
      <c r="AA53" s="205">
        <f>IF(COUNT($G53:G53),EDATE(EDATE($G53,10),0))</f>
        <v>43720</v>
      </c>
      <c r="AB53" s="230"/>
      <c r="AC53" s="205">
        <f>IF(COUNT($G53:G53),EDATE(EDATE($G53,11),0))</f>
        <v>43750</v>
      </c>
      <c r="AD53" s="230"/>
      <c r="AE53" s="205">
        <f>IF(COUNT($G53:G53),EDATE(EDATE($G53,12),0))</f>
        <v>43781</v>
      </c>
      <c r="AF53" s="230"/>
      <c r="AG53" s="205">
        <f>IF(COUNT($G53:G53),EDATE(EDATE($G53,13),0))</f>
        <v>43811</v>
      </c>
      <c r="AH53" s="230"/>
      <c r="AI53" s="205">
        <f>IF(COUNT($G53:G53),EDATE(EDATE($G53,14),0))</f>
        <v>43842</v>
      </c>
      <c r="AJ53" s="230"/>
      <c r="AK53" s="205">
        <f>IF(COUNT($G53:G53),EDATE(EDATE($G53,15),0))</f>
        <v>43873</v>
      </c>
      <c r="AL53" s="230"/>
      <c r="AM53" s="205">
        <f>IF(COUNT($G53:G53),EDATE(EDATE($G53,16),0))</f>
        <v>43902</v>
      </c>
      <c r="AN53" s="230"/>
      <c r="AO53" s="205">
        <f>IF(COUNT($G53:G53),EDATE(EDATE($G53,17),0))</f>
        <v>43933</v>
      </c>
      <c r="AP53" s="230"/>
      <c r="AQ53" s="205">
        <f>IF(COUNT($G53:G53),EDATE(EDATE($G53,18),0))</f>
        <v>43963</v>
      </c>
      <c r="AR53" s="230"/>
      <c r="AS53" s="205">
        <f>IF(COUNT($G53:G53),EDATE(EDATE($G53,19),0))</f>
        <v>43994</v>
      </c>
      <c r="AT53" s="230"/>
      <c r="AU53" s="205">
        <f>IF(COUNT($G53:G53),EDATE(EDATE($G53,20),0))</f>
        <v>44024</v>
      </c>
      <c r="AV53" s="230"/>
      <c r="AW53" s="205">
        <f>IF(COUNT($G53:G53),EDATE(EDATE($G53,21),0))</f>
        <v>44055</v>
      </c>
      <c r="AX53" s="230"/>
      <c r="AY53" s="205">
        <f>IF(COUNT($G53:G53),EDATE(EDATE($G53,22),0))</f>
        <v>44086</v>
      </c>
      <c r="AZ53" s="230"/>
      <c r="BA53" s="205">
        <f>IF(COUNT($G53:G53),EDATE(EDATE($G53,23),0))</f>
        <v>44116</v>
      </c>
      <c r="BB53" s="230"/>
      <c r="BC53" s="205">
        <f>IF(COUNT($G53:G53),EDATE(EDATE($G53,24),0))</f>
        <v>44147</v>
      </c>
      <c r="BD53" s="230"/>
      <c r="BE53" s="205">
        <f>IF(COUNT($G53:G53),EDATE(EDATE($G53,25),0))</f>
        <v>44177</v>
      </c>
      <c r="BF53" s="230"/>
      <c r="BG53" s="205">
        <f>IF(COUNT($G53:G53),EDATE(EDATE($G53,26),0))</f>
        <v>44208</v>
      </c>
      <c r="BH53" s="230"/>
      <c r="BI53" s="205">
        <f>IF(COUNT($G53:G53),EDATE(EDATE($G53,27),0))</f>
        <v>44239</v>
      </c>
      <c r="BJ53" s="230"/>
      <c r="BK53" s="205">
        <f>IF(COUNT($G53:G53),EDATE(EDATE($G53,28),0))</f>
        <v>44267</v>
      </c>
      <c r="BL53" s="230"/>
      <c r="BM53" s="205">
        <f>IF(COUNT($G53:G53),EDATE(EDATE($G53,29),0))</f>
        <v>44298</v>
      </c>
      <c r="BN53" s="230"/>
      <c r="BO53" s="205">
        <f>IF(COUNT($G53:G53),EDATE(EDATE($G53,30),0))</f>
        <v>44328</v>
      </c>
      <c r="BP53" s="230"/>
      <c r="BQ53" s="205">
        <f>IF(COUNT($G53:G53),EDATE(EDATE($G53,31),0))</f>
        <v>44359</v>
      </c>
      <c r="BR53" s="230"/>
      <c r="BS53" s="205">
        <f>IF(COUNT($G53:G53),EDATE(EDATE($G53,32),0))</f>
        <v>44389</v>
      </c>
      <c r="BT53" s="230"/>
      <c r="BU53" s="205">
        <f>IF(COUNT($G53:G53),EDATE(EDATE($G53,33),0))</f>
        <v>44420</v>
      </c>
      <c r="BV53" s="230"/>
      <c r="BW53" s="205">
        <f>IF(COUNT($G53:G53),EDATE(EDATE($G53,34),0))</f>
        <v>44451</v>
      </c>
      <c r="BX53" s="230"/>
      <c r="BY53" s="205">
        <f>IF(COUNT($G53:G53),EDATE(EDATE($G53,35),0))</f>
        <v>44481</v>
      </c>
      <c r="BZ53" s="230"/>
      <c r="CA53" s="205">
        <f>IF(COUNT($G53:G53),EDATE(EDATE($G53,36),0))</f>
        <v>44512</v>
      </c>
      <c r="CB53" s="230"/>
      <c r="CC53" s="205">
        <f>IF(COUNT($G53:G53),EDATE(EDATE($G53,37),0))</f>
        <v>44542</v>
      </c>
      <c r="CD53" s="230"/>
      <c r="CE53" s="205">
        <f>IF(COUNT($G53:G53),EDATE(EDATE($G53,38),0))</f>
        <v>44573</v>
      </c>
      <c r="CF53" s="230"/>
      <c r="CG53" s="205">
        <f>IF(COUNT($G53:G53),EDATE(EDATE($G53,39),0))</f>
        <v>44604</v>
      </c>
      <c r="CH53" s="230"/>
      <c r="CI53" s="205">
        <f>IF(COUNT($G53:G53),EDATE(EDATE($G53,40),0))</f>
        <v>44632</v>
      </c>
      <c r="CJ53" s="230"/>
      <c r="CK53" s="205">
        <f>IF(COUNT($G53:G53),EDATE(EDATE($G53,41),0))</f>
        <v>44663</v>
      </c>
      <c r="CL53" s="230"/>
      <c r="CM53" s="205">
        <f>IF(COUNT($G53:G53),EDATE(EDATE($G53,42),0))</f>
        <v>44693</v>
      </c>
      <c r="CN53" s="230"/>
      <c r="CO53" s="205">
        <f>IF(COUNT($G53:G53),EDATE(EDATE($G53,43),0))</f>
        <v>44724</v>
      </c>
      <c r="CP53" s="230"/>
      <c r="CQ53" s="205">
        <f>IF(COUNT($G53:G53),EDATE(EDATE($G53,44),0))</f>
        <v>44754</v>
      </c>
      <c r="CR53" s="230"/>
      <c r="CS53" s="205">
        <f>IF(COUNT($G53:G53),EDATE(EDATE($G53,45),0))</f>
        <v>44785</v>
      </c>
      <c r="CT53" s="230"/>
      <c r="CU53" s="205">
        <f>IF(COUNT($G53:G53),EDATE(EDATE($G53,46),0))</f>
        <v>44816</v>
      </c>
      <c r="CV53" s="230"/>
      <c r="CW53" s="205">
        <f>IF(COUNT($G53:G53),EDATE(EDATE($G53,47),0))</f>
        <v>44846</v>
      </c>
      <c r="CX53" s="230"/>
      <c r="CY53" s="205">
        <f>IF(COUNT($G53:G53),EDATE(EDATE($G53,48),0))</f>
        <v>44877</v>
      </c>
      <c r="CZ53" s="230"/>
      <c r="DA53" s="205">
        <f>IF(COUNT($G53:G53),EDATE(EDATE($G53,49),0))</f>
        <v>44907</v>
      </c>
      <c r="DB53" s="230"/>
      <c r="DC53" s="205">
        <f>IF(COUNT($G53:G53),EDATE(EDATE($G53,50),0))</f>
        <v>44938</v>
      </c>
      <c r="DD53" s="230"/>
      <c r="DE53" s="205">
        <f>IF(COUNT($G53:G53),EDATE(EDATE($G53,51),0))</f>
        <v>44969</v>
      </c>
      <c r="DF53" s="230"/>
      <c r="DG53" s="205">
        <f>IF(COUNT($G53:G53),EDATE(EDATE($G53,52),0))</f>
        <v>44997</v>
      </c>
      <c r="DH53" s="230"/>
      <c r="DI53" s="205">
        <f>IF(COUNT($G53:G53),EDATE(EDATE($G53,53),0))</f>
        <v>45028</v>
      </c>
      <c r="DJ53" s="230"/>
      <c r="DK53" s="205">
        <f>IF(COUNT($G53:G53),EDATE(EDATE($G53,54),0))</f>
        <v>45058</v>
      </c>
      <c r="DL53" s="230"/>
      <c r="DM53" s="205">
        <f>IF(COUNT($G53:G53),EDATE(EDATE($G53,55),0))</f>
        <v>45089</v>
      </c>
      <c r="DN53" s="230"/>
      <c r="DO53" s="205">
        <f>IF(COUNT($G53:G53),EDATE(EDATE($G53,56),0))</f>
        <v>45119</v>
      </c>
      <c r="DP53" s="230"/>
      <c r="DQ53" s="205">
        <f>IF(COUNT($G53:G53),EDATE(EDATE($G53,57),0))</f>
        <v>45150</v>
      </c>
      <c r="DR53" s="230"/>
      <c r="DS53" s="205">
        <f>IF(COUNT($G53:G53),EDATE(EDATE($G53,58),0))</f>
        <v>45181</v>
      </c>
      <c r="DT53" s="230"/>
      <c r="DU53" s="205">
        <f>IF(COUNT($G53:G53),EDATE(EDATE($G53,59),0))</f>
        <v>45211</v>
      </c>
      <c r="DV53" s="230"/>
      <c r="DW53" s="205">
        <f>IF(COUNT($G53:G53),EDATE(EDATE($G53,60),0))</f>
        <v>45242</v>
      </c>
      <c r="DX53" s="230"/>
      <c r="DY53" s="205">
        <f>IF(COUNT($G53:G53),EDATE(EDATE($G53,61),0))</f>
        <v>45272</v>
      </c>
      <c r="DZ53" s="230"/>
      <c r="EA53" s="205">
        <f>IF(COUNT($G53:G53),EDATE(EDATE($G53,62),0))</f>
        <v>45303</v>
      </c>
      <c r="EB53" s="230"/>
      <c r="EC53" s="205">
        <f>IF(COUNT($G53:G53),EDATE(EDATE($G53,63),0))</f>
        <v>45334</v>
      </c>
      <c r="ED53" s="230"/>
      <c r="EE53" s="205">
        <f>IF(COUNT($G53:G53),EDATE(EDATE($G53,64),0))</f>
        <v>45363</v>
      </c>
      <c r="EF53" s="233"/>
      <c r="EG53" s="44"/>
    </row>
    <row r="54" spans="1:137" ht="21" customHeight="1" thickBot="1">
      <c r="A54" s="200" t="str">
        <f t="shared" ca="1" si="0"/>
        <v/>
      </c>
      <c r="B54" s="213"/>
      <c r="C54" s="215" t="e">
        <f>+VLOOKUP(B54,'اسماء العملاء'!$A$2:$E$1270,5,FALSE)</f>
        <v>#N/A</v>
      </c>
      <c r="D54" s="215" t="e">
        <f>+VLOOKUP(B54,'اسماء العملاء'!$A$2:$C$1270,2,FALSE)</f>
        <v>#N/A</v>
      </c>
      <c r="E54" s="215" t="e">
        <f>+VLOOKUP(B54,'اسماء العملاء'!$A$2:$C$1270,3,FALSE)</f>
        <v>#N/A</v>
      </c>
      <c r="F54" s="203" t="e">
        <f>+VLOOKUP(B54,'اسماء العملاء'!$A$2:$F$142,6,FALSE)</f>
        <v>#N/A</v>
      </c>
      <c r="G54" s="205">
        <v>43417</v>
      </c>
      <c r="H54" s="229"/>
      <c r="I54" s="205">
        <f>IF(COUNT($G54:G54),EDATE(EDATE($G54,1),0))</f>
        <v>43447</v>
      </c>
      <c r="J54" s="230"/>
      <c r="K54" s="205">
        <f>IF(COUNT($G54:G54),EDATE(EDATE($G54,2),0))</f>
        <v>43478</v>
      </c>
      <c r="L54" s="230"/>
      <c r="M54" s="205">
        <f>IF(COUNT($G54:G54),EDATE(EDATE($G54,3),0))</f>
        <v>43509</v>
      </c>
      <c r="N54" s="230"/>
      <c r="O54" s="205">
        <f>IF(COUNT($G54:G54),EDATE(EDATE($G54,4),0))</f>
        <v>43537</v>
      </c>
      <c r="P54" s="230"/>
      <c r="Q54" s="230">
        <f>IF(COUNT($G54:G54),EDATE(EDATE($G54,5),0))</f>
        <v>43568</v>
      </c>
      <c r="R54" s="230"/>
      <c r="S54" s="205">
        <f>IF(COUNT($G54:G54),EDATE(EDATE($G54,6),0))</f>
        <v>43598</v>
      </c>
      <c r="T54" s="230"/>
      <c r="U54" s="205">
        <f>IF(COUNT($G54:G54),EDATE(EDATE($G54,7),0))</f>
        <v>43629</v>
      </c>
      <c r="V54" s="230"/>
      <c r="W54" s="205">
        <f>IF(COUNT($G54:G54),EDATE(EDATE($G54,8),0))</f>
        <v>43659</v>
      </c>
      <c r="X54" s="230"/>
      <c r="Y54" s="205">
        <f>IF(COUNT($G54:G54),EDATE(EDATE($G54,9),0))</f>
        <v>43690</v>
      </c>
      <c r="Z54" s="230"/>
      <c r="AA54" s="205">
        <f>IF(COUNT($G54:G54),EDATE(EDATE($G54,10),0))</f>
        <v>43721</v>
      </c>
      <c r="AB54" s="230"/>
      <c r="AC54" s="205">
        <f>IF(COUNT($G54:G54),EDATE(EDATE($G54,11),0))</f>
        <v>43751</v>
      </c>
      <c r="AD54" s="230"/>
      <c r="AE54" s="205">
        <f>IF(COUNT($G54:G54),EDATE(EDATE($G54,12),0))</f>
        <v>43782</v>
      </c>
      <c r="AF54" s="230"/>
      <c r="AG54" s="205">
        <f>IF(COUNT($G54:G54),EDATE(EDATE($G54,13),0))</f>
        <v>43812</v>
      </c>
      <c r="AH54" s="230"/>
      <c r="AI54" s="205">
        <f>IF(COUNT($G54:G54),EDATE(EDATE($G54,14),0))</f>
        <v>43843</v>
      </c>
      <c r="AJ54" s="230"/>
      <c r="AK54" s="205">
        <f>IF(COUNT($G54:G54),EDATE(EDATE($G54,15),0))</f>
        <v>43874</v>
      </c>
      <c r="AL54" s="230"/>
      <c r="AM54" s="205">
        <f>IF(COUNT($G54:G54),EDATE(EDATE($G54,16),0))</f>
        <v>43903</v>
      </c>
      <c r="AN54" s="230"/>
      <c r="AO54" s="205">
        <f>IF(COUNT($G54:G54),EDATE(EDATE($G54,17),0))</f>
        <v>43934</v>
      </c>
      <c r="AP54" s="230"/>
      <c r="AQ54" s="205">
        <f>IF(COUNT($G54:G54),EDATE(EDATE($G54,18),0))</f>
        <v>43964</v>
      </c>
      <c r="AR54" s="230"/>
      <c r="AS54" s="205">
        <f>IF(COUNT($G54:G54),EDATE(EDATE($G54,19),0))</f>
        <v>43995</v>
      </c>
      <c r="AT54" s="230"/>
      <c r="AU54" s="205">
        <f>IF(COUNT($G54:G54),EDATE(EDATE($G54,20),0))</f>
        <v>44025</v>
      </c>
      <c r="AV54" s="230"/>
      <c r="AW54" s="205">
        <f>IF(COUNT($G54:G54),EDATE(EDATE($G54,21),0))</f>
        <v>44056</v>
      </c>
      <c r="AX54" s="230"/>
      <c r="AY54" s="205">
        <f>IF(COUNT($G54:G54),EDATE(EDATE($G54,22),0))</f>
        <v>44087</v>
      </c>
      <c r="AZ54" s="230"/>
      <c r="BA54" s="205">
        <f>IF(COUNT($G54:G54),EDATE(EDATE($G54,23),0))</f>
        <v>44117</v>
      </c>
      <c r="BB54" s="230"/>
      <c r="BC54" s="205">
        <f>IF(COUNT($G54:G54),EDATE(EDATE($G54,24),0))</f>
        <v>44148</v>
      </c>
      <c r="BD54" s="230"/>
      <c r="BE54" s="205">
        <f>IF(COUNT($G54:G54),EDATE(EDATE($G54,25),0))</f>
        <v>44178</v>
      </c>
      <c r="BF54" s="230"/>
      <c r="BG54" s="205">
        <f>IF(COUNT($G54:G54),EDATE(EDATE($G54,26),0))</f>
        <v>44209</v>
      </c>
      <c r="BH54" s="230"/>
      <c r="BI54" s="205">
        <f>IF(COUNT($G54:G54),EDATE(EDATE($G54,27),0))</f>
        <v>44240</v>
      </c>
      <c r="BJ54" s="230"/>
      <c r="BK54" s="205">
        <f>IF(COUNT($G54:G54),EDATE(EDATE($G54,28),0))</f>
        <v>44268</v>
      </c>
      <c r="BL54" s="230"/>
      <c r="BM54" s="205">
        <f>IF(COUNT($G54:G54),EDATE(EDATE($G54,29),0))</f>
        <v>44299</v>
      </c>
      <c r="BN54" s="230"/>
      <c r="BO54" s="205">
        <f>IF(COUNT($G54:G54),EDATE(EDATE($G54,30),0))</f>
        <v>44329</v>
      </c>
      <c r="BP54" s="230"/>
      <c r="BQ54" s="205">
        <f>IF(COUNT($G54:G54),EDATE(EDATE($G54,31),0))</f>
        <v>44360</v>
      </c>
      <c r="BR54" s="230"/>
      <c r="BS54" s="205">
        <f>IF(COUNT($G54:G54),EDATE(EDATE($G54,32),0))</f>
        <v>44390</v>
      </c>
      <c r="BT54" s="230"/>
      <c r="BU54" s="205">
        <f>IF(COUNT($G54:G54),EDATE(EDATE($G54,33),0))</f>
        <v>44421</v>
      </c>
      <c r="BV54" s="230"/>
      <c r="BW54" s="205">
        <f>IF(COUNT($G54:G54),EDATE(EDATE($G54,34),0))</f>
        <v>44452</v>
      </c>
      <c r="BX54" s="230"/>
      <c r="BY54" s="205">
        <f>IF(COUNT($G54:G54),EDATE(EDATE($G54,35),0))</f>
        <v>44482</v>
      </c>
      <c r="BZ54" s="230"/>
      <c r="CA54" s="205">
        <f>IF(COUNT($G54:G54),EDATE(EDATE($G54,36),0))</f>
        <v>44513</v>
      </c>
      <c r="CB54" s="230"/>
      <c r="CC54" s="205">
        <f>IF(COUNT($G54:G54),EDATE(EDATE($G54,37),0))</f>
        <v>44543</v>
      </c>
      <c r="CD54" s="230"/>
      <c r="CE54" s="205">
        <f>IF(COUNT($G54:G54),EDATE(EDATE($G54,38),0))</f>
        <v>44574</v>
      </c>
      <c r="CF54" s="230"/>
      <c r="CG54" s="205">
        <f>IF(COUNT($G54:G54),EDATE(EDATE($G54,39),0))</f>
        <v>44605</v>
      </c>
      <c r="CH54" s="230"/>
      <c r="CI54" s="205">
        <f>IF(COUNT($G54:G54),EDATE(EDATE($G54,40),0))</f>
        <v>44633</v>
      </c>
      <c r="CJ54" s="230"/>
      <c r="CK54" s="205">
        <f>IF(COUNT($G54:G54),EDATE(EDATE($G54,41),0))</f>
        <v>44664</v>
      </c>
      <c r="CL54" s="230"/>
      <c r="CM54" s="205">
        <f>IF(COUNT($G54:G54),EDATE(EDATE($G54,42),0))</f>
        <v>44694</v>
      </c>
      <c r="CN54" s="230"/>
      <c r="CO54" s="205">
        <f>IF(COUNT($G54:G54),EDATE(EDATE($G54,43),0))</f>
        <v>44725</v>
      </c>
      <c r="CP54" s="230"/>
      <c r="CQ54" s="205">
        <f>IF(COUNT($G54:G54),EDATE(EDATE($G54,44),0))</f>
        <v>44755</v>
      </c>
      <c r="CR54" s="230"/>
      <c r="CS54" s="205">
        <f>IF(COUNT($G54:G54),EDATE(EDATE($G54,45),0))</f>
        <v>44786</v>
      </c>
      <c r="CT54" s="230"/>
      <c r="CU54" s="205">
        <f>IF(COUNT($G54:G54),EDATE(EDATE($G54,46),0))</f>
        <v>44817</v>
      </c>
      <c r="CV54" s="230"/>
      <c r="CW54" s="205">
        <f>IF(COUNT($G54:G54),EDATE(EDATE($G54,47),0))</f>
        <v>44847</v>
      </c>
      <c r="CX54" s="230"/>
      <c r="CY54" s="205">
        <f>IF(COUNT($G54:G54),EDATE(EDATE($G54,48),0))</f>
        <v>44878</v>
      </c>
      <c r="CZ54" s="230"/>
      <c r="DA54" s="205">
        <f>IF(COUNT($G54:G54),EDATE(EDATE($G54,49),0))</f>
        <v>44908</v>
      </c>
      <c r="DB54" s="230"/>
      <c r="DC54" s="205">
        <f>IF(COUNT($G54:G54),EDATE(EDATE($G54,50),0))</f>
        <v>44939</v>
      </c>
      <c r="DD54" s="230"/>
      <c r="DE54" s="205">
        <f>IF(COUNT($G54:G54),EDATE(EDATE($G54,51),0))</f>
        <v>44970</v>
      </c>
      <c r="DF54" s="230"/>
      <c r="DG54" s="205">
        <f>IF(COUNT($G54:G54),EDATE(EDATE($G54,52),0))</f>
        <v>44998</v>
      </c>
      <c r="DH54" s="230"/>
      <c r="DI54" s="205">
        <f>IF(COUNT($G54:G54),EDATE(EDATE($G54,53),0))</f>
        <v>45029</v>
      </c>
      <c r="DJ54" s="230"/>
      <c r="DK54" s="205">
        <f>IF(COUNT($G54:G54),EDATE(EDATE($G54,54),0))</f>
        <v>45059</v>
      </c>
      <c r="DL54" s="230"/>
      <c r="DM54" s="205">
        <f>IF(COUNT($G54:G54),EDATE(EDATE($G54,55),0))</f>
        <v>45090</v>
      </c>
      <c r="DN54" s="230"/>
      <c r="DO54" s="205">
        <f>IF(COUNT($G54:G54),EDATE(EDATE($G54,56),0))</f>
        <v>45120</v>
      </c>
      <c r="DP54" s="230"/>
      <c r="DQ54" s="205">
        <f>IF(COUNT($G54:G54),EDATE(EDATE($G54,57),0))</f>
        <v>45151</v>
      </c>
      <c r="DR54" s="230"/>
      <c r="DS54" s="205">
        <f>IF(COUNT($G54:G54),EDATE(EDATE($G54,58),0))</f>
        <v>45182</v>
      </c>
      <c r="DT54" s="230"/>
      <c r="DU54" s="205">
        <f>IF(COUNT($G54:G54),EDATE(EDATE($G54,59),0))</f>
        <v>45212</v>
      </c>
      <c r="DV54" s="230"/>
      <c r="DW54" s="205">
        <f>IF(COUNT($G54:G54),EDATE(EDATE($G54,60),0))</f>
        <v>45243</v>
      </c>
      <c r="DX54" s="230"/>
      <c r="DY54" s="205">
        <f>IF(COUNT($G54:G54),EDATE(EDATE($G54,61),0))</f>
        <v>45273</v>
      </c>
      <c r="DZ54" s="230"/>
      <c r="EA54" s="205">
        <f>IF(COUNT($G54:G54),EDATE(EDATE($G54,62),0))</f>
        <v>45304</v>
      </c>
      <c r="EB54" s="230"/>
      <c r="EC54" s="205">
        <f>IF(COUNT($G54:G54),EDATE(EDATE($G54,63),0))</f>
        <v>45335</v>
      </c>
      <c r="ED54" s="230"/>
      <c r="EE54" s="205">
        <f>IF(COUNT($G54:G54),EDATE(EDATE($G54,64),0))</f>
        <v>45364</v>
      </c>
      <c r="EF54" s="233"/>
      <c r="EG54" s="44"/>
    </row>
    <row r="55" spans="1:137" ht="21" customHeight="1" thickBot="1">
      <c r="A55" s="200" t="str">
        <f t="shared" ca="1" si="0"/>
        <v/>
      </c>
      <c r="B55" s="213"/>
      <c r="C55" s="215" t="e">
        <f>+VLOOKUP(B55,'اسماء العملاء'!$A$2:$E$1270,5,FALSE)</f>
        <v>#N/A</v>
      </c>
      <c r="D55" s="215" t="e">
        <f>+VLOOKUP(B55,'اسماء العملاء'!$A$2:$C$1270,2,FALSE)</f>
        <v>#N/A</v>
      </c>
      <c r="E55" s="215" t="e">
        <f>+VLOOKUP(B55,'اسماء العملاء'!$A$2:$C$1270,3,FALSE)</f>
        <v>#N/A</v>
      </c>
      <c r="F55" s="203" t="e">
        <f>+VLOOKUP(B55,'اسماء العملاء'!$A$2:$F$142,6,FALSE)</f>
        <v>#N/A</v>
      </c>
      <c r="G55" s="205">
        <v>43418</v>
      </c>
      <c r="H55" s="229"/>
      <c r="I55" s="205">
        <f>IF(COUNT($G55:G55),EDATE(EDATE($G55,1),0))</f>
        <v>43448</v>
      </c>
      <c r="J55" s="230"/>
      <c r="K55" s="205">
        <f>IF(COUNT($G55:G55),EDATE(EDATE($G55,2),0))</f>
        <v>43479</v>
      </c>
      <c r="L55" s="230"/>
      <c r="M55" s="205">
        <f>IF(COUNT($G55:G55),EDATE(EDATE($G55,3),0))</f>
        <v>43510</v>
      </c>
      <c r="N55" s="230"/>
      <c r="O55" s="205">
        <f>IF(COUNT($G55:G55),EDATE(EDATE($G55,4),0))</f>
        <v>43538</v>
      </c>
      <c r="P55" s="230"/>
      <c r="Q55" s="230">
        <f>IF(COUNT($G55:G55),EDATE(EDATE($G55,5),0))</f>
        <v>43569</v>
      </c>
      <c r="R55" s="230"/>
      <c r="S55" s="205">
        <f>IF(COUNT($G55:G55),EDATE(EDATE($G55,6),0))</f>
        <v>43599</v>
      </c>
      <c r="T55" s="230"/>
      <c r="U55" s="205">
        <f>IF(COUNT($G55:G55),EDATE(EDATE($G55,7),0))</f>
        <v>43630</v>
      </c>
      <c r="V55" s="230"/>
      <c r="W55" s="205">
        <f>IF(COUNT($G55:G55),EDATE(EDATE($G55,8),0))</f>
        <v>43660</v>
      </c>
      <c r="X55" s="230"/>
      <c r="Y55" s="205">
        <f>IF(COUNT($G55:G55),EDATE(EDATE($G55,9),0))</f>
        <v>43691</v>
      </c>
      <c r="Z55" s="230"/>
      <c r="AA55" s="205">
        <f>IF(COUNT($G55:G55),EDATE(EDATE($G55,10),0))</f>
        <v>43722</v>
      </c>
      <c r="AB55" s="230"/>
      <c r="AC55" s="205">
        <f>IF(COUNT($G55:G55),EDATE(EDATE($G55,11),0))</f>
        <v>43752</v>
      </c>
      <c r="AD55" s="230"/>
      <c r="AE55" s="205">
        <f>IF(COUNT($G55:G55),EDATE(EDATE($G55,12),0))</f>
        <v>43783</v>
      </c>
      <c r="AF55" s="230"/>
      <c r="AG55" s="205">
        <f>IF(COUNT($G55:G55),EDATE(EDATE($G55,13),0))</f>
        <v>43813</v>
      </c>
      <c r="AH55" s="230"/>
      <c r="AI55" s="205">
        <f>IF(COUNT($G55:G55),EDATE(EDATE($G55,14),0))</f>
        <v>43844</v>
      </c>
      <c r="AJ55" s="230"/>
      <c r="AK55" s="205">
        <f>IF(COUNT($G55:G55),EDATE(EDATE($G55,15),0))</f>
        <v>43875</v>
      </c>
      <c r="AL55" s="230"/>
      <c r="AM55" s="205">
        <f>IF(COUNT($G55:G55),EDATE(EDATE($G55,16),0))</f>
        <v>43904</v>
      </c>
      <c r="AN55" s="230"/>
      <c r="AO55" s="205">
        <f>IF(COUNT($G55:G55),EDATE(EDATE($G55,17),0))</f>
        <v>43935</v>
      </c>
      <c r="AP55" s="230"/>
      <c r="AQ55" s="205">
        <f>IF(COUNT($G55:G55),EDATE(EDATE($G55,18),0))</f>
        <v>43965</v>
      </c>
      <c r="AR55" s="230"/>
      <c r="AS55" s="205">
        <f>IF(COUNT($G55:G55),EDATE(EDATE($G55,19),0))</f>
        <v>43996</v>
      </c>
      <c r="AT55" s="230"/>
      <c r="AU55" s="205">
        <f>IF(COUNT($G55:G55),EDATE(EDATE($G55,20),0))</f>
        <v>44026</v>
      </c>
      <c r="AV55" s="230"/>
      <c r="AW55" s="205">
        <f>IF(COUNT($G55:G55),EDATE(EDATE($G55,21),0))</f>
        <v>44057</v>
      </c>
      <c r="AX55" s="230"/>
      <c r="AY55" s="205">
        <f>IF(COUNT($G55:G55),EDATE(EDATE($G55,22),0))</f>
        <v>44088</v>
      </c>
      <c r="AZ55" s="230"/>
      <c r="BA55" s="205">
        <f>IF(COUNT($G55:G55),EDATE(EDATE($G55,23),0))</f>
        <v>44118</v>
      </c>
      <c r="BB55" s="230"/>
      <c r="BC55" s="205">
        <f>IF(COUNT($G55:G55),EDATE(EDATE($G55,24),0))</f>
        <v>44149</v>
      </c>
      <c r="BD55" s="230"/>
      <c r="BE55" s="205">
        <f>IF(COUNT($G55:G55),EDATE(EDATE($G55,25),0))</f>
        <v>44179</v>
      </c>
      <c r="BF55" s="230"/>
      <c r="BG55" s="205">
        <f>IF(COUNT($G55:G55),EDATE(EDATE($G55,26),0))</f>
        <v>44210</v>
      </c>
      <c r="BH55" s="230"/>
      <c r="BI55" s="205">
        <f>IF(COUNT($G55:G55),EDATE(EDATE($G55,27),0))</f>
        <v>44241</v>
      </c>
      <c r="BJ55" s="230"/>
      <c r="BK55" s="205">
        <f>IF(COUNT($G55:G55),EDATE(EDATE($G55,28),0))</f>
        <v>44269</v>
      </c>
      <c r="BL55" s="230"/>
      <c r="BM55" s="205">
        <f>IF(COUNT($G55:G55),EDATE(EDATE($G55,29),0))</f>
        <v>44300</v>
      </c>
      <c r="BN55" s="230"/>
      <c r="BO55" s="205">
        <f>IF(COUNT($G55:G55),EDATE(EDATE($G55,30),0))</f>
        <v>44330</v>
      </c>
      <c r="BP55" s="230"/>
      <c r="BQ55" s="205">
        <f>IF(COUNT($G55:G55),EDATE(EDATE($G55,31),0))</f>
        <v>44361</v>
      </c>
      <c r="BR55" s="230"/>
      <c r="BS55" s="205">
        <f>IF(COUNT($G55:G55),EDATE(EDATE($G55,32),0))</f>
        <v>44391</v>
      </c>
      <c r="BT55" s="230"/>
      <c r="BU55" s="205">
        <f>IF(COUNT($G55:G55),EDATE(EDATE($G55,33),0))</f>
        <v>44422</v>
      </c>
      <c r="BV55" s="230"/>
      <c r="BW55" s="205">
        <f>IF(COUNT($G55:G55),EDATE(EDATE($G55,34),0))</f>
        <v>44453</v>
      </c>
      <c r="BX55" s="230"/>
      <c r="BY55" s="205">
        <f>IF(COUNT($G55:G55),EDATE(EDATE($G55,35),0))</f>
        <v>44483</v>
      </c>
      <c r="BZ55" s="230"/>
      <c r="CA55" s="205">
        <f>IF(COUNT($G55:G55),EDATE(EDATE($G55,36),0))</f>
        <v>44514</v>
      </c>
      <c r="CB55" s="230"/>
      <c r="CC55" s="205">
        <f>IF(COUNT($G55:G55),EDATE(EDATE($G55,37),0))</f>
        <v>44544</v>
      </c>
      <c r="CD55" s="230"/>
      <c r="CE55" s="205">
        <f>IF(COUNT($G55:G55),EDATE(EDATE($G55,38),0))</f>
        <v>44575</v>
      </c>
      <c r="CF55" s="230"/>
      <c r="CG55" s="205">
        <f>IF(COUNT($G55:G55),EDATE(EDATE($G55,39),0))</f>
        <v>44606</v>
      </c>
      <c r="CH55" s="230"/>
      <c r="CI55" s="205">
        <f>IF(COUNT($G55:G55),EDATE(EDATE($G55,40),0))</f>
        <v>44634</v>
      </c>
      <c r="CJ55" s="230"/>
      <c r="CK55" s="205">
        <f>IF(COUNT($G55:G55),EDATE(EDATE($G55,41),0))</f>
        <v>44665</v>
      </c>
      <c r="CL55" s="230"/>
      <c r="CM55" s="205">
        <f>IF(COUNT($G55:G55),EDATE(EDATE($G55,42),0))</f>
        <v>44695</v>
      </c>
      <c r="CN55" s="230"/>
      <c r="CO55" s="205">
        <f>IF(COUNT($G55:G55),EDATE(EDATE($G55,43),0))</f>
        <v>44726</v>
      </c>
      <c r="CP55" s="230"/>
      <c r="CQ55" s="205">
        <f>IF(COUNT($G55:G55),EDATE(EDATE($G55,44),0))</f>
        <v>44756</v>
      </c>
      <c r="CR55" s="230"/>
      <c r="CS55" s="205">
        <f>IF(COUNT($G55:G55),EDATE(EDATE($G55,45),0))</f>
        <v>44787</v>
      </c>
      <c r="CT55" s="230"/>
      <c r="CU55" s="205">
        <f>IF(COUNT($G55:G55),EDATE(EDATE($G55,46),0))</f>
        <v>44818</v>
      </c>
      <c r="CV55" s="230"/>
      <c r="CW55" s="205">
        <f>IF(COUNT($G55:G55),EDATE(EDATE($G55,47),0))</f>
        <v>44848</v>
      </c>
      <c r="CX55" s="230"/>
      <c r="CY55" s="205">
        <f>IF(COUNT($G55:G55),EDATE(EDATE($G55,48),0))</f>
        <v>44879</v>
      </c>
      <c r="CZ55" s="230"/>
      <c r="DA55" s="205">
        <f>IF(COUNT($G55:G55),EDATE(EDATE($G55,49),0))</f>
        <v>44909</v>
      </c>
      <c r="DB55" s="230"/>
      <c r="DC55" s="205">
        <f>IF(COUNT($G55:G55),EDATE(EDATE($G55,50),0))</f>
        <v>44940</v>
      </c>
      <c r="DD55" s="230"/>
      <c r="DE55" s="205">
        <f>IF(COUNT($G55:G55),EDATE(EDATE($G55,51),0))</f>
        <v>44971</v>
      </c>
      <c r="DF55" s="230"/>
      <c r="DG55" s="205">
        <f>IF(COUNT($G55:G55),EDATE(EDATE($G55,52),0))</f>
        <v>44999</v>
      </c>
      <c r="DH55" s="230"/>
      <c r="DI55" s="205">
        <f>IF(COUNT($G55:G55),EDATE(EDATE($G55,53),0))</f>
        <v>45030</v>
      </c>
      <c r="DJ55" s="230"/>
      <c r="DK55" s="205">
        <f>IF(COUNT($G55:G55),EDATE(EDATE($G55,54),0))</f>
        <v>45060</v>
      </c>
      <c r="DL55" s="230"/>
      <c r="DM55" s="205">
        <f>IF(COUNT($G55:G55),EDATE(EDATE($G55,55),0))</f>
        <v>45091</v>
      </c>
      <c r="DN55" s="230"/>
      <c r="DO55" s="205">
        <f>IF(COUNT($G55:G55),EDATE(EDATE($G55,56),0))</f>
        <v>45121</v>
      </c>
      <c r="DP55" s="230"/>
      <c r="DQ55" s="205">
        <f>IF(COUNT($G55:G55),EDATE(EDATE($G55,57),0))</f>
        <v>45152</v>
      </c>
      <c r="DR55" s="230"/>
      <c r="DS55" s="205">
        <f>IF(COUNT($G55:G55),EDATE(EDATE($G55,58),0))</f>
        <v>45183</v>
      </c>
      <c r="DT55" s="230"/>
      <c r="DU55" s="205">
        <f>IF(COUNT($G55:G55),EDATE(EDATE($G55,59),0))</f>
        <v>45213</v>
      </c>
      <c r="DV55" s="230"/>
      <c r="DW55" s="205">
        <f>IF(COUNT($G55:G55),EDATE(EDATE($G55,60),0))</f>
        <v>45244</v>
      </c>
      <c r="DX55" s="230"/>
      <c r="DY55" s="205">
        <f>IF(COUNT($G55:G55),EDATE(EDATE($G55,61),0))</f>
        <v>45274</v>
      </c>
      <c r="DZ55" s="230"/>
      <c r="EA55" s="205">
        <f>IF(COUNT($G55:G55),EDATE(EDATE($G55,62),0))</f>
        <v>45305</v>
      </c>
      <c r="EB55" s="230"/>
      <c r="EC55" s="205">
        <f>IF(COUNT($G55:G55),EDATE(EDATE($G55,63),0))</f>
        <v>45336</v>
      </c>
      <c r="ED55" s="230"/>
      <c r="EE55" s="205">
        <f>IF(COUNT($G55:G55),EDATE(EDATE($G55,64),0))</f>
        <v>45365</v>
      </c>
      <c r="EF55" s="233"/>
      <c r="EG55" s="44"/>
    </row>
    <row r="56" spans="1:137" ht="21" customHeight="1" thickBot="1">
      <c r="A56" s="200" t="str">
        <f t="shared" ca="1" si="0"/>
        <v/>
      </c>
      <c r="B56" s="213"/>
      <c r="C56" s="215" t="e">
        <f>+VLOOKUP(B56,'اسماء العملاء'!$A$2:$E$1270,5,FALSE)</f>
        <v>#N/A</v>
      </c>
      <c r="D56" s="215" t="e">
        <f>+VLOOKUP(B56,'اسماء العملاء'!$A$2:$C$1270,2,FALSE)</f>
        <v>#N/A</v>
      </c>
      <c r="E56" s="215" t="e">
        <f>+VLOOKUP(B56,'اسماء العملاء'!$A$2:$C$1270,3,FALSE)</f>
        <v>#N/A</v>
      </c>
      <c r="F56" s="203" t="e">
        <f>+VLOOKUP(B56,'اسماء العملاء'!$A$2:$F$142,6,FALSE)</f>
        <v>#N/A</v>
      </c>
      <c r="G56" s="205">
        <v>43419</v>
      </c>
      <c r="H56" s="229"/>
      <c r="I56" s="205">
        <f>IF(COUNT($G56:G56),EDATE(EDATE($G56,1),0))</f>
        <v>43449</v>
      </c>
      <c r="J56" s="230"/>
      <c r="K56" s="205">
        <f>IF(COUNT($G56:G56),EDATE(EDATE($G56,2),0))</f>
        <v>43480</v>
      </c>
      <c r="L56" s="230"/>
      <c r="M56" s="205">
        <f>IF(COUNT($G56:G56),EDATE(EDATE($G56,3),0))</f>
        <v>43511</v>
      </c>
      <c r="N56" s="230"/>
      <c r="O56" s="205">
        <f>IF(COUNT($G56:G56),EDATE(EDATE($G56,4),0))</f>
        <v>43539</v>
      </c>
      <c r="P56" s="230"/>
      <c r="Q56" s="230">
        <f>IF(COUNT($G56:G56),EDATE(EDATE($G56,5),0))</f>
        <v>43570</v>
      </c>
      <c r="R56" s="230"/>
      <c r="S56" s="205">
        <f>IF(COUNT($G56:G56),EDATE(EDATE($G56,6),0))</f>
        <v>43600</v>
      </c>
      <c r="T56" s="230"/>
      <c r="U56" s="205">
        <f>IF(COUNT($G56:G56),EDATE(EDATE($G56,7),0))</f>
        <v>43631</v>
      </c>
      <c r="V56" s="230"/>
      <c r="W56" s="205">
        <f>IF(COUNT($G56:G56),EDATE(EDATE($G56,8),0))</f>
        <v>43661</v>
      </c>
      <c r="X56" s="230"/>
      <c r="Y56" s="205">
        <f>IF(COUNT($G56:G56),EDATE(EDATE($G56,9),0))</f>
        <v>43692</v>
      </c>
      <c r="Z56" s="230"/>
      <c r="AA56" s="205">
        <f>IF(COUNT($G56:G56),EDATE(EDATE($G56,10),0))</f>
        <v>43723</v>
      </c>
      <c r="AB56" s="230"/>
      <c r="AC56" s="205">
        <f>IF(COUNT($G56:G56),EDATE(EDATE($G56,11),0))</f>
        <v>43753</v>
      </c>
      <c r="AD56" s="230"/>
      <c r="AE56" s="205">
        <f>IF(COUNT($G56:G56),EDATE(EDATE($G56,12),0))</f>
        <v>43784</v>
      </c>
      <c r="AF56" s="230"/>
      <c r="AG56" s="205">
        <f>IF(COUNT($G56:G56),EDATE(EDATE($G56,13),0))</f>
        <v>43814</v>
      </c>
      <c r="AH56" s="230"/>
      <c r="AI56" s="205">
        <f>IF(COUNT($G56:G56),EDATE(EDATE($G56,14),0))</f>
        <v>43845</v>
      </c>
      <c r="AJ56" s="230"/>
      <c r="AK56" s="205">
        <f>IF(COUNT($G56:G56),EDATE(EDATE($G56,15),0))</f>
        <v>43876</v>
      </c>
      <c r="AL56" s="230"/>
      <c r="AM56" s="205">
        <f>IF(COUNT($G56:G56),EDATE(EDATE($G56,16),0))</f>
        <v>43905</v>
      </c>
      <c r="AN56" s="230"/>
      <c r="AO56" s="205">
        <f>IF(COUNT($G56:G56),EDATE(EDATE($G56,17),0))</f>
        <v>43936</v>
      </c>
      <c r="AP56" s="230"/>
      <c r="AQ56" s="205">
        <f>IF(COUNT($G56:G56),EDATE(EDATE($G56,18),0))</f>
        <v>43966</v>
      </c>
      <c r="AR56" s="230"/>
      <c r="AS56" s="205">
        <f>IF(COUNT($G56:G56),EDATE(EDATE($G56,19),0))</f>
        <v>43997</v>
      </c>
      <c r="AT56" s="230"/>
      <c r="AU56" s="205">
        <f>IF(COUNT($G56:G56),EDATE(EDATE($G56,20),0))</f>
        <v>44027</v>
      </c>
      <c r="AV56" s="230"/>
      <c r="AW56" s="205">
        <f>IF(COUNT($G56:G56),EDATE(EDATE($G56,21),0))</f>
        <v>44058</v>
      </c>
      <c r="AX56" s="230"/>
      <c r="AY56" s="205">
        <f>IF(COUNT($G56:G56),EDATE(EDATE($G56,22),0))</f>
        <v>44089</v>
      </c>
      <c r="AZ56" s="230"/>
      <c r="BA56" s="205">
        <f>IF(COUNT($G56:G56),EDATE(EDATE($G56,23),0))</f>
        <v>44119</v>
      </c>
      <c r="BB56" s="230"/>
      <c r="BC56" s="205">
        <f>IF(COUNT($G56:G56),EDATE(EDATE($G56,24),0))</f>
        <v>44150</v>
      </c>
      <c r="BD56" s="230"/>
      <c r="BE56" s="205">
        <f>IF(COUNT($G56:G56),EDATE(EDATE($G56,25),0))</f>
        <v>44180</v>
      </c>
      <c r="BF56" s="230"/>
      <c r="BG56" s="205">
        <f>IF(COUNT($G56:G56),EDATE(EDATE($G56,26),0))</f>
        <v>44211</v>
      </c>
      <c r="BH56" s="230"/>
      <c r="BI56" s="205">
        <f>IF(COUNT($G56:G56),EDATE(EDATE($G56,27),0))</f>
        <v>44242</v>
      </c>
      <c r="BJ56" s="230"/>
      <c r="BK56" s="205">
        <f>IF(COUNT($G56:G56),EDATE(EDATE($G56,28),0))</f>
        <v>44270</v>
      </c>
      <c r="BL56" s="230"/>
      <c r="BM56" s="205">
        <f>IF(COUNT($G56:G56),EDATE(EDATE($G56,29),0))</f>
        <v>44301</v>
      </c>
      <c r="BN56" s="230"/>
      <c r="BO56" s="205">
        <f>IF(COUNT($G56:G56),EDATE(EDATE($G56,30),0))</f>
        <v>44331</v>
      </c>
      <c r="BP56" s="230"/>
      <c r="BQ56" s="205">
        <f>IF(COUNT($G56:G56),EDATE(EDATE($G56,31),0))</f>
        <v>44362</v>
      </c>
      <c r="BR56" s="230"/>
      <c r="BS56" s="205">
        <f>IF(COUNT($G56:G56),EDATE(EDATE($G56,32),0))</f>
        <v>44392</v>
      </c>
      <c r="BT56" s="230"/>
      <c r="BU56" s="205">
        <f>IF(COUNT($G56:G56),EDATE(EDATE($G56,33),0))</f>
        <v>44423</v>
      </c>
      <c r="BV56" s="230"/>
      <c r="BW56" s="205">
        <f>IF(COUNT($G56:G56),EDATE(EDATE($G56,34),0))</f>
        <v>44454</v>
      </c>
      <c r="BX56" s="230"/>
      <c r="BY56" s="205">
        <f>IF(COUNT($G56:G56),EDATE(EDATE($G56,35),0))</f>
        <v>44484</v>
      </c>
      <c r="BZ56" s="230"/>
      <c r="CA56" s="205">
        <f>IF(COUNT($G56:G56),EDATE(EDATE($G56,36),0))</f>
        <v>44515</v>
      </c>
      <c r="CB56" s="230"/>
      <c r="CC56" s="205">
        <f>IF(COUNT($G56:G56),EDATE(EDATE($G56,37),0))</f>
        <v>44545</v>
      </c>
      <c r="CD56" s="230"/>
      <c r="CE56" s="205">
        <f>IF(COUNT($G56:G56),EDATE(EDATE($G56,38),0))</f>
        <v>44576</v>
      </c>
      <c r="CF56" s="230"/>
      <c r="CG56" s="205">
        <f>IF(COUNT($G56:G56),EDATE(EDATE($G56,39),0))</f>
        <v>44607</v>
      </c>
      <c r="CH56" s="230"/>
      <c r="CI56" s="205">
        <f>IF(COUNT($G56:G56),EDATE(EDATE($G56,40),0))</f>
        <v>44635</v>
      </c>
      <c r="CJ56" s="230"/>
      <c r="CK56" s="205">
        <f>IF(COUNT($G56:G56),EDATE(EDATE($G56,41),0))</f>
        <v>44666</v>
      </c>
      <c r="CL56" s="230"/>
      <c r="CM56" s="205">
        <f>IF(COUNT($G56:G56),EDATE(EDATE($G56,42),0))</f>
        <v>44696</v>
      </c>
      <c r="CN56" s="230"/>
      <c r="CO56" s="205">
        <f>IF(COUNT($G56:G56),EDATE(EDATE($G56,43),0))</f>
        <v>44727</v>
      </c>
      <c r="CP56" s="230"/>
      <c r="CQ56" s="205">
        <f>IF(COUNT($G56:G56),EDATE(EDATE($G56,44),0))</f>
        <v>44757</v>
      </c>
      <c r="CR56" s="230"/>
      <c r="CS56" s="205">
        <f>IF(COUNT($G56:G56),EDATE(EDATE($G56,45),0))</f>
        <v>44788</v>
      </c>
      <c r="CT56" s="230"/>
      <c r="CU56" s="205">
        <f>IF(COUNT($G56:G56),EDATE(EDATE($G56,46),0))</f>
        <v>44819</v>
      </c>
      <c r="CV56" s="230"/>
      <c r="CW56" s="205">
        <f>IF(COUNT($G56:G56),EDATE(EDATE($G56,47),0))</f>
        <v>44849</v>
      </c>
      <c r="CX56" s="230"/>
      <c r="CY56" s="205">
        <f>IF(COUNT($G56:G56),EDATE(EDATE($G56,48),0))</f>
        <v>44880</v>
      </c>
      <c r="CZ56" s="230"/>
      <c r="DA56" s="205">
        <f>IF(COUNT($G56:G56),EDATE(EDATE($G56,49),0))</f>
        <v>44910</v>
      </c>
      <c r="DB56" s="230"/>
      <c r="DC56" s="205">
        <f>IF(COUNT($G56:G56),EDATE(EDATE($G56,50),0))</f>
        <v>44941</v>
      </c>
      <c r="DD56" s="230"/>
      <c r="DE56" s="205">
        <f>IF(COUNT($G56:G56),EDATE(EDATE($G56,51),0))</f>
        <v>44972</v>
      </c>
      <c r="DF56" s="230"/>
      <c r="DG56" s="205">
        <f>IF(COUNT($G56:G56),EDATE(EDATE($G56,52),0))</f>
        <v>45000</v>
      </c>
      <c r="DH56" s="230"/>
      <c r="DI56" s="205">
        <f>IF(COUNT($G56:G56),EDATE(EDATE($G56,53),0))</f>
        <v>45031</v>
      </c>
      <c r="DJ56" s="230"/>
      <c r="DK56" s="205">
        <f>IF(COUNT($G56:G56),EDATE(EDATE($G56,54),0))</f>
        <v>45061</v>
      </c>
      <c r="DL56" s="230"/>
      <c r="DM56" s="205">
        <f>IF(COUNT($G56:G56),EDATE(EDATE($G56,55),0))</f>
        <v>45092</v>
      </c>
      <c r="DN56" s="230"/>
      <c r="DO56" s="205">
        <f>IF(COUNT($G56:G56),EDATE(EDATE($G56,56),0))</f>
        <v>45122</v>
      </c>
      <c r="DP56" s="230"/>
      <c r="DQ56" s="205">
        <f>IF(COUNT($G56:G56),EDATE(EDATE($G56,57),0))</f>
        <v>45153</v>
      </c>
      <c r="DR56" s="230"/>
      <c r="DS56" s="205">
        <f>IF(COUNT($G56:G56),EDATE(EDATE($G56,58),0))</f>
        <v>45184</v>
      </c>
      <c r="DT56" s="230"/>
      <c r="DU56" s="205">
        <f>IF(COUNT($G56:G56),EDATE(EDATE($G56,59),0))</f>
        <v>45214</v>
      </c>
      <c r="DV56" s="230"/>
      <c r="DW56" s="205">
        <f>IF(COUNT($G56:G56),EDATE(EDATE($G56,60),0))</f>
        <v>45245</v>
      </c>
      <c r="DX56" s="230"/>
      <c r="DY56" s="205">
        <f>IF(COUNT($G56:G56),EDATE(EDATE($G56,61),0))</f>
        <v>45275</v>
      </c>
      <c r="DZ56" s="230"/>
      <c r="EA56" s="205">
        <f>IF(COUNT($G56:G56),EDATE(EDATE($G56,62),0))</f>
        <v>45306</v>
      </c>
      <c r="EB56" s="230"/>
      <c r="EC56" s="205">
        <f>IF(COUNT($G56:G56),EDATE(EDATE($G56,63),0))</f>
        <v>45337</v>
      </c>
      <c r="ED56" s="230"/>
      <c r="EE56" s="205">
        <f>IF(COUNT($G56:G56),EDATE(EDATE($G56,64),0))</f>
        <v>45366</v>
      </c>
      <c r="EF56" s="233"/>
      <c r="EG56" s="44"/>
    </row>
    <row r="57" spans="1:137" ht="21" customHeight="1" thickBot="1">
      <c r="A57" s="200" t="str">
        <f t="shared" ca="1" si="0"/>
        <v/>
      </c>
      <c r="B57" s="213"/>
      <c r="C57" s="215" t="e">
        <f>+VLOOKUP(B57,'اسماء العملاء'!$A$2:$E$1270,5,FALSE)</f>
        <v>#N/A</v>
      </c>
      <c r="D57" s="215" t="e">
        <f>+VLOOKUP(B57,'اسماء العملاء'!$A$2:$C$1270,2,FALSE)</f>
        <v>#N/A</v>
      </c>
      <c r="E57" s="215" t="e">
        <f>+VLOOKUP(B57,'اسماء العملاء'!$A$2:$C$1270,3,FALSE)</f>
        <v>#N/A</v>
      </c>
      <c r="F57" s="203" t="e">
        <f>+VLOOKUP(B57,'اسماء العملاء'!$A$2:$F$142,6,FALSE)</f>
        <v>#N/A</v>
      </c>
      <c r="G57" s="205">
        <v>43420</v>
      </c>
      <c r="H57" s="229"/>
      <c r="I57" s="205">
        <f>IF(COUNT($G57:G57),EDATE(EDATE($G57,1),0))</f>
        <v>43450</v>
      </c>
      <c r="J57" s="230"/>
      <c r="K57" s="205">
        <f>IF(COUNT($G57:G57),EDATE(EDATE($G57,2),0))</f>
        <v>43481</v>
      </c>
      <c r="L57" s="230"/>
      <c r="M57" s="205">
        <f>IF(COUNT($G57:G57),EDATE(EDATE($G57,3),0))</f>
        <v>43512</v>
      </c>
      <c r="N57" s="230"/>
      <c r="O57" s="205">
        <f>IF(COUNT($G57:G57),EDATE(EDATE($G57,4),0))</f>
        <v>43540</v>
      </c>
      <c r="P57" s="230"/>
      <c r="Q57" s="230">
        <f>IF(COUNT($G57:G57),EDATE(EDATE($G57,5),0))</f>
        <v>43571</v>
      </c>
      <c r="R57" s="230"/>
      <c r="S57" s="205">
        <f>IF(COUNT($G57:G57),EDATE(EDATE($G57,6),0))</f>
        <v>43601</v>
      </c>
      <c r="T57" s="230"/>
      <c r="U57" s="205">
        <f>IF(COUNT($G57:G57),EDATE(EDATE($G57,7),0))</f>
        <v>43632</v>
      </c>
      <c r="V57" s="230"/>
      <c r="W57" s="205">
        <f>IF(COUNT($G57:G57),EDATE(EDATE($G57,8),0))</f>
        <v>43662</v>
      </c>
      <c r="X57" s="230"/>
      <c r="Y57" s="205">
        <f>IF(COUNT($G57:G57),EDATE(EDATE($G57,9),0))</f>
        <v>43693</v>
      </c>
      <c r="Z57" s="230"/>
      <c r="AA57" s="205">
        <f>IF(COUNT($G57:G57),EDATE(EDATE($G57,10),0))</f>
        <v>43724</v>
      </c>
      <c r="AB57" s="230"/>
      <c r="AC57" s="205">
        <f>IF(COUNT($G57:G57),EDATE(EDATE($G57,11),0))</f>
        <v>43754</v>
      </c>
      <c r="AD57" s="230"/>
      <c r="AE57" s="205">
        <f>IF(COUNT($G57:G57),EDATE(EDATE($G57,12),0))</f>
        <v>43785</v>
      </c>
      <c r="AF57" s="230"/>
      <c r="AG57" s="205">
        <f>IF(COUNT($G57:G57),EDATE(EDATE($G57,13),0))</f>
        <v>43815</v>
      </c>
      <c r="AH57" s="230"/>
      <c r="AI57" s="205">
        <f>IF(COUNT($G57:G57),EDATE(EDATE($G57,14),0))</f>
        <v>43846</v>
      </c>
      <c r="AJ57" s="230"/>
      <c r="AK57" s="205">
        <f>IF(COUNT($G57:G57),EDATE(EDATE($G57,15),0))</f>
        <v>43877</v>
      </c>
      <c r="AL57" s="230"/>
      <c r="AM57" s="205">
        <f>IF(COUNT($G57:G57),EDATE(EDATE($G57,16),0))</f>
        <v>43906</v>
      </c>
      <c r="AN57" s="230"/>
      <c r="AO57" s="205">
        <f>IF(COUNT($G57:G57),EDATE(EDATE($G57,17),0))</f>
        <v>43937</v>
      </c>
      <c r="AP57" s="230"/>
      <c r="AQ57" s="205">
        <f>IF(COUNT($G57:G57),EDATE(EDATE($G57,18),0))</f>
        <v>43967</v>
      </c>
      <c r="AR57" s="230"/>
      <c r="AS57" s="205">
        <f>IF(COUNT($G57:G57),EDATE(EDATE($G57,19),0))</f>
        <v>43998</v>
      </c>
      <c r="AT57" s="230"/>
      <c r="AU57" s="205">
        <f>IF(COUNT($G57:G57),EDATE(EDATE($G57,20),0))</f>
        <v>44028</v>
      </c>
      <c r="AV57" s="230"/>
      <c r="AW57" s="205">
        <f>IF(COUNT($G57:G57),EDATE(EDATE($G57,21),0))</f>
        <v>44059</v>
      </c>
      <c r="AX57" s="230"/>
      <c r="AY57" s="205">
        <f>IF(COUNT($G57:G57),EDATE(EDATE($G57,22),0))</f>
        <v>44090</v>
      </c>
      <c r="AZ57" s="230"/>
      <c r="BA57" s="205">
        <f>IF(COUNT($G57:G57),EDATE(EDATE($G57,23),0))</f>
        <v>44120</v>
      </c>
      <c r="BB57" s="230"/>
      <c r="BC57" s="205">
        <f>IF(COUNT($G57:G57),EDATE(EDATE($G57,24),0))</f>
        <v>44151</v>
      </c>
      <c r="BD57" s="230"/>
      <c r="BE57" s="205">
        <f>IF(COUNT($G57:G57),EDATE(EDATE($G57,25),0))</f>
        <v>44181</v>
      </c>
      <c r="BF57" s="230"/>
      <c r="BG57" s="205">
        <f>IF(COUNT($G57:G57),EDATE(EDATE($G57,26),0))</f>
        <v>44212</v>
      </c>
      <c r="BH57" s="230"/>
      <c r="BI57" s="205">
        <f>IF(COUNT($G57:G57),EDATE(EDATE($G57,27),0))</f>
        <v>44243</v>
      </c>
      <c r="BJ57" s="230"/>
      <c r="BK57" s="205">
        <f>IF(COUNT($G57:G57),EDATE(EDATE($G57,28),0))</f>
        <v>44271</v>
      </c>
      <c r="BL57" s="230"/>
      <c r="BM57" s="205">
        <f>IF(COUNT($G57:G57),EDATE(EDATE($G57,29),0))</f>
        <v>44302</v>
      </c>
      <c r="BN57" s="230"/>
      <c r="BO57" s="205">
        <f>IF(COUNT($G57:G57),EDATE(EDATE($G57,30),0))</f>
        <v>44332</v>
      </c>
      <c r="BP57" s="230"/>
      <c r="BQ57" s="205">
        <f>IF(COUNT($G57:G57),EDATE(EDATE($G57,31),0))</f>
        <v>44363</v>
      </c>
      <c r="BR57" s="230"/>
      <c r="BS57" s="205">
        <f>IF(COUNT($G57:G57),EDATE(EDATE($G57,32),0))</f>
        <v>44393</v>
      </c>
      <c r="BT57" s="230"/>
      <c r="BU57" s="205">
        <f>IF(COUNT($G57:G57),EDATE(EDATE($G57,33),0))</f>
        <v>44424</v>
      </c>
      <c r="BV57" s="230"/>
      <c r="BW57" s="205">
        <f>IF(COUNT($G57:G57),EDATE(EDATE($G57,34),0))</f>
        <v>44455</v>
      </c>
      <c r="BX57" s="230"/>
      <c r="BY57" s="205">
        <f>IF(COUNT($G57:G57),EDATE(EDATE($G57,35),0))</f>
        <v>44485</v>
      </c>
      <c r="BZ57" s="230"/>
      <c r="CA57" s="205">
        <f>IF(COUNT($G57:G57),EDATE(EDATE($G57,36),0))</f>
        <v>44516</v>
      </c>
      <c r="CB57" s="230"/>
      <c r="CC57" s="205">
        <f>IF(COUNT($G57:G57),EDATE(EDATE($G57,37),0))</f>
        <v>44546</v>
      </c>
      <c r="CD57" s="230"/>
      <c r="CE57" s="205">
        <f>IF(COUNT($G57:G57),EDATE(EDATE($G57,38),0))</f>
        <v>44577</v>
      </c>
      <c r="CF57" s="230"/>
      <c r="CG57" s="205">
        <f>IF(COUNT($G57:G57),EDATE(EDATE($G57,39),0))</f>
        <v>44608</v>
      </c>
      <c r="CH57" s="230"/>
      <c r="CI57" s="205">
        <f>IF(COUNT($G57:G57),EDATE(EDATE($G57,40),0))</f>
        <v>44636</v>
      </c>
      <c r="CJ57" s="230"/>
      <c r="CK57" s="205">
        <f>IF(COUNT($G57:G57),EDATE(EDATE($G57,41),0))</f>
        <v>44667</v>
      </c>
      <c r="CL57" s="230"/>
      <c r="CM57" s="205">
        <f>IF(COUNT($G57:G57),EDATE(EDATE($G57,42),0))</f>
        <v>44697</v>
      </c>
      <c r="CN57" s="230"/>
      <c r="CO57" s="205">
        <f>IF(COUNT($G57:G57),EDATE(EDATE($G57,43),0))</f>
        <v>44728</v>
      </c>
      <c r="CP57" s="230"/>
      <c r="CQ57" s="205">
        <f>IF(COUNT($G57:G57),EDATE(EDATE($G57,44),0))</f>
        <v>44758</v>
      </c>
      <c r="CR57" s="230"/>
      <c r="CS57" s="205">
        <f>IF(COUNT($G57:G57),EDATE(EDATE($G57,45),0))</f>
        <v>44789</v>
      </c>
      <c r="CT57" s="230"/>
      <c r="CU57" s="205">
        <f>IF(COUNT($G57:G57),EDATE(EDATE($G57,46),0))</f>
        <v>44820</v>
      </c>
      <c r="CV57" s="230"/>
      <c r="CW57" s="205">
        <f>IF(COUNT($G57:G57),EDATE(EDATE($G57,47),0))</f>
        <v>44850</v>
      </c>
      <c r="CX57" s="230"/>
      <c r="CY57" s="205">
        <f>IF(COUNT($G57:G57),EDATE(EDATE($G57,48),0))</f>
        <v>44881</v>
      </c>
      <c r="CZ57" s="230"/>
      <c r="DA57" s="205">
        <f>IF(COUNT($G57:G57),EDATE(EDATE($G57,49),0))</f>
        <v>44911</v>
      </c>
      <c r="DB57" s="230"/>
      <c r="DC57" s="205">
        <f>IF(COUNT($G57:G57),EDATE(EDATE($G57,50),0))</f>
        <v>44942</v>
      </c>
      <c r="DD57" s="230"/>
      <c r="DE57" s="205">
        <f>IF(COUNT($G57:G57),EDATE(EDATE($G57,51),0))</f>
        <v>44973</v>
      </c>
      <c r="DF57" s="230"/>
      <c r="DG57" s="205">
        <f>IF(COUNT($G57:G57),EDATE(EDATE($G57,52),0))</f>
        <v>45001</v>
      </c>
      <c r="DH57" s="230"/>
      <c r="DI57" s="205">
        <f>IF(COUNT($G57:G57),EDATE(EDATE($G57,53),0))</f>
        <v>45032</v>
      </c>
      <c r="DJ57" s="230"/>
      <c r="DK57" s="205">
        <f>IF(COUNT($G57:G57),EDATE(EDATE($G57,54),0))</f>
        <v>45062</v>
      </c>
      <c r="DL57" s="230"/>
      <c r="DM57" s="205">
        <f>IF(COUNT($G57:G57),EDATE(EDATE($G57,55),0))</f>
        <v>45093</v>
      </c>
      <c r="DN57" s="230"/>
      <c r="DO57" s="205">
        <f>IF(COUNT($G57:G57),EDATE(EDATE($G57,56),0))</f>
        <v>45123</v>
      </c>
      <c r="DP57" s="230"/>
      <c r="DQ57" s="205">
        <f>IF(COUNT($G57:G57),EDATE(EDATE($G57,57),0))</f>
        <v>45154</v>
      </c>
      <c r="DR57" s="230"/>
      <c r="DS57" s="205">
        <f>IF(COUNT($G57:G57),EDATE(EDATE($G57,58),0))</f>
        <v>45185</v>
      </c>
      <c r="DT57" s="230"/>
      <c r="DU57" s="205">
        <f>IF(COUNT($G57:G57),EDATE(EDATE($G57,59),0))</f>
        <v>45215</v>
      </c>
      <c r="DV57" s="230"/>
      <c r="DW57" s="205">
        <f>IF(COUNT($G57:G57),EDATE(EDATE($G57,60),0))</f>
        <v>45246</v>
      </c>
      <c r="DX57" s="230"/>
      <c r="DY57" s="205">
        <f>IF(COUNT($G57:G57),EDATE(EDATE($G57,61),0))</f>
        <v>45276</v>
      </c>
      <c r="DZ57" s="230"/>
      <c r="EA57" s="205">
        <f>IF(COUNT($G57:G57),EDATE(EDATE($G57,62),0))</f>
        <v>45307</v>
      </c>
      <c r="EB57" s="230"/>
      <c r="EC57" s="205">
        <f>IF(COUNT($G57:G57),EDATE(EDATE($G57,63),0))</f>
        <v>45338</v>
      </c>
      <c r="ED57" s="230"/>
      <c r="EE57" s="205">
        <f>IF(COUNT($G57:G57),EDATE(EDATE($G57,64),0))</f>
        <v>45367</v>
      </c>
      <c r="EF57" s="233"/>
      <c r="EG57" s="44"/>
    </row>
    <row r="58" spans="1:137" ht="21" customHeight="1" thickBot="1">
      <c r="A58" s="200" t="str">
        <f t="shared" ca="1" si="0"/>
        <v/>
      </c>
      <c r="B58" s="213"/>
      <c r="C58" s="215" t="e">
        <f>+VLOOKUP(B58,'اسماء العملاء'!$A$2:$E$1270,5,FALSE)</f>
        <v>#N/A</v>
      </c>
      <c r="D58" s="215" t="e">
        <f>+VLOOKUP(B58,'اسماء العملاء'!$A$2:$C$1270,2,FALSE)</f>
        <v>#N/A</v>
      </c>
      <c r="E58" s="215" t="e">
        <f>+VLOOKUP(B58,'اسماء العملاء'!$A$2:$C$1270,3,FALSE)</f>
        <v>#N/A</v>
      </c>
      <c r="F58" s="203" t="e">
        <f>+VLOOKUP(B58,'اسماء العملاء'!$A$2:$F$142,6,FALSE)</f>
        <v>#N/A</v>
      </c>
      <c r="G58" s="205">
        <v>43421</v>
      </c>
      <c r="H58" s="229"/>
      <c r="I58" s="205">
        <f>IF(COUNT($G58:G58),EDATE(EDATE($G58,1),0))</f>
        <v>43451</v>
      </c>
      <c r="J58" s="230"/>
      <c r="K58" s="205">
        <f>IF(COUNT($G58:G58),EDATE(EDATE($G58,2),0))</f>
        <v>43482</v>
      </c>
      <c r="L58" s="230"/>
      <c r="M58" s="205">
        <f>IF(COUNT($G58:G58),EDATE(EDATE($G58,3),0))</f>
        <v>43513</v>
      </c>
      <c r="N58" s="230"/>
      <c r="O58" s="205">
        <f>IF(COUNT($G58:G58),EDATE(EDATE($G58,4),0))</f>
        <v>43541</v>
      </c>
      <c r="P58" s="230"/>
      <c r="Q58" s="230">
        <f>IF(COUNT($G58:G58),EDATE(EDATE($G58,5),0))</f>
        <v>43572</v>
      </c>
      <c r="R58" s="230"/>
      <c r="S58" s="205">
        <f>IF(COUNT($G58:G58),EDATE(EDATE($G58,6),0))</f>
        <v>43602</v>
      </c>
      <c r="T58" s="230"/>
      <c r="U58" s="205">
        <f>IF(COUNT($G58:G58),EDATE(EDATE($G58,7),0))</f>
        <v>43633</v>
      </c>
      <c r="V58" s="230"/>
      <c r="W58" s="205">
        <f>IF(COUNT($G58:G58),EDATE(EDATE($G58,8),0))</f>
        <v>43663</v>
      </c>
      <c r="X58" s="230"/>
      <c r="Y58" s="205">
        <f>IF(COUNT($G58:G58),EDATE(EDATE($G58,9),0))</f>
        <v>43694</v>
      </c>
      <c r="Z58" s="230"/>
      <c r="AA58" s="205">
        <f>IF(COUNT($G58:G58),EDATE(EDATE($G58,10),0))</f>
        <v>43725</v>
      </c>
      <c r="AB58" s="230"/>
      <c r="AC58" s="205">
        <f>IF(COUNT($G58:G58),EDATE(EDATE($G58,11),0))</f>
        <v>43755</v>
      </c>
      <c r="AD58" s="230"/>
      <c r="AE58" s="205">
        <f>IF(COUNT($G58:G58),EDATE(EDATE($G58,12),0))</f>
        <v>43786</v>
      </c>
      <c r="AF58" s="230"/>
      <c r="AG58" s="205">
        <f>IF(COUNT($G58:G58),EDATE(EDATE($G58,13),0))</f>
        <v>43816</v>
      </c>
      <c r="AH58" s="230"/>
      <c r="AI58" s="205">
        <f>IF(COUNT($G58:G58),EDATE(EDATE($G58,14),0))</f>
        <v>43847</v>
      </c>
      <c r="AJ58" s="230"/>
      <c r="AK58" s="205">
        <f>IF(COUNT($G58:G58),EDATE(EDATE($G58,15),0))</f>
        <v>43878</v>
      </c>
      <c r="AL58" s="230"/>
      <c r="AM58" s="205">
        <f>IF(COUNT($G58:G58),EDATE(EDATE($G58,16),0))</f>
        <v>43907</v>
      </c>
      <c r="AN58" s="230"/>
      <c r="AO58" s="205">
        <f>IF(COUNT($G58:G58),EDATE(EDATE($G58,17),0))</f>
        <v>43938</v>
      </c>
      <c r="AP58" s="230"/>
      <c r="AQ58" s="205">
        <f>IF(COUNT($G58:G58),EDATE(EDATE($G58,18),0))</f>
        <v>43968</v>
      </c>
      <c r="AR58" s="230"/>
      <c r="AS58" s="205">
        <f>IF(COUNT($G58:G58),EDATE(EDATE($G58,19),0))</f>
        <v>43999</v>
      </c>
      <c r="AT58" s="230"/>
      <c r="AU58" s="205">
        <f>IF(COUNT($G58:G58),EDATE(EDATE($G58,20),0))</f>
        <v>44029</v>
      </c>
      <c r="AV58" s="230"/>
      <c r="AW58" s="205">
        <f>IF(COUNT($G58:G58),EDATE(EDATE($G58,21),0))</f>
        <v>44060</v>
      </c>
      <c r="AX58" s="230"/>
      <c r="AY58" s="205">
        <f>IF(COUNT($G58:G58),EDATE(EDATE($G58,22),0))</f>
        <v>44091</v>
      </c>
      <c r="AZ58" s="230"/>
      <c r="BA58" s="205">
        <f>IF(COUNT($G58:G58),EDATE(EDATE($G58,23),0))</f>
        <v>44121</v>
      </c>
      <c r="BB58" s="230"/>
      <c r="BC58" s="205">
        <f>IF(COUNT($G58:G58),EDATE(EDATE($G58,24),0))</f>
        <v>44152</v>
      </c>
      <c r="BD58" s="230"/>
      <c r="BE58" s="205">
        <f>IF(COUNT($G58:G58),EDATE(EDATE($G58,25),0))</f>
        <v>44182</v>
      </c>
      <c r="BF58" s="230"/>
      <c r="BG58" s="205">
        <f>IF(COUNT($G58:G58),EDATE(EDATE($G58,26),0))</f>
        <v>44213</v>
      </c>
      <c r="BH58" s="230"/>
      <c r="BI58" s="205">
        <f>IF(COUNT($G58:G58),EDATE(EDATE($G58,27),0))</f>
        <v>44244</v>
      </c>
      <c r="BJ58" s="230"/>
      <c r="BK58" s="205">
        <f>IF(COUNT($G58:G58),EDATE(EDATE($G58,28),0))</f>
        <v>44272</v>
      </c>
      <c r="BL58" s="230"/>
      <c r="BM58" s="205">
        <f>IF(COUNT($G58:G58),EDATE(EDATE($G58,29),0))</f>
        <v>44303</v>
      </c>
      <c r="BN58" s="230"/>
      <c r="BO58" s="205">
        <f>IF(COUNT($G58:G58),EDATE(EDATE($G58,30),0))</f>
        <v>44333</v>
      </c>
      <c r="BP58" s="230"/>
      <c r="BQ58" s="205">
        <f>IF(COUNT($G58:G58),EDATE(EDATE($G58,31),0))</f>
        <v>44364</v>
      </c>
      <c r="BR58" s="230"/>
      <c r="BS58" s="205">
        <f>IF(COUNT($G58:G58),EDATE(EDATE($G58,32),0))</f>
        <v>44394</v>
      </c>
      <c r="BT58" s="230"/>
      <c r="BU58" s="205">
        <f>IF(COUNT($G58:G58),EDATE(EDATE($G58,33),0))</f>
        <v>44425</v>
      </c>
      <c r="BV58" s="230"/>
      <c r="BW58" s="205">
        <f>IF(COUNT($G58:G58),EDATE(EDATE($G58,34),0))</f>
        <v>44456</v>
      </c>
      <c r="BX58" s="230"/>
      <c r="BY58" s="205">
        <f>IF(COUNT($G58:G58),EDATE(EDATE($G58,35),0))</f>
        <v>44486</v>
      </c>
      <c r="BZ58" s="230"/>
      <c r="CA58" s="205">
        <f>IF(COUNT($G58:G58),EDATE(EDATE($G58,36),0))</f>
        <v>44517</v>
      </c>
      <c r="CB58" s="230"/>
      <c r="CC58" s="205">
        <f>IF(COUNT($G58:G58),EDATE(EDATE($G58,37),0))</f>
        <v>44547</v>
      </c>
      <c r="CD58" s="230"/>
      <c r="CE58" s="205">
        <f>IF(COUNT($G58:G58),EDATE(EDATE($G58,38),0))</f>
        <v>44578</v>
      </c>
      <c r="CF58" s="230"/>
      <c r="CG58" s="205">
        <f>IF(COUNT($G58:G58),EDATE(EDATE($G58,39),0))</f>
        <v>44609</v>
      </c>
      <c r="CH58" s="230"/>
      <c r="CI58" s="205">
        <f>IF(COUNT($G58:G58),EDATE(EDATE($G58,40),0))</f>
        <v>44637</v>
      </c>
      <c r="CJ58" s="230"/>
      <c r="CK58" s="205">
        <f>IF(COUNT($G58:G58),EDATE(EDATE($G58,41),0))</f>
        <v>44668</v>
      </c>
      <c r="CL58" s="230"/>
      <c r="CM58" s="205">
        <f>IF(COUNT($G58:G58),EDATE(EDATE($G58,42),0))</f>
        <v>44698</v>
      </c>
      <c r="CN58" s="230"/>
      <c r="CO58" s="205">
        <f>IF(COUNT($G58:G58),EDATE(EDATE($G58,43),0))</f>
        <v>44729</v>
      </c>
      <c r="CP58" s="230"/>
      <c r="CQ58" s="205">
        <f>IF(COUNT($G58:G58),EDATE(EDATE($G58,44),0))</f>
        <v>44759</v>
      </c>
      <c r="CR58" s="230"/>
      <c r="CS58" s="205">
        <f>IF(COUNT($G58:G58),EDATE(EDATE($G58,45),0))</f>
        <v>44790</v>
      </c>
      <c r="CT58" s="230"/>
      <c r="CU58" s="205">
        <f>IF(COUNT($G58:G58),EDATE(EDATE($G58,46),0))</f>
        <v>44821</v>
      </c>
      <c r="CV58" s="230"/>
      <c r="CW58" s="205">
        <f>IF(COUNT($G58:G58),EDATE(EDATE($G58,47),0))</f>
        <v>44851</v>
      </c>
      <c r="CX58" s="230"/>
      <c r="CY58" s="205">
        <f>IF(COUNT($G58:G58),EDATE(EDATE($G58,48),0))</f>
        <v>44882</v>
      </c>
      <c r="CZ58" s="230"/>
      <c r="DA58" s="205">
        <f>IF(COUNT($G58:G58),EDATE(EDATE($G58,49),0))</f>
        <v>44912</v>
      </c>
      <c r="DB58" s="230"/>
      <c r="DC58" s="205">
        <f>IF(COUNT($G58:G58),EDATE(EDATE($G58,50),0))</f>
        <v>44943</v>
      </c>
      <c r="DD58" s="230"/>
      <c r="DE58" s="205">
        <f>IF(COUNT($G58:G58),EDATE(EDATE($G58,51),0))</f>
        <v>44974</v>
      </c>
      <c r="DF58" s="230"/>
      <c r="DG58" s="205">
        <f>IF(COUNT($G58:G58),EDATE(EDATE($G58,52),0))</f>
        <v>45002</v>
      </c>
      <c r="DH58" s="230"/>
      <c r="DI58" s="205">
        <f>IF(COUNT($G58:G58),EDATE(EDATE($G58,53),0))</f>
        <v>45033</v>
      </c>
      <c r="DJ58" s="230"/>
      <c r="DK58" s="205">
        <f>IF(COUNT($G58:G58),EDATE(EDATE($G58,54),0))</f>
        <v>45063</v>
      </c>
      <c r="DL58" s="230"/>
      <c r="DM58" s="205">
        <f>IF(COUNT($G58:G58),EDATE(EDATE($G58,55),0))</f>
        <v>45094</v>
      </c>
      <c r="DN58" s="230"/>
      <c r="DO58" s="205">
        <f>IF(COUNT($G58:G58),EDATE(EDATE($G58,56),0))</f>
        <v>45124</v>
      </c>
      <c r="DP58" s="230"/>
      <c r="DQ58" s="205">
        <f>IF(COUNT($G58:G58),EDATE(EDATE($G58,57),0))</f>
        <v>45155</v>
      </c>
      <c r="DR58" s="230"/>
      <c r="DS58" s="205">
        <f>IF(COUNT($G58:G58),EDATE(EDATE($G58,58),0))</f>
        <v>45186</v>
      </c>
      <c r="DT58" s="230"/>
      <c r="DU58" s="205">
        <f>IF(COUNT($G58:G58),EDATE(EDATE($G58,59),0))</f>
        <v>45216</v>
      </c>
      <c r="DV58" s="230"/>
      <c r="DW58" s="205">
        <f>IF(COUNT($G58:G58),EDATE(EDATE($G58,60),0))</f>
        <v>45247</v>
      </c>
      <c r="DX58" s="230"/>
      <c r="DY58" s="205">
        <f>IF(COUNT($G58:G58),EDATE(EDATE($G58,61),0))</f>
        <v>45277</v>
      </c>
      <c r="DZ58" s="230"/>
      <c r="EA58" s="205">
        <f>IF(COUNT($G58:G58),EDATE(EDATE($G58,62),0))</f>
        <v>45308</v>
      </c>
      <c r="EB58" s="230"/>
      <c r="EC58" s="205">
        <f>IF(COUNT($G58:G58),EDATE(EDATE($G58,63),0))</f>
        <v>45339</v>
      </c>
      <c r="ED58" s="230"/>
      <c r="EE58" s="205">
        <f>IF(COUNT($G58:G58),EDATE(EDATE($G58,64),0))</f>
        <v>45368</v>
      </c>
      <c r="EF58" s="233"/>
      <c r="EG58" s="44"/>
    </row>
    <row r="59" spans="1:137" ht="21" customHeight="1" thickBot="1">
      <c r="A59" s="200" t="str">
        <f t="shared" ca="1" si="0"/>
        <v/>
      </c>
      <c r="B59" s="213"/>
      <c r="C59" s="215" t="e">
        <f>+VLOOKUP(B59,'اسماء العملاء'!$A$2:$E$1270,5,FALSE)</f>
        <v>#N/A</v>
      </c>
      <c r="D59" s="215" t="e">
        <f>+VLOOKUP(B59,'اسماء العملاء'!$A$2:$C$1270,2,FALSE)</f>
        <v>#N/A</v>
      </c>
      <c r="E59" s="215" t="e">
        <f>+VLOOKUP(B59,'اسماء العملاء'!$A$2:$C$1270,3,FALSE)</f>
        <v>#N/A</v>
      </c>
      <c r="F59" s="203" t="e">
        <f>+VLOOKUP(B59,'اسماء العملاء'!$A$2:$F$142,6,FALSE)</f>
        <v>#N/A</v>
      </c>
      <c r="G59" s="205">
        <v>43422</v>
      </c>
      <c r="H59" s="229"/>
      <c r="I59" s="205">
        <f>IF(COUNT($G59:G59),EDATE(EDATE($G59,1),0))</f>
        <v>43452</v>
      </c>
      <c r="J59" s="230"/>
      <c r="K59" s="205">
        <f>IF(COUNT($G59:G59),EDATE(EDATE($G59,2),0))</f>
        <v>43483</v>
      </c>
      <c r="L59" s="230"/>
      <c r="M59" s="205">
        <f>IF(COUNT($G59:G59),EDATE(EDATE($G59,3),0))</f>
        <v>43514</v>
      </c>
      <c r="N59" s="230"/>
      <c r="O59" s="205">
        <f>IF(COUNT($G59:G59),EDATE(EDATE($G59,4),0))</f>
        <v>43542</v>
      </c>
      <c r="P59" s="230"/>
      <c r="Q59" s="230">
        <f>IF(COUNT($G59:G59),EDATE(EDATE($G59,5),0))</f>
        <v>43573</v>
      </c>
      <c r="R59" s="230"/>
      <c r="S59" s="205">
        <f>IF(COUNT($G59:G59),EDATE(EDATE($G59,6),0))</f>
        <v>43603</v>
      </c>
      <c r="T59" s="230"/>
      <c r="U59" s="205">
        <f>IF(COUNT($G59:G59),EDATE(EDATE($G59,7),0))</f>
        <v>43634</v>
      </c>
      <c r="V59" s="230"/>
      <c r="W59" s="205">
        <f>IF(COUNT($G59:G59),EDATE(EDATE($G59,8),0))</f>
        <v>43664</v>
      </c>
      <c r="X59" s="230"/>
      <c r="Y59" s="205">
        <f>IF(COUNT($G59:G59),EDATE(EDATE($G59,9),0))</f>
        <v>43695</v>
      </c>
      <c r="Z59" s="230"/>
      <c r="AA59" s="205">
        <f>IF(COUNT($G59:G59),EDATE(EDATE($G59,10),0))</f>
        <v>43726</v>
      </c>
      <c r="AB59" s="230"/>
      <c r="AC59" s="205">
        <f>IF(COUNT($G59:G59),EDATE(EDATE($G59,11),0))</f>
        <v>43756</v>
      </c>
      <c r="AD59" s="230"/>
      <c r="AE59" s="205">
        <f>IF(COUNT($G59:G59),EDATE(EDATE($G59,12),0))</f>
        <v>43787</v>
      </c>
      <c r="AF59" s="230"/>
      <c r="AG59" s="205">
        <f>IF(COUNT($G59:G59),EDATE(EDATE($G59,13),0))</f>
        <v>43817</v>
      </c>
      <c r="AH59" s="230"/>
      <c r="AI59" s="205">
        <f>IF(COUNT($G59:G59),EDATE(EDATE($G59,14),0))</f>
        <v>43848</v>
      </c>
      <c r="AJ59" s="230"/>
      <c r="AK59" s="205">
        <f>IF(COUNT($G59:G59),EDATE(EDATE($G59,15),0))</f>
        <v>43879</v>
      </c>
      <c r="AL59" s="230"/>
      <c r="AM59" s="205">
        <f>IF(COUNT($G59:G59),EDATE(EDATE($G59,16),0))</f>
        <v>43908</v>
      </c>
      <c r="AN59" s="230"/>
      <c r="AO59" s="205">
        <f>IF(COUNT($G59:G59),EDATE(EDATE($G59,17),0))</f>
        <v>43939</v>
      </c>
      <c r="AP59" s="230"/>
      <c r="AQ59" s="205">
        <f>IF(COUNT($G59:G59),EDATE(EDATE($G59,18),0))</f>
        <v>43969</v>
      </c>
      <c r="AR59" s="230"/>
      <c r="AS59" s="205">
        <f>IF(COUNT($G59:G59),EDATE(EDATE($G59,19),0))</f>
        <v>44000</v>
      </c>
      <c r="AT59" s="230"/>
      <c r="AU59" s="205">
        <f>IF(COUNT($G59:G59),EDATE(EDATE($G59,20),0))</f>
        <v>44030</v>
      </c>
      <c r="AV59" s="230"/>
      <c r="AW59" s="205">
        <f>IF(COUNT($G59:G59),EDATE(EDATE($G59,21),0))</f>
        <v>44061</v>
      </c>
      <c r="AX59" s="230"/>
      <c r="AY59" s="205">
        <f>IF(COUNT($G59:G59),EDATE(EDATE($G59,22),0))</f>
        <v>44092</v>
      </c>
      <c r="AZ59" s="230"/>
      <c r="BA59" s="205">
        <f>IF(COUNT($G59:G59),EDATE(EDATE($G59,23),0))</f>
        <v>44122</v>
      </c>
      <c r="BB59" s="230"/>
      <c r="BC59" s="205">
        <f>IF(COUNT($G59:G59),EDATE(EDATE($G59,24),0))</f>
        <v>44153</v>
      </c>
      <c r="BD59" s="230"/>
      <c r="BE59" s="205">
        <f>IF(COUNT($G59:G59),EDATE(EDATE($G59,25),0))</f>
        <v>44183</v>
      </c>
      <c r="BF59" s="230"/>
      <c r="BG59" s="205">
        <f>IF(COUNT($G59:G59),EDATE(EDATE($G59,26),0))</f>
        <v>44214</v>
      </c>
      <c r="BH59" s="230"/>
      <c r="BI59" s="205">
        <f>IF(COUNT($G59:G59),EDATE(EDATE($G59,27),0))</f>
        <v>44245</v>
      </c>
      <c r="BJ59" s="230"/>
      <c r="BK59" s="205">
        <f>IF(COUNT($G59:G59),EDATE(EDATE($G59,28),0))</f>
        <v>44273</v>
      </c>
      <c r="BL59" s="230"/>
      <c r="BM59" s="205">
        <f>IF(COUNT($G59:G59),EDATE(EDATE($G59,29),0))</f>
        <v>44304</v>
      </c>
      <c r="BN59" s="230"/>
      <c r="BO59" s="205">
        <f>IF(COUNT($G59:G59),EDATE(EDATE($G59,30),0))</f>
        <v>44334</v>
      </c>
      <c r="BP59" s="230"/>
      <c r="BQ59" s="205">
        <f>IF(COUNT($G59:G59),EDATE(EDATE($G59,31),0))</f>
        <v>44365</v>
      </c>
      <c r="BR59" s="230"/>
      <c r="BS59" s="205">
        <f>IF(COUNT($G59:G59),EDATE(EDATE($G59,32),0))</f>
        <v>44395</v>
      </c>
      <c r="BT59" s="230"/>
      <c r="BU59" s="205">
        <f>IF(COUNT($G59:G59),EDATE(EDATE($G59,33),0))</f>
        <v>44426</v>
      </c>
      <c r="BV59" s="230"/>
      <c r="BW59" s="205">
        <f>IF(COUNT($G59:G59),EDATE(EDATE($G59,34),0))</f>
        <v>44457</v>
      </c>
      <c r="BX59" s="230"/>
      <c r="BY59" s="205">
        <f>IF(COUNT($G59:G59),EDATE(EDATE($G59,35),0))</f>
        <v>44487</v>
      </c>
      <c r="BZ59" s="230"/>
      <c r="CA59" s="205">
        <f>IF(COUNT($G59:G59),EDATE(EDATE($G59,36),0))</f>
        <v>44518</v>
      </c>
      <c r="CB59" s="230"/>
      <c r="CC59" s="205">
        <f>IF(COUNT($G59:G59),EDATE(EDATE($G59,37),0))</f>
        <v>44548</v>
      </c>
      <c r="CD59" s="230"/>
      <c r="CE59" s="205">
        <f>IF(COUNT($G59:G59),EDATE(EDATE($G59,38),0))</f>
        <v>44579</v>
      </c>
      <c r="CF59" s="230"/>
      <c r="CG59" s="205">
        <f>IF(COUNT($G59:G59),EDATE(EDATE($G59,39),0))</f>
        <v>44610</v>
      </c>
      <c r="CH59" s="230"/>
      <c r="CI59" s="205">
        <f>IF(COUNT($G59:G59),EDATE(EDATE($G59,40),0))</f>
        <v>44638</v>
      </c>
      <c r="CJ59" s="230"/>
      <c r="CK59" s="205">
        <f>IF(COUNT($G59:G59),EDATE(EDATE($G59,41),0))</f>
        <v>44669</v>
      </c>
      <c r="CL59" s="230"/>
      <c r="CM59" s="205">
        <f>IF(COUNT($G59:G59),EDATE(EDATE($G59,42),0))</f>
        <v>44699</v>
      </c>
      <c r="CN59" s="230"/>
      <c r="CO59" s="205">
        <f>IF(COUNT($G59:G59),EDATE(EDATE($G59,43),0))</f>
        <v>44730</v>
      </c>
      <c r="CP59" s="230"/>
      <c r="CQ59" s="205">
        <f>IF(COUNT($G59:G59),EDATE(EDATE($G59,44),0))</f>
        <v>44760</v>
      </c>
      <c r="CR59" s="230"/>
      <c r="CS59" s="205">
        <f>IF(COUNT($G59:G59),EDATE(EDATE($G59,45),0))</f>
        <v>44791</v>
      </c>
      <c r="CT59" s="230"/>
      <c r="CU59" s="205">
        <f>IF(COUNT($G59:G59),EDATE(EDATE($G59,46),0))</f>
        <v>44822</v>
      </c>
      <c r="CV59" s="230"/>
      <c r="CW59" s="205">
        <f>IF(COUNT($G59:G59),EDATE(EDATE($G59,47),0))</f>
        <v>44852</v>
      </c>
      <c r="CX59" s="230"/>
      <c r="CY59" s="205">
        <f>IF(COUNT($G59:G59),EDATE(EDATE($G59,48),0))</f>
        <v>44883</v>
      </c>
      <c r="CZ59" s="230"/>
      <c r="DA59" s="205">
        <f>IF(COUNT($G59:G59),EDATE(EDATE($G59,49),0))</f>
        <v>44913</v>
      </c>
      <c r="DB59" s="230"/>
      <c r="DC59" s="205">
        <f>IF(COUNT($G59:G59),EDATE(EDATE($G59,50),0))</f>
        <v>44944</v>
      </c>
      <c r="DD59" s="230"/>
      <c r="DE59" s="205">
        <f>IF(COUNT($G59:G59),EDATE(EDATE($G59,51),0))</f>
        <v>44975</v>
      </c>
      <c r="DF59" s="230"/>
      <c r="DG59" s="205">
        <f>IF(COUNT($G59:G59),EDATE(EDATE($G59,52),0))</f>
        <v>45003</v>
      </c>
      <c r="DH59" s="230"/>
      <c r="DI59" s="205">
        <f>IF(COUNT($G59:G59),EDATE(EDATE($G59,53),0))</f>
        <v>45034</v>
      </c>
      <c r="DJ59" s="230"/>
      <c r="DK59" s="205">
        <f>IF(COUNT($G59:G59),EDATE(EDATE($G59,54),0))</f>
        <v>45064</v>
      </c>
      <c r="DL59" s="230"/>
      <c r="DM59" s="205">
        <f>IF(COUNT($G59:G59),EDATE(EDATE($G59,55),0))</f>
        <v>45095</v>
      </c>
      <c r="DN59" s="230"/>
      <c r="DO59" s="205">
        <f>IF(COUNT($G59:G59),EDATE(EDATE($G59,56),0))</f>
        <v>45125</v>
      </c>
      <c r="DP59" s="230"/>
      <c r="DQ59" s="205">
        <f>IF(COUNT($G59:G59),EDATE(EDATE($G59,57),0))</f>
        <v>45156</v>
      </c>
      <c r="DR59" s="230"/>
      <c r="DS59" s="205">
        <f>IF(COUNT($G59:G59),EDATE(EDATE($G59,58),0))</f>
        <v>45187</v>
      </c>
      <c r="DT59" s="230"/>
      <c r="DU59" s="205">
        <f>IF(COUNT($G59:G59),EDATE(EDATE($G59,59),0))</f>
        <v>45217</v>
      </c>
      <c r="DV59" s="230"/>
      <c r="DW59" s="205">
        <f>IF(COUNT($G59:G59),EDATE(EDATE($G59,60),0))</f>
        <v>45248</v>
      </c>
      <c r="DX59" s="230"/>
      <c r="DY59" s="205">
        <f>IF(COUNT($G59:G59),EDATE(EDATE($G59,61),0))</f>
        <v>45278</v>
      </c>
      <c r="DZ59" s="230"/>
      <c r="EA59" s="205">
        <f>IF(COUNT($G59:G59),EDATE(EDATE($G59,62),0))</f>
        <v>45309</v>
      </c>
      <c r="EB59" s="230"/>
      <c r="EC59" s="205">
        <f>IF(COUNT($G59:G59),EDATE(EDATE($G59,63),0))</f>
        <v>45340</v>
      </c>
      <c r="ED59" s="230"/>
      <c r="EE59" s="205">
        <f>IF(COUNT($G59:G59),EDATE(EDATE($G59,64),0))</f>
        <v>45369</v>
      </c>
      <c r="EF59" s="233"/>
      <c r="EG59" s="44"/>
    </row>
    <row r="60" spans="1:137" ht="21" customHeight="1" thickBot="1">
      <c r="A60" s="200" t="str">
        <f t="shared" ca="1" si="0"/>
        <v/>
      </c>
      <c r="B60" s="213"/>
      <c r="C60" s="215" t="e">
        <f>+VLOOKUP(B60,'اسماء العملاء'!$A$2:$E$1270,5,FALSE)</f>
        <v>#N/A</v>
      </c>
      <c r="D60" s="215" t="e">
        <f>+VLOOKUP(B60,'اسماء العملاء'!$A$2:$C$1270,2,FALSE)</f>
        <v>#N/A</v>
      </c>
      <c r="E60" s="215" t="e">
        <f>+VLOOKUP(B60,'اسماء العملاء'!$A$2:$C$1270,3,FALSE)</f>
        <v>#N/A</v>
      </c>
      <c r="F60" s="203" t="e">
        <f>+VLOOKUP(B60,'اسماء العملاء'!$A$2:$F$142,6,FALSE)</f>
        <v>#N/A</v>
      </c>
      <c r="G60" s="205">
        <v>43423</v>
      </c>
      <c r="H60" s="229"/>
      <c r="I60" s="205">
        <f>IF(COUNT($G60:G60),EDATE(EDATE($G60,1),0))</f>
        <v>43453</v>
      </c>
      <c r="J60" s="230"/>
      <c r="K60" s="205">
        <f>IF(COUNT($G60:G60),EDATE(EDATE($G60,2),0))</f>
        <v>43484</v>
      </c>
      <c r="L60" s="230"/>
      <c r="M60" s="205">
        <f>IF(COUNT($G60:G60),EDATE(EDATE($G60,3),0))</f>
        <v>43515</v>
      </c>
      <c r="N60" s="230"/>
      <c r="O60" s="205">
        <f>IF(COUNT($G60:G60),EDATE(EDATE($G60,4),0))</f>
        <v>43543</v>
      </c>
      <c r="P60" s="230"/>
      <c r="Q60" s="230">
        <f>IF(COUNT($G60:G60),EDATE(EDATE($G60,5),0))</f>
        <v>43574</v>
      </c>
      <c r="R60" s="230"/>
      <c r="S60" s="205">
        <f>IF(COUNT($G60:G60),EDATE(EDATE($G60,6),0))</f>
        <v>43604</v>
      </c>
      <c r="T60" s="230"/>
      <c r="U60" s="205">
        <f>IF(COUNT($G60:G60),EDATE(EDATE($G60,7),0))</f>
        <v>43635</v>
      </c>
      <c r="V60" s="230"/>
      <c r="W60" s="205">
        <f>IF(COUNT($G60:G60),EDATE(EDATE($G60,8),0))</f>
        <v>43665</v>
      </c>
      <c r="X60" s="230"/>
      <c r="Y60" s="205">
        <f>IF(COUNT($G60:G60),EDATE(EDATE($G60,9),0))</f>
        <v>43696</v>
      </c>
      <c r="Z60" s="230"/>
      <c r="AA60" s="205">
        <f>IF(COUNT($G60:G60),EDATE(EDATE($G60,10),0))</f>
        <v>43727</v>
      </c>
      <c r="AB60" s="230"/>
      <c r="AC60" s="205">
        <f>IF(COUNT($G60:G60),EDATE(EDATE($G60,11),0))</f>
        <v>43757</v>
      </c>
      <c r="AD60" s="230"/>
      <c r="AE60" s="205">
        <f>IF(COUNT($G60:G60),EDATE(EDATE($G60,12),0))</f>
        <v>43788</v>
      </c>
      <c r="AF60" s="230"/>
      <c r="AG60" s="205">
        <f>IF(COUNT($G60:G60),EDATE(EDATE($G60,13),0))</f>
        <v>43818</v>
      </c>
      <c r="AH60" s="230"/>
      <c r="AI60" s="205">
        <f>IF(COUNT($G60:G60),EDATE(EDATE($G60,14),0))</f>
        <v>43849</v>
      </c>
      <c r="AJ60" s="230"/>
      <c r="AK60" s="205">
        <f>IF(COUNT($G60:G60),EDATE(EDATE($G60,15),0))</f>
        <v>43880</v>
      </c>
      <c r="AL60" s="230"/>
      <c r="AM60" s="205">
        <f>IF(COUNT($G60:G60),EDATE(EDATE($G60,16),0))</f>
        <v>43909</v>
      </c>
      <c r="AN60" s="230"/>
      <c r="AO60" s="205">
        <f>IF(COUNT($G60:G60),EDATE(EDATE($G60,17),0))</f>
        <v>43940</v>
      </c>
      <c r="AP60" s="230"/>
      <c r="AQ60" s="205">
        <f>IF(COUNT($G60:G60),EDATE(EDATE($G60,18),0))</f>
        <v>43970</v>
      </c>
      <c r="AR60" s="230"/>
      <c r="AS60" s="205">
        <f>IF(COUNT($G60:G60),EDATE(EDATE($G60,19),0))</f>
        <v>44001</v>
      </c>
      <c r="AT60" s="230"/>
      <c r="AU60" s="205">
        <f>IF(COUNT($G60:G60),EDATE(EDATE($G60,20),0))</f>
        <v>44031</v>
      </c>
      <c r="AV60" s="230"/>
      <c r="AW60" s="205">
        <f>IF(COUNT($G60:G60),EDATE(EDATE($G60,21),0))</f>
        <v>44062</v>
      </c>
      <c r="AX60" s="230"/>
      <c r="AY60" s="205">
        <f>IF(COUNT($G60:G60),EDATE(EDATE($G60,22),0))</f>
        <v>44093</v>
      </c>
      <c r="AZ60" s="230"/>
      <c r="BA60" s="205">
        <f>IF(COUNT($G60:G60),EDATE(EDATE($G60,23),0))</f>
        <v>44123</v>
      </c>
      <c r="BB60" s="230"/>
      <c r="BC60" s="205">
        <f>IF(COUNT($G60:G60),EDATE(EDATE($G60,24),0))</f>
        <v>44154</v>
      </c>
      <c r="BD60" s="230"/>
      <c r="BE60" s="205">
        <f>IF(COUNT($G60:G60),EDATE(EDATE($G60,25),0))</f>
        <v>44184</v>
      </c>
      <c r="BF60" s="230"/>
      <c r="BG60" s="205">
        <f>IF(COUNT($G60:G60),EDATE(EDATE($G60,26),0))</f>
        <v>44215</v>
      </c>
      <c r="BH60" s="230"/>
      <c r="BI60" s="205">
        <f>IF(COUNT($G60:G60),EDATE(EDATE($G60,27),0))</f>
        <v>44246</v>
      </c>
      <c r="BJ60" s="230"/>
      <c r="BK60" s="205">
        <f>IF(COUNT($G60:G60),EDATE(EDATE($G60,28),0))</f>
        <v>44274</v>
      </c>
      <c r="BL60" s="230"/>
      <c r="BM60" s="205">
        <f>IF(COUNT($G60:G60),EDATE(EDATE($G60,29),0))</f>
        <v>44305</v>
      </c>
      <c r="BN60" s="230"/>
      <c r="BO60" s="205">
        <f>IF(COUNT($G60:G60),EDATE(EDATE($G60,30),0))</f>
        <v>44335</v>
      </c>
      <c r="BP60" s="230"/>
      <c r="BQ60" s="205">
        <f>IF(COUNT($G60:G60),EDATE(EDATE($G60,31),0))</f>
        <v>44366</v>
      </c>
      <c r="BR60" s="230"/>
      <c r="BS60" s="205">
        <f>IF(COUNT($G60:G60),EDATE(EDATE($G60,32),0))</f>
        <v>44396</v>
      </c>
      <c r="BT60" s="230"/>
      <c r="BU60" s="205">
        <f>IF(COUNT($G60:G60),EDATE(EDATE($G60,33),0))</f>
        <v>44427</v>
      </c>
      <c r="BV60" s="230"/>
      <c r="BW60" s="205">
        <f>IF(COUNT($G60:G60),EDATE(EDATE($G60,34),0))</f>
        <v>44458</v>
      </c>
      <c r="BX60" s="230"/>
      <c r="BY60" s="205">
        <f>IF(COUNT($G60:G60),EDATE(EDATE($G60,35),0))</f>
        <v>44488</v>
      </c>
      <c r="BZ60" s="230"/>
      <c r="CA60" s="205">
        <f>IF(COUNT($G60:G60),EDATE(EDATE($G60,36),0))</f>
        <v>44519</v>
      </c>
      <c r="CB60" s="230"/>
      <c r="CC60" s="205">
        <f>IF(COUNT($G60:G60),EDATE(EDATE($G60,37),0))</f>
        <v>44549</v>
      </c>
      <c r="CD60" s="230"/>
      <c r="CE60" s="205">
        <f>IF(COUNT($G60:G60),EDATE(EDATE($G60,38),0))</f>
        <v>44580</v>
      </c>
      <c r="CF60" s="230"/>
      <c r="CG60" s="205">
        <f>IF(COUNT($G60:G60),EDATE(EDATE($G60,39),0))</f>
        <v>44611</v>
      </c>
      <c r="CH60" s="230"/>
      <c r="CI60" s="205">
        <f>IF(COUNT($G60:G60),EDATE(EDATE($G60,40),0))</f>
        <v>44639</v>
      </c>
      <c r="CJ60" s="230"/>
      <c r="CK60" s="205">
        <f>IF(COUNT($G60:G60),EDATE(EDATE($G60,41),0))</f>
        <v>44670</v>
      </c>
      <c r="CL60" s="230"/>
      <c r="CM60" s="205">
        <f>IF(COUNT($G60:G60),EDATE(EDATE($G60,42),0))</f>
        <v>44700</v>
      </c>
      <c r="CN60" s="230"/>
      <c r="CO60" s="205">
        <f>IF(COUNT($G60:G60),EDATE(EDATE($G60,43),0))</f>
        <v>44731</v>
      </c>
      <c r="CP60" s="230"/>
      <c r="CQ60" s="205">
        <f>IF(COUNT($G60:G60),EDATE(EDATE($G60,44),0))</f>
        <v>44761</v>
      </c>
      <c r="CR60" s="230"/>
      <c r="CS60" s="205">
        <f>IF(COUNT($G60:G60),EDATE(EDATE($G60,45),0))</f>
        <v>44792</v>
      </c>
      <c r="CT60" s="230"/>
      <c r="CU60" s="205">
        <f>IF(COUNT($G60:G60),EDATE(EDATE($G60,46),0))</f>
        <v>44823</v>
      </c>
      <c r="CV60" s="230"/>
      <c r="CW60" s="205">
        <f>IF(COUNT($G60:G60),EDATE(EDATE($G60,47),0))</f>
        <v>44853</v>
      </c>
      <c r="CX60" s="230"/>
      <c r="CY60" s="205">
        <f>IF(COUNT($G60:G60),EDATE(EDATE($G60,48),0))</f>
        <v>44884</v>
      </c>
      <c r="CZ60" s="230"/>
      <c r="DA60" s="205">
        <f>IF(COUNT($G60:G60),EDATE(EDATE($G60,49),0))</f>
        <v>44914</v>
      </c>
      <c r="DB60" s="230"/>
      <c r="DC60" s="205">
        <f>IF(COUNT($G60:G60),EDATE(EDATE($G60,50),0))</f>
        <v>44945</v>
      </c>
      <c r="DD60" s="230"/>
      <c r="DE60" s="205">
        <f>IF(COUNT($G60:G60),EDATE(EDATE($G60,51),0))</f>
        <v>44976</v>
      </c>
      <c r="DF60" s="230"/>
      <c r="DG60" s="205">
        <f>IF(COUNT($G60:G60),EDATE(EDATE($G60,52),0))</f>
        <v>45004</v>
      </c>
      <c r="DH60" s="230"/>
      <c r="DI60" s="205">
        <f>IF(COUNT($G60:G60),EDATE(EDATE($G60,53),0))</f>
        <v>45035</v>
      </c>
      <c r="DJ60" s="230"/>
      <c r="DK60" s="205">
        <f>IF(COUNT($G60:G60),EDATE(EDATE($G60,54),0))</f>
        <v>45065</v>
      </c>
      <c r="DL60" s="230"/>
      <c r="DM60" s="205">
        <f>IF(COUNT($G60:G60),EDATE(EDATE($G60,55),0))</f>
        <v>45096</v>
      </c>
      <c r="DN60" s="230"/>
      <c r="DO60" s="205">
        <f>IF(COUNT($G60:G60),EDATE(EDATE($G60,56),0))</f>
        <v>45126</v>
      </c>
      <c r="DP60" s="230"/>
      <c r="DQ60" s="205">
        <f>IF(COUNT($G60:G60),EDATE(EDATE($G60,57),0))</f>
        <v>45157</v>
      </c>
      <c r="DR60" s="230"/>
      <c r="DS60" s="205">
        <f>IF(COUNT($G60:G60),EDATE(EDATE($G60,58),0))</f>
        <v>45188</v>
      </c>
      <c r="DT60" s="230"/>
      <c r="DU60" s="205">
        <f>IF(COUNT($G60:G60),EDATE(EDATE($G60,59),0))</f>
        <v>45218</v>
      </c>
      <c r="DV60" s="230"/>
      <c r="DW60" s="205">
        <f>IF(COUNT($G60:G60),EDATE(EDATE($G60,60),0))</f>
        <v>45249</v>
      </c>
      <c r="DX60" s="230"/>
      <c r="DY60" s="205">
        <f>IF(COUNT($G60:G60),EDATE(EDATE($G60,61),0))</f>
        <v>45279</v>
      </c>
      <c r="DZ60" s="230"/>
      <c r="EA60" s="205">
        <f>IF(COUNT($G60:G60),EDATE(EDATE($G60,62),0))</f>
        <v>45310</v>
      </c>
      <c r="EB60" s="230"/>
      <c r="EC60" s="205">
        <f>IF(COUNT($G60:G60),EDATE(EDATE($G60,63),0))</f>
        <v>45341</v>
      </c>
      <c r="ED60" s="230"/>
      <c r="EE60" s="205">
        <f>IF(COUNT($G60:G60),EDATE(EDATE($G60,64),0))</f>
        <v>45370</v>
      </c>
      <c r="EF60" s="233"/>
      <c r="EG60" s="44"/>
    </row>
    <row r="61" spans="1:137" ht="21" customHeight="1" thickBot="1">
      <c r="A61" s="200" t="str">
        <f t="shared" ca="1" si="0"/>
        <v/>
      </c>
      <c r="B61" s="213"/>
      <c r="C61" s="215" t="e">
        <f>+VLOOKUP(B61,'اسماء العملاء'!$A$2:$E$1270,5,FALSE)</f>
        <v>#N/A</v>
      </c>
      <c r="D61" s="215" t="e">
        <f>+VLOOKUP(B61,'اسماء العملاء'!$A$2:$C$1270,2,FALSE)</f>
        <v>#N/A</v>
      </c>
      <c r="E61" s="215" t="e">
        <f>+VLOOKUP(B61,'اسماء العملاء'!$A$2:$C$1270,3,FALSE)</f>
        <v>#N/A</v>
      </c>
      <c r="F61" s="203" t="e">
        <f>+VLOOKUP(B61,'اسماء العملاء'!$A$2:$F$142,6,FALSE)</f>
        <v>#N/A</v>
      </c>
      <c r="G61" s="205">
        <v>43424</v>
      </c>
      <c r="H61" s="229"/>
      <c r="I61" s="205">
        <f>IF(COUNT($G61:G61),EDATE(EDATE($G61,1),0))</f>
        <v>43454</v>
      </c>
      <c r="J61" s="230"/>
      <c r="K61" s="205">
        <f>IF(COUNT($G61:G61),EDATE(EDATE($G61,2),0))</f>
        <v>43485</v>
      </c>
      <c r="L61" s="230"/>
      <c r="M61" s="205">
        <f>IF(COUNT($G61:G61),EDATE(EDATE($G61,3),0))</f>
        <v>43516</v>
      </c>
      <c r="N61" s="230"/>
      <c r="O61" s="205">
        <f>IF(COUNT($G61:G61),EDATE(EDATE($G61,4),0))</f>
        <v>43544</v>
      </c>
      <c r="P61" s="230"/>
      <c r="Q61" s="230">
        <f>IF(COUNT($G61:G61),EDATE(EDATE($G61,5),0))</f>
        <v>43575</v>
      </c>
      <c r="R61" s="230"/>
      <c r="S61" s="205">
        <f>IF(COUNT($G61:G61),EDATE(EDATE($G61,6),0))</f>
        <v>43605</v>
      </c>
      <c r="T61" s="230"/>
      <c r="U61" s="205">
        <f>IF(COUNT($G61:G61),EDATE(EDATE($G61,7),0))</f>
        <v>43636</v>
      </c>
      <c r="V61" s="230"/>
      <c r="W61" s="205">
        <f>IF(COUNT($G61:G61),EDATE(EDATE($G61,8),0))</f>
        <v>43666</v>
      </c>
      <c r="X61" s="230"/>
      <c r="Y61" s="205">
        <f>IF(COUNT($G61:G61),EDATE(EDATE($G61,9),0))</f>
        <v>43697</v>
      </c>
      <c r="Z61" s="230"/>
      <c r="AA61" s="205">
        <f>IF(COUNT($G61:G61),EDATE(EDATE($G61,10),0))</f>
        <v>43728</v>
      </c>
      <c r="AB61" s="230"/>
      <c r="AC61" s="205">
        <f>IF(COUNT($G61:G61),EDATE(EDATE($G61,11),0))</f>
        <v>43758</v>
      </c>
      <c r="AD61" s="230"/>
      <c r="AE61" s="205">
        <f>IF(COUNT($G61:G61),EDATE(EDATE($G61,12),0))</f>
        <v>43789</v>
      </c>
      <c r="AF61" s="230"/>
      <c r="AG61" s="205">
        <f>IF(COUNT($G61:G61),EDATE(EDATE($G61,13),0))</f>
        <v>43819</v>
      </c>
      <c r="AH61" s="230"/>
      <c r="AI61" s="205">
        <f>IF(COUNT($G61:G61),EDATE(EDATE($G61,14),0))</f>
        <v>43850</v>
      </c>
      <c r="AJ61" s="230"/>
      <c r="AK61" s="205">
        <f>IF(COUNT($G61:G61),EDATE(EDATE($G61,15),0))</f>
        <v>43881</v>
      </c>
      <c r="AL61" s="230"/>
      <c r="AM61" s="205">
        <f>IF(COUNT($G61:G61),EDATE(EDATE($G61,16),0))</f>
        <v>43910</v>
      </c>
      <c r="AN61" s="230"/>
      <c r="AO61" s="205">
        <f>IF(COUNT($G61:G61),EDATE(EDATE($G61,17),0))</f>
        <v>43941</v>
      </c>
      <c r="AP61" s="230"/>
      <c r="AQ61" s="205">
        <f>IF(COUNT($G61:G61),EDATE(EDATE($G61,18),0))</f>
        <v>43971</v>
      </c>
      <c r="AR61" s="230"/>
      <c r="AS61" s="205">
        <f>IF(COUNT($G61:G61),EDATE(EDATE($G61,19),0))</f>
        <v>44002</v>
      </c>
      <c r="AT61" s="230"/>
      <c r="AU61" s="205">
        <f>IF(COUNT($G61:G61),EDATE(EDATE($G61,20),0))</f>
        <v>44032</v>
      </c>
      <c r="AV61" s="230"/>
      <c r="AW61" s="205">
        <f>IF(COUNT($G61:G61),EDATE(EDATE($G61,21),0))</f>
        <v>44063</v>
      </c>
      <c r="AX61" s="230"/>
      <c r="AY61" s="205">
        <f>IF(COUNT($G61:G61),EDATE(EDATE($G61,22),0))</f>
        <v>44094</v>
      </c>
      <c r="AZ61" s="230"/>
      <c r="BA61" s="205">
        <f>IF(COUNT($G61:G61),EDATE(EDATE($G61,23),0))</f>
        <v>44124</v>
      </c>
      <c r="BB61" s="230"/>
      <c r="BC61" s="205">
        <f>IF(COUNT($G61:G61),EDATE(EDATE($G61,24),0))</f>
        <v>44155</v>
      </c>
      <c r="BD61" s="230"/>
      <c r="BE61" s="205">
        <f>IF(COUNT($G61:G61),EDATE(EDATE($G61,25),0))</f>
        <v>44185</v>
      </c>
      <c r="BF61" s="230"/>
      <c r="BG61" s="205">
        <f>IF(COUNT($G61:G61),EDATE(EDATE($G61,26),0))</f>
        <v>44216</v>
      </c>
      <c r="BH61" s="230"/>
      <c r="BI61" s="205">
        <f>IF(COUNT($G61:G61),EDATE(EDATE($G61,27),0))</f>
        <v>44247</v>
      </c>
      <c r="BJ61" s="230"/>
      <c r="BK61" s="205">
        <f>IF(COUNT($G61:G61),EDATE(EDATE($G61,28),0))</f>
        <v>44275</v>
      </c>
      <c r="BL61" s="230"/>
      <c r="BM61" s="205">
        <f>IF(COUNT($G61:G61),EDATE(EDATE($G61,29),0))</f>
        <v>44306</v>
      </c>
      <c r="BN61" s="230"/>
      <c r="BO61" s="205">
        <f>IF(COUNT($G61:G61),EDATE(EDATE($G61,30),0))</f>
        <v>44336</v>
      </c>
      <c r="BP61" s="230"/>
      <c r="BQ61" s="205">
        <f>IF(COUNT($G61:G61),EDATE(EDATE($G61,31),0))</f>
        <v>44367</v>
      </c>
      <c r="BR61" s="230"/>
      <c r="BS61" s="205">
        <f>IF(COUNT($G61:G61),EDATE(EDATE($G61,32),0))</f>
        <v>44397</v>
      </c>
      <c r="BT61" s="230"/>
      <c r="BU61" s="205">
        <f>IF(COUNT($G61:G61),EDATE(EDATE($G61,33),0))</f>
        <v>44428</v>
      </c>
      <c r="BV61" s="230"/>
      <c r="BW61" s="205">
        <f>IF(COUNT($G61:G61),EDATE(EDATE($G61,34),0))</f>
        <v>44459</v>
      </c>
      <c r="BX61" s="230"/>
      <c r="BY61" s="205">
        <f>IF(COUNT($G61:G61),EDATE(EDATE($G61,35),0))</f>
        <v>44489</v>
      </c>
      <c r="BZ61" s="230"/>
      <c r="CA61" s="205">
        <f>IF(COUNT($G61:G61),EDATE(EDATE($G61,36),0))</f>
        <v>44520</v>
      </c>
      <c r="CB61" s="230"/>
      <c r="CC61" s="205">
        <f>IF(COUNT($G61:G61),EDATE(EDATE($G61,37),0))</f>
        <v>44550</v>
      </c>
      <c r="CD61" s="230"/>
      <c r="CE61" s="205">
        <f>IF(COUNT($G61:G61),EDATE(EDATE($G61,38),0))</f>
        <v>44581</v>
      </c>
      <c r="CF61" s="230"/>
      <c r="CG61" s="205">
        <f>IF(COUNT($G61:G61),EDATE(EDATE($G61,39),0))</f>
        <v>44612</v>
      </c>
      <c r="CH61" s="230"/>
      <c r="CI61" s="205">
        <f>IF(COUNT($G61:G61),EDATE(EDATE($G61,40),0))</f>
        <v>44640</v>
      </c>
      <c r="CJ61" s="230"/>
      <c r="CK61" s="205">
        <f>IF(COUNT($G61:G61),EDATE(EDATE($G61,41),0))</f>
        <v>44671</v>
      </c>
      <c r="CL61" s="230"/>
      <c r="CM61" s="205">
        <f>IF(COUNT($G61:G61),EDATE(EDATE($G61,42),0))</f>
        <v>44701</v>
      </c>
      <c r="CN61" s="230"/>
      <c r="CO61" s="205">
        <f>IF(COUNT($G61:G61),EDATE(EDATE($G61,43),0))</f>
        <v>44732</v>
      </c>
      <c r="CP61" s="230"/>
      <c r="CQ61" s="205">
        <f>IF(COUNT($G61:G61),EDATE(EDATE($G61,44),0))</f>
        <v>44762</v>
      </c>
      <c r="CR61" s="230"/>
      <c r="CS61" s="205">
        <f>IF(COUNT($G61:G61),EDATE(EDATE($G61,45),0))</f>
        <v>44793</v>
      </c>
      <c r="CT61" s="230"/>
      <c r="CU61" s="205">
        <f>IF(COUNT($G61:G61),EDATE(EDATE($G61,46),0))</f>
        <v>44824</v>
      </c>
      <c r="CV61" s="230"/>
      <c r="CW61" s="205">
        <f>IF(COUNT($G61:G61),EDATE(EDATE($G61,47),0))</f>
        <v>44854</v>
      </c>
      <c r="CX61" s="230"/>
      <c r="CY61" s="205">
        <f>IF(COUNT($G61:G61),EDATE(EDATE($G61,48),0))</f>
        <v>44885</v>
      </c>
      <c r="CZ61" s="230"/>
      <c r="DA61" s="205">
        <f>IF(COUNT($G61:G61),EDATE(EDATE($G61,49),0))</f>
        <v>44915</v>
      </c>
      <c r="DB61" s="230"/>
      <c r="DC61" s="205">
        <f>IF(COUNT($G61:G61),EDATE(EDATE($G61,50),0))</f>
        <v>44946</v>
      </c>
      <c r="DD61" s="230"/>
      <c r="DE61" s="205">
        <f>IF(COUNT($G61:G61),EDATE(EDATE($G61,51),0))</f>
        <v>44977</v>
      </c>
      <c r="DF61" s="230"/>
      <c r="DG61" s="205">
        <f>IF(COUNT($G61:G61),EDATE(EDATE($G61,52),0))</f>
        <v>45005</v>
      </c>
      <c r="DH61" s="230"/>
      <c r="DI61" s="205">
        <f>IF(COUNT($G61:G61),EDATE(EDATE($G61,53),0))</f>
        <v>45036</v>
      </c>
      <c r="DJ61" s="230"/>
      <c r="DK61" s="205">
        <f>IF(COUNT($G61:G61),EDATE(EDATE($G61,54),0))</f>
        <v>45066</v>
      </c>
      <c r="DL61" s="230"/>
      <c r="DM61" s="205">
        <f>IF(COUNT($G61:G61),EDATE(EDATE($G61,55),0))</f>
        <v>45097</v>
      </c>
      <c r="DN61" s="230"/>
      <c r="DO61" s="205">
        <f>IF(COUNT($G61:G61),EDATE(EDATE($G61,56),0))</f>
        <v>45127</v>
      </c>
      <c r="DP61" s="230"/>
      <c r="DQ61" s="205">
        <f>IF(COUNT($G61:G61),EDATE(EDATE($G61,57),0))</f>
        <v>45158</v>
      </c>
      <c r="DR61" s="230"/>
      <c r="DS61" s="205">
        <f>IF(COUNT($G61:G61),EDATE(EDATE($G61,58),0))</f>
        <v>45189</v>
      </c>
      <c r="DT61" s="230"/>
      <c r="DU61" s="205">
        <f>IF(COUNT($G61:G61),EDATE(EDATE($G61,59),0))</f>
        <v>45219</v>
      </c>
      <c r="DV61" s="230"/>
      <c r="DW61" s="205">
        <f>IF(COUNT($G61:G61),EDATE(EDATE($G61,60),0))</f>
        <v>45250</v>
      </c>
      <c r="DX61" s="230"/>
      <c r="DY61" s="205">
        <f>IF(COUNT($G61:G61),EDATE(EDATE($G61,61),0))</f>
        <v>45280</v>
      </c>
      <c r="DZ61" s="230"/>
      <c r="EA61" s="205">
        <f>IF(COUNT($G61:G61),EDATE(EDATE($G61,62),0))</f>
        <v>45311</v>
      </c>
      <c r="EB61" s="230"/>
      <c r="EC61" s="205">
        <f>IF(COUNT($G61:G61),EDATE(EDATE($G61,63),0))</f>
        <v>45342</v>
      </c>
      <c r="ED61" s="230"/>
      <c r="EE61" s="205">
        <f>IF(COUNT($G61:G61),EDATE(EDATE($G61,64),0))</f>
        <v>45371</v>
      </c>
      <c r="EF61" s="233"/>
      <c r="EG61" s="44"/>
    </row>
    <row r="62" spans="1:137" ht="21" customHeight="1" thickBot="1">
      <c r="A62" s="200" t="str">
        <f t="shared" ca="1" si="0"/>
        <v/>
      </c>
      <c r="B62" s="213"/>
      <c r="C62" s="215" t="e">
        <f>+VLOOKUP(B62,'اسماء العملاء'!$A$2:$E$1270,5,FALSE)</f>
        <v>#N/A</v>
      </c>
      <c r="D62" s="215" t="e">
        <f>+VLOOKUP(B62,'اسماء العملاء'!$A$2:$C$1270,2,FALSE)</f>
        <v>#N/A</v>
      </c>
      <c r="E62" s="215" t="e">
        <f>+VLOOKUP(B62,'اسماء العملاء'!$A$2:$C$1270,3,FALSE)</f>
        <v>#N/A</v>
      </c>
      <c r="F62" s="203" t="e">
        <f>+VLOOKUP(B62,'اسماء العملاء'!$A$2:$F$142,6,FALSE)</f>
        <v>#N/A</v>
      </c>
      <c r="G62" s="205">
        <v>43425</v>
      </c>
      <c r="H62" s="229"/>
      <c r="I62" s="205">
        <f>IF(COUNT($G62:G62),EDATE(EDATE($G62,1),0))</f>
        <v>43455</v>
      </c>
      <c r="J62" s="230"/>
      <c r="K62" s="205">
        <f>IF(COUNT($G62:G62),EDATE(EDATE($G62,2),0))</f>
        <v>43486</v>
      </c>
      <c r="L62" s="230"/>
      <c r="M62" s="205">
        <f>IF(COUNT($G62:G62),EDATE(EDATE($G62,3),0))</f>
        <v>43517</v>
      </c>
      <c r="N62" s="230"/>
      <c r="O62" s="205">
        <f>IF(COUNT($G62:G62),EDATE(EDATE($G62,4),0))</f>
        <v>43545</v>
      </c>
      <c r="P62" s="230"/>
      <c r="Q62" s="230">
        <f>IF(COUNT($G62:G62),EDATE(EDATE($G62,5),0))</f>
        <v>43576</v>
      </c>
      <c r="R62" s="230"/>
      <c r="S62" s="205">
        <f>IF(COUNT($G62:G62),EDATE(EDATE($G62,6),0))</f>
        <v>43606</v>
      </c>
      <c r="T62" s="230"/>
      <c r="U62" s="205">
        <f>IF(COUNT($G62:G62),EDATE(EDATE($G62,7),0))</f>
        <v>43637</v>
      </c>
      <c r="V62" s="230"/>
      <c r="W62" s="205">
        <f>IF(COUNT($G62:G62),EDATE(EDATE($G62,8),0))</f>
        <v>43667</v>
      </c>
      <c r="X62" s="230"/>
      <c r="Y62" s="205">
        <f>IF(COUNT($G62:G62),EDATE(EDATE($G62,9),0))</f>
        <v>43698</v>
      </c>
      <c r="Z62" s="230"/>
      <c r="AA62" s="205">
        <f>IF(COUNT($G62:G62),EDATE(EDATE($G62,10),0))</f>
        <v>43729</v>
      </c>
      <c r="AB62" s="230"/>
      <c r="AC62" s="205">
        <f>IF(COUNT($G62:G62),EDATE(EDATE($G62,11),0))</f>
        <v>43759</v>
      </c>
      <c r="AD62" s="230"/>
      <c r="AE62" s="205">
        <f>IF(COUNT($G62:G62),EDATE(EDATE($G62,12),0))</f>
        <v>43790</v>
      </c>
      <c r="AF62" s="230"/>
      <c r="AG62" s="205">
        <f>IF(COUNT($G62:G62),EDATE(EDATE($G62,13),0))</f>
        <v>43820</v>
      </c>
      <c r="AH62" s="230"/>
      <c r="AI62" s="205">
        <f>IF(COUNT($G62:G62),EDATE(EDATE($G62,14),0))</f>
        <v>43851</v>
      </c>
      <c r="AJ62" s="230"/>
      <c r="AK62" s="205">
        <f>IF(COUNT($G62:G62),EDATE(EDATE($G62,15),0))</f>
        <v>43882</v>
      </c>
      <c r="AL62" s="230"/>
      <c r="AM62" s="205">
        <f>IF(COUNT($G62:G62),EDATE(EDATE($G62,16),0))</f>
        <v>43911</v>
      </c>
      <c r="AN62" s="230"/>
      <c r="AO62" s="205">
        <f>IF(COUNT($G62:G62),EDATE(EDATE($G62,17),0))</f>
        <v>43942</v>
      </c>
      <c r="AP62" s="230"/>
      <c r="AQ62" s="205">
        <f>IF(COUNT($G62:G62),EDATE(EDATE($G62,18),0))</f>
        <v>43972</v>
      </c>
      <c r="AR62" s="230"/>
      <c r="AS62" s="205">
        <f>IF(COUNT($G62:G62),EDATE(EDATE($G62,19),0))</f>
        <v>44003</v>
      </c>
      <c r="AT62" s="230"/>
      <c r="AU62" s="205">
        <f>IF(COUNT($G62:G62),EDATE(EDATE($G62,20),0))</f>
        <v>44033</v>
      </c>
      <c r="AV62" s="230"/>
      <c r="AW62" s="205">
        <f>IF(COUNT($G62:G62),EDATE(EDATE($G62,21),0))</f>
        <v>44064</v>
      </c>
      <c r="AX62" s="230"/>
      <c r="AY62" s="205">
        <f>IF(COUNT($G62:G62),EDATE(EDATE($G62,22),0))</f>
        <v>44095</v>
      </c>
      <c r="AZ62" s="230"/>
      <c r="BA62" s="205">
        <f>IF(COUNT($G62:G62),EDATE(EDATE($G62,23),0))</f>
        <v>44125</v>
      </c>
      <c r="BB62" s="230"/>
      <c r="BC62" s="205">
        <f>IF(COUNT($G62:G62),EDATE(EDATE($G62,24),0))</f>
        <v>44156</v>
      </c>
      <c r="BD62" s="230"/>
      <c r="BE62" s="205">
        <f>IF(COUNT($G62:G62),EDATE(EDATE($G62,25),0))</f>
        <v>44186</v>
      </c>
      <c r="BF62" s="230"/>
      <c r="BG62" s="205">
        <f>IF(COUNT($G62:G62),EDATE(EDATE($G62,26),0))</f>
        <v>44217</v>
      </c>
      <c r="BH62" s="230"/>
      <c r="BI62" s="205">
        <f>IF(COUNT($G62:G62),EDATE(EDATE($G62,27),0))</f>
        <v>44248</v>
      </c>
      <c r="BJ62" s="230"/>
      <c r="BK62" s="205">
        <f>IF(COUNT($G62:G62),EDATE(EDATE($G62,28),0))</f>
        <v>44276</v>
      </c>
      <c r="BL62" s="230"/>
      <c r="BM62" s="205">
        <f>IF(COUNT($G62:G62),EDATE(EDATE($G62,29),0))</f>
        <v>44307</v>
      </c>
      <c r="BN62" s="230"/>
      <c r="BO62" s="205">
        <f>IF(COUNT($G62:G62),EDATE(EDATE($G62,30),0))</f>
        <v>44337</v>
      </c>
      <c r="BP62" s="230"/>
      <c r="BQ62" s="205">
        <f>IF(COUNT($G62:G62),EDATE(EDATE($G62,31),0))</f>
        <v>44368</v>
      </c>
      <c r="BR62" s="230"/>
      <c r="BS62" s="205">
        <f>IF(COUNT($G62:G62),EDATE(EDATE($G62,32),0))</f>
        <v>44398</v>
      </c>
      <c r="BT62" s="230"/>
      <c r="BU62" s="205">
        <f>IF(COUNT($G62:G62),EDATE(EDATE($G62,33),0))</f>
        <v>44429</v>
      </c>
      <c r="BV62" s="230"/>
      <c r="BW62" s="205">
        <f>IF(COUNT($G62:G62),EDATE(EDATE($G62,34),0))</f>
        <v>44460</v>
      </c>
      <c r="BX62" s="230"/>
      <c r="BY62" s="205">
        <f>IF(COUNT($G62:G62),EDATE(EDATE($G62,35),0))</f>
        <v>44490</v>
      </c>
      <c r="BZ62" s="230"/>
      <c r="CA62" s="205">
        <f>IF(COUNT($G62:G62),EDATE(EDATE($G62,36),0))</f>
        <v>44521</v>
      </c>
      <c r="CB62" s="230"/>
      <c r="CC62" s="205">
        <f>IF(COUNT($G62:G62),EDATE(EDATE($G62,37),0))</f>
        <v>44551</v>
      </c>
      <c r="CD62" s="230"/>
      <c r="CE62" s="205">
        <f>IF(COUNT($G62:G62),EDATE(EDATE($G62,38),0))</f>
        <v>44582</v>
      </c>
      <c r="CF62" s="230"/>
      <c r="CG62" s="205">
        <f>IF(COUNT($G62:G62),EDATE(EDATE($G62,39),0))</f>
        <v>44613</v>
      </c>
      <c r="CH62" s="230"/>
      <c r="CI62" s="205">
        <f>IF(COUNT($G62:G62),EDATE(EDATE($G62,40),0))</f>
        <v>44641</v>
      </c>
      <c r="CJ62" s="230"/>
      <c r="CK62" s="205">
        <f>IF(COUNT($G62:G62),EDATE(EDATE($G62,41),0))</f>
        <v>44672</v>
      </c>
      <c r="CL62" s="230"/>
      <c r="CM62" s="205">
        <f>IF(COUNT($G62:G62),EDATE(EDATE($G62,42),0))</f>
        <v>44702</v>
      </c>
      <c r="CN62" s="230"/>
      <c r="CO62" s="205">
        <f>IF(COUNT($G62:G62),EDATE(EDATE($G62,43),0))</f>
        <v>44733</v>
      </c>
      <c r="CP62" s="230"/>
      <c r="CQ62" s="205">
        <f>IF(COUNT($G62:G62),EDATE(EDATE($G62,44),0))</f>
        <v>44763</v>
      </c>
      <c r="CR62" s="230"/>
      <c r="CS62" s="205">
        <f>IF(COUNT($G62:G62),EDATE(EDATE($G62,45),0))</f>
        <v>44794</v>
      </c>
      <c r="CT62" s="230"/>
      <c r="CU62" s="205">
        <f>IF(COUNT($G62:G62),EDATE(EDATE($G62,46),0))</f>
        <v>44825</v>
      </c>
      <c r="CV62" s="230"/>
      <c r="CW62" s="205">
        <f>IF(COUNT($G62:G62),EDATE(EDATE($G62,47),0))</f>
        <v>44855</v>
      </c>
      <c r="CX62" s="230"/>
      <c r="CY62" s="205">
        <f>IF(COUNT($G62:G62),EDATE(EDATE($G62,48),0))</f>
        <v>44886</v>
      </c>
      <c r="CZ62" s="230"/>
      <c r="DA62" s="205">
        <f>IF(COUNT($G62:G62),EDATE(EDATE($G62,49),0))</f>
        <v>44916</v>
      </c>
      <c r="DB62" s="230"/>
      <c r="DC62" s="205">
        <f>IF(COUNT($G62:G62),EDATE(EDATE($G62,50),0))</f>
        <v>44947</v>
      </c>
      <c r="DD62" s="230"/>
      <c r="DE62" s="205">
        <f>IF(COUNT($G62:G62),EDATE(EDATE($G62,51),0))</f>
        <v>44978</v>
      </c>
      <c r="DF62" s="230"/>
      <c r="DG62" s="205">
        <f>IF(COUNT($G62:G62),EDATE(EDATE($G62,52),0))</f>
        <v>45006</v>
      </c>
      <c r="DH62" s="230"/>
      <c r="DI62" s="205">
        <f>IF(COUNT($G62:G62),EDATE(EDATE($G62,53),0))</f>
        <v>45037</v>
      </c>
      <c r="DJ62" s="230"/>
      <c r="DK62" s="205">
        <f>IF(COUNT($G62:G62),EDATE(EDATE($G62,54),0))</f>
        <v>45067</v>
      </c>
      <c r="DL62" s="230"/>
      <c r="DM62" s="205">
        <f>IF(COUNT($G62:G62),EDATE(EDATE($G62,55),0))</f>
        <v>45098</v>
      </c>
      <c r="DN62" s="230"/>
      <c r="DO62" s="205">
        <f>IF(COUNT($G62:G62),EDATE(EDATE($G62,56),0))</f>
        <v>45128</v>
      </c>
      <c r="DP62" s="230"/>
      <c r="DQ62" s="205">
        <f>IF(COUNT($G62:G62),EDATE(EDATE($G62,57),0))</f>
        <v>45159</v>
      </c>
      <c r="DR62" s="230"/>
      <c r="DS62" s="205">
        <f>IF(COUNT($G62:G62),EDATE(EDATE($G62,58),0))</f>
        <v>45190</v>
      </c>
      <c r="DT62" s="230"/>
      <c r="DU62" s="205">
        <f>IF(COUNT($G62:G62),EDATE(EDATE($G62,59),0))</f>
        <v>45220</v>
      </c>
      <c r="DV62" s="230"/>
      <c r="DW62" s="205">
        <f>IF(COUNT($G62:G62),EDATE(EDATE($G62,60),0))</f>
        <v>45251</v>
      </c>
      <c r="DX62" s="230"/>
      <c r="DY62" s="205">
        <f>IF(COUNT($G62:G62),EDATE(EDATE($G62,61),0))</f>
        <v>45281</v>
      </c>
      <c r="DZ62" s="230"/>
      <c r="EA62" s="205">
        <f>IF(COUNT($G62:G62),EDATE(EDATE($G62,62),0))</f>
        <v>45312</v>
      </c>
      <c r="EB62" s="230"/>
      <c r="EC62" s="205">
        <f>IF(COUNT($G62:G62),EDATE(EDATE($G62,63),0))</f>
        <v>45343</v>
      </c>
      <c r="ED62" s="230"/>
      <c r="EE62" s="205">
        <f>IF(COUNT($G62:G62),EDATE(EDATE($G62,64),0))</f>
        <v>45372</v>
      </c>
      <c r="EF62" s="233"/>
      <c r="EG62" s="44"/>
    </row>
    <row r="63" spans="1:137" ht="21" customHeight="1" thickBot="1">
      <c r="A63" s="200" t="str">
        <f t="shared" ca="1" si="0"/>
        <v/>
      </c>
      <c r="B63" s="213"/>
      <c r="C63" s="215" t="e">
        <f>+VLOOKUP(B63,'اسماء العملاء'!$A$2:$E$1270,5,FALSE)</f>
        <v>#N/A</v>
      </c>
      <c r="D63" s="215" t="e">
        <f>+VLOOKUP(B63,'اسماء العملاء'!$A$2:$C$1270,2,FALSE)</f>
        <v>#N/A</v>
      </c>
      <c r="E63" s="215" t="e">
        <f>+VLOOKUP(B63,'اسماء العملاء'!$A$2:$C$1270,3,FALSE)</f>
        <v>#N/A</v>
      </c>
      <c r="F63" s="203" t="e">
        <f>+VLOOKUP(B63,'اسماء العملاء'!$A$2:$F$142,6,FALSE)</f>
        <v>#N/A</v>
      </c>
      <c r="G63" s="205">
        <v>43426</v>
      </c>
      <c r="H63" s="229"/>
      <c r="I63" s="205">
        <f>IF(COUNT($G63:G63),EDATE(EDATE($G63,1),0))</f>
        <v>43456</v>
      </c>
      <c r="J63" s="230"/>
      <c r="K63" s="205">
        <f>IF(COUNT($G63:G63),EDATE(EDATE($G63,2),0))</f>
        <v>43487</v>
      </c>
      <c r="L63" s="230"/>
      <c r="M63" s="205">
        <f>IF(COUNT($G63:G63),EDATE(EDATE($G63,3),0))</f>
        <v>43518</v>
      </c>
      <c r="N63" s="230"/>
      <c r="O63" s="205">
        <f>IF(COUNT($G63:G63),EDATE(EDATE($G63,4),0))</f>
        <v>43546</v>
      </c>
      <c r="P63" s="230"/>
      <c r="Q63" s="230">
        <f>IF(COUNT($G63:G63),EDATE(EDATE($G63,5),0))</f>
        <v>43577</v>
      </c>
      <c r="R63" s="230"/>
      <c r="S63" s="205">
        <f>IF(COUNT($G63:G63),EDATE(EDATE($G63,6),0))</f>
        <v>43607</v>
      </c>
      <c r="T63" s="230"/>
      <c r="U63" s="205">
        <f>IF(COUNT($G63:G63),EDATE(EDATE($G63,7),0))</f>
        <v>43638</v>
      </c>
      <c r="V63" s="230"/>
      <c r="W63" s="205">
        <f>IF(COUNT($G63:G63),EDATE(EDATE($G63,8),0))</f>
        <v>43668</v>
      </c>
      <c r="X63" s="230"/>
      <c r="Y63" s="205">
        <f>IF(COUNT($G63:G63),EDATE(EDATE($G63,9),0))</f>
        <v>43699</v>
      </c>
      <c r="Z63" s="230"/>
      <c r="AA63" s="205">
        <f>IF(COUNT($G63:G63),EDATE(EDATE($G63,10),0))</f>
        <v>43730</v>
      </c>
      <c r="AB63" s="230"/>
      <c r="AC63" s="205">
        <f>IF(COUNT($G63:G63),EDATE(EDATE($G63,11),0))</f>
        <v>43760</v>
      </c>
      <c r="AD63" s="230"/>
      <c r="AE63" s="205">
        <f>IF(COUNT($G63:G63),EDATE(EDATE($G63,12),0))</f>
        <v>43791</v>
      </c>
      <c r="AF63" s="230"/>
      <c r="AG63" s="205">
        <f>IF(COUNT($G63:G63),EDATE(EDATE($G63,13),0))</f>
        <v>43821</v>
      </c>
      <c r="AH63" s="230"/>
      <c r="AI63" s="205">
        <f>IF(COUNT($G63:G63),EDATE(EDATE($G63,14),0))</f>
        <v>43852</v>
      </c>
      <c r="AJ63" s="230"/>
      <c r="AK63" s="205">
        <f>IF(COUNT($G63:G63),EDATE(EDATE($G63,15),0))</f>
        <v>43883</v>
      </c>
      <c r="AL63" s="230"/>
      <c r="AM63" s="205">
        <f>IF(COUNT($G63:G63),EDATE(EDATE($G63,16),0))</f>
        <v>43912</v>
      </c>
      <c r="AN63" s="230"/>
      <c r="AO63" s="205">
        <f>IF(COUNT($G63:G63),EDATE(EDATE($G63,17),0))</f>
        <v>43943</v>
      </c>
      <c r="AP63" s="230"/>
      <c r="AQ63" s="205">
        <f>IF(COUNT($G63:G63),EDATE(EDATE($G63,18),0))</f>
        <v>43973</v>
      </c>
      <c r="AR63" s="230"/>
      <c r="AS63" s="205">
        <f>IF(COUNT($G63:G63),EDATE(EDATE($G63,19),0))</f>
        <v>44004</v>
      </c>
      <c r="AT63" s="230"/>
      <c r="AU63" s="205">
        <f>IF(COUNT($G63:G63),EDATE(EDATE($G63,20),0))</f>
        <v>44034</v>
      </c>
      <c r="AV63" s="230"/>
      <c r="AW63" s="205">
        <f>IF(COUNT($G63:G63),EDATE(EDATE($G63,21),0))</f>
        <v>44065</v>
      </c>
      <c r="AX63" s="230"/>
      <c r="AY63" s="205">
        <f>IF(COUNT($G63:G63),EDATE(EDATE($G63,22),0))</f>
        <v>44096</v>
      </c>
      <c r="AZ63" s="230"/>
      <c r="BA63" s="205">
        <f>IF(COUNT($G63:G63),EDATE(EDATE($G63,23),0))</f>
        <v>44126</v>
      </c>
      <c r="BB63" s="230"/>
      <c r="BC63" s="205">
        <f>IF(COUNT($G63:G63),EDATE(EDATE($G63,24),0))</f>
        <v>44157</v>
      </c>
      <c r="BD63" s="230"/>
      <c r="BE63" s="205">
        <f>IF(COUNT($G63:G63),EDATE(EDATE($G63,25),0))</f>
        <v>44187</v>
      </c>
      <c r="BF63" s="230"/>
      <c r="BG63" s="205">
        <f>IF(COUNT($G63:G63),EDATE(EDATE($G63,26),0))</f>
        <v>44218</v>
      </c>
      <c r="BH63" s="230"/>
      <c r="BI63" s="205">
        <f>IF(COUNT($G63:G63),EDATE(EDATE($G63,27),0))</f>
        <v>44249</v>
      </c>
      <c r="BJ63" s="230"/>
      <c r="BK63" s="205">
        <f>IF(COUNT($G63:G63),EDATE(EDATE($G63,28),0))</f>
        <v>44277</v>
      </c>
      <c r="BL63" s="230"/>
      <c r="BM63" s="205">
        <f>IF(COUNT($G63:G63),EDATE(EDATE($G63,29),0))</f>
        <v>44308</v>
      </c>
      <c r="BN63" s="230"/>
      <c r="BO63" s="205">
        <f>IF(COUNT($G63:G63),EDATE(EDATE($G63,30),0))</f>
        <v>44338</v>
      </c>
      <c r="BP63" s="230"/>
      <c r="BQ63" s="205">
        <f>IF(COUNT($G63:G63),EDATE(EDATE($G63,31),0))</f>
        <v>44369</v>
      </c>
      <c r="BR63" s="230"/>
      <c r="BS63" s="205">
        <f>IF(COUNT($G63:G63),EDATE(EDATE($G63,32),0))</f>
        <v>44399</v>
      </c>
      <c r="BT63" s="230"/>
      <c r="BU63" s="205">
        <f>IF(COUNT($G63:G63),EDATE(EDATE($G63,33),0))</f>
        <v>44430</v>
      </c>
      <c r="BV63" s="230"/>
      <c r="BW63" s="205">
        <f>IF(COUNT($G63:G63),EDATE(EDATE($G63,34),0))</f>
        <v>44461</v>
      </c>
      <c r="BX63" s="230"/>
      <c r="BY63" s="205">
        <f>IF(COUNT($G63:G63),EDATE(EDATE($G63,35),0))</f>
        <v>44491</v>
      </c>
      <c r="BZ63" s="230"/>
      <c r="CA63" s="205">
        <f>IF(COUNT($G63:G63),EDATE(EDATE($G63,36),0))</f>
        <v>44522</v>
      </c>
      <c r="CB63" s="230"/>
      <c r="CC63" s="205">
        <f>IF(COUNT($G63:G63),EDATE(EDATE($G63,37),0))</f>
        <v>44552</v>
      </c>
      <c r="CD63" s="230"/>
      <c r="CE63" s="205">
        <f>IF(COUNT($G63:G63),EDATE(EDATE($G63,38),0))</f>
        <v>44583</v>
      </c>
      <c r="CF63" s="230"/>
      <c r="CG63" s="205">
        <f>IF(COUNT($G63:G63),EDATE(EDATE($G63,39),0))</f>
        <v>44614</v>
      </c>
      <c r="CH63" s="230"/>
      <c r="CI63" s="205">
        <f>IF(COUNT($G63:G63),EDATE(EDATE($G63,40),0))</f>
        <v>44642</v>
      </c>
      <c r="CJ63" s="230"/>
      <c r="CK63" s="205">
        <f>IF(COUNT($G63:G63),EDATE(EDATE($G63,41),0))</f>
        <v>44673</v>
      </c>
      <c r="CL63" s="230"/>
      <c r="CM63" s="205">
        <f>IF(COUNT($G63:G63),EDATE(EDATE($G63,42),0))</f>
        <v>44703</v>
      </c>
      <c r="CN63" s="230"/>
      <c r="CO63" s="205">
        <f>IF(COUNT($G63:G63),EDATE(EDATE($G63,43),0))</f>
        <v>44734</v>
      </c>
      <c r="CP63" s="230"/>
      <c r="CQ63" s="205">
        <f>IF(COUNT($G63:G63),EDATE(EDATE($G63,44),0))</f>
        <v>44764</v>
      </c>
      <c r="CR63" s="230"/>
      <c r="CS63" s="205">
        <f>IF(COUNT($G63:G63),EDATE(EDATE($G63,45),0))</f>
        <v>44795</v>
      </c>
      <c r="CT63" s="230"/>
      <c r="CU63" s="205">
        <f>IF(COUNT($G63:G63),EDATE(EDATE($G63,46),0))</f>
        <v>44826</v>
      </c>
      <c r="CV63" s="230"/>
      <c r="CW63" s="205">
        <f>IF(COUNT($G63:G63),EDATE(EDATE($G63,47),0))</f>
        <v>44856</v>
      </c>
      <c r="CX63" s="230"/>
      <c r="CY63" s="205">
        <f>IF(COUNT($G63:G63),EDATE(EDATE($G63,48),0))</f>
        <v>44887</v>
      </c>
      <c r="CZ63" s="230"/>
      <c r="DA63" s="205">
        <f>IF(COUNT($G63:G63),EDATE(EDATE($G63,49),0))</f>
        <v>44917</v>
      </c>
      <c r="DB63" s="230"/>
      <c r="DC63" s="205">
        <f>IF(COUNT($G63:G63),EDATE(EDATE($G63,50),0))</f>
        <v>44948</v>
      </c>
      <c r="DD63" s="230"/>
      <c r="DE63" s="205">
        <f>IF(COUNT($G63:G63),EDATE(EDATE($G63,51),0))</f>
        <v>44979</v>
      </c>
      <c r="DF63" s="230"/>
      <c r="DG63" s="205">
        <f>IF(COUNT($G63:G63),EDATE(EDATE($G63,52),0))</f>
        <v>45007</v>
      </c>
      <c r="DH63" s="230"/>
      <c r="DI63" s="205">
        <f>IF(COUNT($G63:G63),EDATE(EDATE($G63,53),0))</f>
        <v>45038</v>
      </c>
      <c r="DJ63" s="230"/>
      <c r="DK63" s="205">
        <f>IF(COUNT($G63:G63),EDATE(EDATE($G63,54),0))</f>
        <v>45068</v>
      </c>
      <c r="DL63" s="230"/>
      <c r="DM63" s="205">
        <f>IF(COUNT($G63:G63),EDATE(EDATE($G63,55),0))</f>
        <v>45099</v>
      </c>
      <c r="DN63" s="230"/>
      <c r="DO63" s="205">
        <f>IF(COUNT($G63:G63),EDATE(EDATE($G63,56),0))</f>
        <v>45129</v>
      </c>
      <c r="DP63" s="230"/>
      <c r="DQ63" s="205">
        <f>IF(COUNT($G63:G63),EDATE(EDATE($G63,57),0))</f>
        <v>45160</v>
      </c>
      <c r="DR63" s="230"/>
      <c r="DS63" s="205">
        <f>IF(COUNT($G63:G63),EDATE(EDATE($G63,58),0))</f>
        <v>45191</v>
      </c>
      <c r="DT63" s="230"/>
      <c r="DU63" s="205">
        <f>IF(COUNT($G63:G63),EDATE(EDATE($G63,59),0))</f>
        <v>45221</v>
      </c>
      <c r="DV63" s="230"/>
      <c r="DW63" s="205">
        <f>IF(COUNT($G63:G63),EDATE(EDATE($G63,60),0))</f>
        <v>45252</v>
      </c>
      <c r="DX63" s="230"/>
      <c r="DY63" s="205">
        <f>IF(COUNT($G63:G63),EDATE(EDATE($G63,61),0))</f>
        <v>45282</v>
      </c>
      <c r="DZ63" s="230"/>
      <c r="EA63" s="205">
        <f>IF(COUNT($G63:G63),EDATE(EDATE($G63,62),0))</f>
        <v>45313</v>
      </c>
      <c r="EB63" s="230"/>
      <c r="EC63" s="205">
        <f>IF(COUNT($G63:G63),EDATE(EDATE($G63,63),0))</f>
        <v>45344</v>
      </c>
      <c r="ED63" s="230"/>
      <c r="EE63" s="205">
        <f>IF(COUNT($G63:G63),EDATE(EDATE($G63,64),0))</f>
        <v>45373</v>
      </c>
      <c r="EF63" s="233"/>
      <c r="EG63" s="44"/>
    </row>
    <row r="64" spans="1:137" ht="21" customHeight="1" thickBot="1">
      <c r="A64" s="200" t="str">
        <f t="shared" ca="1" si="0"/>
        <v/>
      </c>
      <c r="B64" s="213"/>
      <c r="C64" s="215" t="e">
        <f>+VLOOKUP(B64,'اسماء العملاء'!$A$2:$E$1270,5,FALSE)</f>
        <v>#N/A</v>
      </c>
      <c r="D64" s="215" t="e">
        <f>+VLOOKUP(B64,'اسماء العملاء'!$A$2:$C$1270,2,FALSE)</f>
        <v>#N/A</v>
      </c>
      <c r="E64" s="215" t="e">
        <f>+VLOOKUP(B64,'اسماء العملاء'!$A$2:$C$1270,3,FALSE)</f>
        <v>#N/A</v>
      </c>
      <c r="F64" s="203" t="e">
        <f>+VLOOKUP(B64,'اسماء العملاء'!$A$2:$F$142,6,FALSE)</f>
        <v>#N/A</v>
      </c>
      <c r="G64" s="205">
        <v>43427</v>
      </c>
      <c r="H64" s="229"/>
      <c r="I64" s="205">
        <f>IF(COUNT($G64:G64),EDATE(EDATE($G64,1),0))</f>
        <v>43457</v>
      </c>
      <c r="J64" s="230"/>
      <c r="K64" s="205">
        <f>IF(COUNT($G64:G64),EDATE(EDATE($G64,2),0))</f>
        <v>43488</v>
      </c>
      <c r="L64" s="230"/>
      <c r="M64" s="205">
        <f>IF(COUNT($G64:G64),EDATE(EDATE($G64,3),0))</f>
        <v>43519</v>
      </c>
      <c r="N64" s="230"/>
      <c r="O64" s="205">
        <f>IF(COUNT($G64:G64),EDATE(EDATE($G64,4),0))</f>
        <v>43547</v>
      </c>
      <c r="P64" s="230"/>
      <c r="Q64" s="230">
        <f>IF(COUNT($G64:G64),EDATE(EDATE($G64,5),0))</f>
        <v>43578</v>
      </c>
      <c r="R64" s="230"/>
      <c r="S64" s="205">
        <f>IF(COUNT($G64:G64),EDATE(EDATE($G64,6),0))</f>
        <v>43608</v>
      </c>
      <c r="T64" s="230"/>
      <c r="U64" s="205">
        <f>IF(COUNT($G64:G64),EDATE(EDATE($G64,7),0))</f>
        <v>43639</v>
      </c>
      <c r="V64" s="230"/>
      <c r="W64" s="205">
        <f>IF(COUNT($G64:G64),EDATE(EDATE($G64,8),0))</f>
        <v>43669</v>
      </c>
      <c r="X64" s="230"/>
      <c r="Y64" s="205">
        <f>IF(COUNT($G64:G64),EDATE(EDATE($G64,9),0))</f>
        <v>43700</v>
      </c>
      <c r="Z64" s="230"/>
      <c r="AA64" s="205">
        <f>IF(COUNT($G64:G64),EDATE(EDATE($G64,10),0))</f>
        <v>43731</v>
      </c>
      <c r="AB64" s="230"/>
      <c r="AC64" s="205">
        <f>IF(COUNT($G64:G64),EDATE(EDATE($G64,11),0))</f>
        <v>43761</v>
      </c>
      <c r="AD64" s="230"/>
      <c r="AE64" s="205">
        <f>IF(COUNT($G64:G64),EDATE(EDATE($G64,12),0))</f>
        <v>43792</v>
      </c>
      <c r="AF64" s="230"/>
      <c r="AG64" s="205">
        <f>IF(COUNT($G64:G64),EDATE(EDATE($G64,13),0))</f>
        <v>43822</v>
      </c>
      <c r="AH64" s="230"/>
      <c r="AI64" s="205">
        <f>IF(COUNT($G64:G64),EDATE(EDATE($G64,14),0))</f>
        <v>43853</v>
      </c>
      <c r="AJ64" s="230"/>
      <c r="AK64" s="205">
        <f>IF(COUNT($G64:G64),EDATE(EDATE($G64,15),0))</f>
        <v>43884</v>
      </c>
      <c r="AL64" s="230"/>
      <c r="AM64" s="205">
        <f>IF(COUNT($G64:G64),EDATE(EDATE($G64,16),0))</f>
        <v>43913</v>
      </c>
      <c r="AN64" s="230"/>
      <c r="AO64" s="205">
        <f>IF(COUNT($G64:G64),EDATE(EDATE($G64,17),0))</f>
        <v>43944</v>
      </c>
      <c r="AP64" s="230"/>
      <c r="AQ64" s="205">
        <f>IF(COUNT($G64:G64),EDATE(EDATE($G64,18),0))</f>
        <v>43974</v>
      </c>
      <c r="AR64" s="230"/>
      <c r="AS64" s="205">
        <f>IF(COUNT($G64:G64),EDATE(EDATE($G64,19),0))</f>
        <v>44005</v>
      </c>
      <c r="AT64" s="230"/>
      <c r="AU64" s="205">
        <f>IF(COUNT($G64:G64),EDATE(EDATE($G64,20),0))</f>
        <v>44035</v>
      </c>
      <c r="AV64" s="230"/>
      <c r="AW64" s="205">
        <f>IF(COUNT($G64:G64),EDATE(EDATE($G64,21),0))</f>
        <v>44066</v>
      </c>
      <c r="AX64" s="230"/>
      <c r="AY64" s="205">
        <f>IF(COUNT($G64:G64),EDATE(EDATE($G64,22),0))</f>
        <v>44097</v>
      </c>
      <c r="AZ64" s="230"/>
      <c r="BA64" s="205">
        <f>IF(COUNT($G64:G64),EDATE(EDATE($G64,23),0))</f>
        <v>44127</v>
      </c>
      <c r="BB64" s="230"/>
      <c r="BC64" s="205">
        <f>IF(COUNT($G64:G64),EDATE(EDATE($G64,24),0))</f>
        <v>44158</v>
      </c>
      <c r="BD64" s="230"/>
      <c r="BE64" s="205">
        <f>IF(COUNT($G64:G64),EDATE(EDATE($G64,25),0))</f>
        <v>44188</v>
      </c>
      <c r="BF64" s="230"/>
      <c r="BG64" s="205">
        <f>IF(COUNT($G64:G64),EDATE(EDATE($G64,26),0))</f>
        <v>44219</v>
      </c>
      <c r="BH64" s="230"/>
      <c r="BI64" s="205">
        <f>IF(COUNT($G64:G64),EDATE(EDATE($G64,27),0))</f>
        <v>44250</v>
      </c>
      <c r="BJ64" s="230"/>
      <c r="BK64" s="205">
        <f>IF(COUNT($G64:G64),EDATE(EDATE($G64,28),0))</f>
        <v>44278</v>
      </c>
      <c r="BL64" s="230"/>
      <c r="BM64" s="205">
        <f>IF(COUNT($G64:G64),EDATE(EDATE($G64,29),0))</f>
        <v>44309</v>
      </c>
      <c r="BN64" s="230"/>
      <c r="BO64" s="205">
        <f>IF(COUNT($G64:G64),EDATE(EDATE($G64,30),0))</f>
        <v>44339</v>
      </c>
      <c r="BP64" s="230"/>
      <c r="BQ64" s="205">
        <f>IF(COUNT($G64:G64),EDATE(EDATE($G64,31),0))</f>
        <v>44370</v>
      </c>
      <c r="BR64" s="230"/>
      <c r="BS64" s="205">
        <f>IF(COUNT($G64:G64),EDATE(EDATE($G64,32),0))</f>
        <v>44400</v>
      </c>
      <c r="BT64" s="230"/>
      <c r="BU64" s="205">
        <f>IF(COUNT($G64:G64),EDATE(EDATE($G64,33),0))</f>
        <v>44431</v>
      </c>
      <c r="BV64" s="230"/>
      <c r="BW64" s="205">
        <f>IF(COUNT($G64:G64),EDATE(EDATE($G64,34),0))</f>
        <v>44462</v>
      </c>
      <c r="BX64" s="230"/>
      <c r="BY64" s="205">
        <f>IF(COUNT($G64:G64),EDATE(EDATE($G64,35),0))</f>
        <v>44492</v>
      </c>
      <c r="BZ64" s="230"/>
      <c r="CA64" s="205">
        <f>IF(COUNT($G64:G64),EDATE(EDATE($G64,36),0))</f>
        <v>44523</v>
      </c>
      <c r="CB64" s="230"/>
      <c r="CC64" s="205">
        <f>IF(COUNT($G64:G64),EDATE(EDATE($G64,37),0))</f>
        <v>44553</v>
      </c>
      <c r="CD64" s="230"/>
      <c r="CE64" s="205">
        <f>IF(COUNT($G64:G64),EDATE(EDATE($G64,38),0))</f>
        <v>44584</v>
      </c>
      <c r="CF64" s="230"/>
      <c r="CG64" s="205">
        <f>IF(COUNT($G64:G64),EDATE(EDATE($G64,39),0))</f>
        <v>44615</v>
      </c>
      <c r="CH64" s="230"/>
      <c r="CI64" s="205">
        <f>IF(COUNT($G64:G64),EDATE(EDATE($G64,40),0))</f>
        <v>44643</v>
      </c>
      <c r="CJ64" s="230"/>
      <c r="CK64" s="205">
        <f>IF(COUNT($G64:G64),EDATE(EDATE($G64,41),0))</f>
        <v>44674</v>
      </c>
      <c r="CL64" s="230"/>
      <c r="CM64" s="205">
        <f>IF(COUNT($G64:G64),EDATE(EDATE($G64,42),0))</f>
        <v>44704</v>
      </c>
      <c r="CN64" s="230"/>
      <c r="CO64" s="205">
        <f>IF(COUNT($G64:G64),EDATE(EDATE($G64,43),0))</f>
        <v>44735</v>
      </c>
      <c r="CP64" s="230"/>
      <c r="CQ64" s="205">
        <f>IF(COUNT($G64:G64),EDATE(EDATE($G64,44),0))</f>
        <v>44765</v>
      </c>
      <c r="CR64" s="230"/>
      <c r="CS64" s="205">
        <f>IF(COUNT($G64:G64),EDATE(EDATE($G64,45),0))</f>
        <v>44796</v>
      </c>
      <c r="CT64" s="230"/>
      <c r="CU64" s="205">
        <f>IF(COUNT($G64:G64),EDATE(EDATE($G64,46),0))</f>
        <v>44827</v>
      </c>
      <c r="CV64" s="230"/>
      <c r="CW64" s="205">
        <f>IF(COUNT($G64:G64),EDATE(EDATE($G64,47),0))</f>
        <v>44857</v>
      </c>
      <c r="CX64" s="230"/>
      <c r="CY64" s="205">
        <f>IF(COUNT($G64:G64),EDATE(EDATE($G64,48),0))</f>
        <v>44888</v>
      </c>
      <c r="CZ64" s="230"/>
      <c r="DA64" s="205">
        <f>IF(COUNT($G64:G64),EDATE(EDATE($G64,49),0))</f>
        <v>44918</v>
      </c>
      <c r="DB64" s="230"/>
      <c r="DC64" s="205">
        <f>IF(COUNT($G64:G64),EDATE(EDATE($G64,50),0))</f>
        <v>44949</v>
      </c>
      <c r="DD64" s="230"/>
      <c r="DE64" s="205">
        <f>IF(COUNT($G64:G64),EDATE(EDATE($G64,51),0))</f>
        <v>44980</v>
      </c>
      <c r="DF64" s="230"/>
      <c r="DG64" s="205">
        <f>IF(COUNT($G64:G64),EDATE(EDATE($G64,52),0))</f>
        <v>45008</v>
      </c>
      <c r="DH64" s="230"/>
      <c r="DI64" s="205">
        <f>IF(COUNT($G64:G64),EDATE(EDATE($G64,53),0))</f>
        <v>45039</v>
      </c>
      <c r="DJ64" s="230"/>
      <c r="DK64" s="205">
        <f>IF(COUNT($G64:G64),EDATE(EDATE($G64,54),0))</f>
        <v>45069</v>
      </c>
      <c r="DL64" s="230"/>
      <c r="DM64" s="205">
        <f>IF(COUNT($G64:G64),EDATE(EDATE($G64,55),0))</f>
        <v>45100</v>
      </c>
      <c r="DN64" s="230"/>
      <c r="DO64" s="205">
        <f>IF(COUNT($G64:G64),EDATE(EDATE($G64,56),0))</f>
        <v>45130</v>
      </c>
      <c r="DP64" s="230"/>
      <c r="DQ64" s="205">
        <f>IF(COUNT($G64:G64),EDATE(EDATE($G64,57),0))</f>
        <v>45161</v>
      </c>
      <c r="DR64" s="230"/>
      <c r="DS64" s="205">
        <f>IF(COUNT($G64:G64),EDATE(EDATE($G64,58),0))</f>
        <v>45192</v>
      </c>
      <c r="DT64" s="230"/>
      <c r="DU64" s="205">
        <f>IF(COUNT($G64:G64),EDATE(EDATE($G64,59),0))</f>
        <v>45222</v>
      </c>
      <c r="DV64" s="230"/>
      <c r="DW64" s="205">
        <f>IF(COUNT($G64:G64),EDATE(EDATE($G64,60),0))</f>
        <v>45253</v>
      </c>
      <c r="DX64" s="230"/>
      <c r="DY64" s="205">
        <f>IF(COUNT($G64:G64),EDATE(EDATE($G64,61),0))</f>
        <v>45283</v>
      </c>
      <c r="DZ64" s="230"/>
      <c r="EA64" s="205">
        <f>IF(COUNT($G64:G64),EDATE(EDATE($G64,62),0))</f>
        <v>45314</v>
      </c>
      <c r="EB64" s="230"/>
      <c r="EC64" s="205">
        <f>IF(COUNT($G64:G64),EDATE(EDATE($G64,63),0))</f>
        <v>45345</v>
      </c>
      <c r="ED64" s="230"/>
      <c r="EE64" s="205">
        <f>IF(COUNT($G64:G64),EDATE(EDATE($G64,64),0))</f>
        <v>45374</v>
      </c>
      <c r="EF64" s="233"/>
      <c r="EG64" s="44"/>
    </row>
    <row r="65" spans="1:137" ht="21" customHeight="1" thickBot="1">
      <c r="A65" s="200" t="str">
        <f t="shared" ca="1" si="0"/>
        <v/>
      </c>
      <c r="B65" s="213"/>
      <c r="C65" s="215" t="e">
        <f>+VLOOKUP(B65,'اسماء العملاء'!$A$2:$E$1270,5,FALSE)</f>
        <v>#N/A</v>
      </c>
      <c r="D65" s="215" t="e">
        <f>+VLOOKUP(B65,'اسماء العملاء'!$A$2:$C$1270,2,FALSE)</f>
        <v>#N/A</v>
      </c>
      <c r="E65" s="215" t="e">
        <f>+VLOOKUP(B65,'اسماء العملاء'!$A$2:$C$1270,3,FALSE)</f>
        <v>#N/A</v>
      </c>
      <c r="F65" s="203" t="e">
        <f>+VLOOKUP(B65,'اسماء العملاء'!$A$2:$F$142,6,FALSE)</f>
        <v>#N/A</v>
      </c>
      <c r="G65" s="205">
        <v>43428</v>
      </c>
      <c r="H65" s="229"/>
      <c r="I65" s="205">
        <f>IF(COUNT($G65:G65),EDATE(EDATE($G65,1),0))</f>
        <v>43458</v>
      </c>
      <c r="J65" s="230"/>
      <c r="K65" s="205">
        <f>IF(COUNT($G65:G65),EDATE(EDATE($G65,2),0))</f>
        <v>43489</v>
      </c>
      <c r="L65" s="230"/>
      <c r="M65" s="205">
        <f>IF(COUNT($G65:G65),EDATE(EDATE($G65,3),0))</f>
        <v>43520</v>
      </c>
      <c r="N65" s="230"/>
      <c r="O65" s="205">
        <f>IF(COUNT($G65:G65),EDATE(EDATE($G65,4),0))</f>
        <v>43548</v>
      </c>
      <c r="P65" s="230"/>
      <c r="Q65" s="230">
        <f>IF(COUNT($G65:G65),EDATE(EDATE($G65,5),0))</f>
        <v>43579</v>
      </c>
      <c r="R65" s="230"/>
      <c r="S65" s="205">
        <f>IF(COUNT($G65:G65),EDATE(EDATE($G65,6),0))</f>
        <v>43609</v>
      </c>
      <c r="T65" s="230"/>
      <c r="U65" s="205">
        <f>IF(COUNT($G65:G65),EDATE(EDATE($G65,7),0))</f>
        <v>43640</v>
      </c>
      <c r="V65" s="230"/>
      <c r="W65" s="205">
        <f>IF(COUNT($G65:G65),EDATE(EDATE($G65,8),0))</f>
        <v>43670</v>
      </c>
      <c r="X65" s="230"/>
      <c r="Y65" s="205">
        <f>IF(COUNT($G65:G65),EDATE(EDATE($G65,9),0))</f>
        <v>43701</v>
      </c>
      <c r="Z65" s="230"/>
      <c r="AA65" s="205">
        <f>IF(COUNT($G65:G65),EDATE(EDATE($G65,10),0))</f>
        <v>43732</v>
      </c>
      <c r="AB65" s="230"/>
      <c r="AC65" s="205">
        <f>IF(COUNT($G65:G65),EDATE(EDATE($G65,11),0))</f>
        <v>43762</v>
      </c>
      <c r="AD65" s="230"/>
      <c r="AE65" s="205">
        <f>IF(COUNT($G65:G65),EDATE(EDATE($G65,12),0))</f>
        <v>43793</v>
      </c>
      <c r="AF65" s="230"/>
      <c r="AG65" s="205">
        <f>IF(COUNT($G65:G65),EDATE(EDATE($G65,13),0))</f>
        <v>43823</v>
      </c>
      <c r="AH65" s="230"/>
      <c r="AI65" s="205">
        <f>IF(COUNT($G65:G65),EDATE(EDATE($G65,14),0))</f>
        <v>43854</v>
      </c>
      <c r="AJ65" s="230"/>
      <c r="AK65" s="205">
        <f>IF(COUNT($G65:G65),EDATE(EDATE($G65,15),0))</f>
        <v>43885</v>
      </c>
      <c r="AL65" s="230"/>
      <c r="AM65" s="205">
        <f>IF(COUNT($G65:G65),EDATE(EDATE($G65,16),0))</f>
        <v>43914</v>
      </c>
      <c r="AN65" s="230"/>
      <c r="AO65" s="205">
        <f>IF(COUNT($G65:G65),EDATE(EDATE($G65,17),0))</f>
        <v>43945</v>
      </c>
      <c r="AP65" s="230"/>
      <c r="AQ65" s="205">
        <f>IF(COUNT($G65:G65),EDATE(EDATE($G65,18),0))</f>
        <v>43975</v>
      </c>
      <c r="AR65" s="230"/>
      <c r="AS65" s="205">
        <f>IF(COUNT($G65:G65),EDATE(EDATE($G65,19),0))</f>
        <v>44006</v>
      </c>
      <c r="AT65" s="230"/>
      <c r="AU65" s="205">
        <f>IF(COUNT($G65:G65),EDATE(EDATE($G65,20),0))</f>
        <v>44036</v>
      </c>
      <c r="AV65" s="230"/>
      <c r="AW65" s="205">
        <f>IF(COUNT($G65:G65),EDATE(EDATE($G65,21),0))</f>
        <v>44067</v>
      </c>
      <c r="AX65" s="230"/>
      <c r="AY65" s="205">
        <f>IF(COUNT($G65:G65),EDATE(EDATE($G65,22),0))</f>
        <v>44098</v>
      </c>
      <c r="AZ65" s="230"/>
      <c r="BA65" s="205">
        <f>IF(COUNT($G65:G65),EDATE(EDATE($G65,23),0))</f>
        <v>44128</v>
      </c>
      <c r="BB65" s="230"/>
      <c r="BC65" s="205">
        <f>IF(COUNT($G65:G65),EDATE(EDATE($G65,24),0))</f>
        <v>44159</v>
      </c>
      <c r="BD65" s="230"/>
      <c r="BE65" s="205">
        <f>IF(COUNT($G65:G65),EDATE(EDATE($G65,25),0))</f>
        <v>44189</v>
      </c>
      <c r="BF65" s="230"/>
      <c r="BG65" s="205">
        <f>IF(COUNT($G65:G65),EDATE(EDATE($G65,26),0))</f>
        <v>44220</v>
      </c>
      <c r="BH65" s="230"/>
      <c r="BI65" s="205">
        <f>IF(COUNT($G65:G65),EDATE(EDATE($G65,27),0))</f>
        <v>44251</v>
      </c>
      <c r="BJ65" s="230"/>
      <c r="BK65" s="205">
        <f>IF(COUNT($G65:G65),EDATE(EDATE($G65,28),0))</f>
        <v>44279</v>
      </c>
      <c r="BL65" s="230"/>
      <c r="BM65" s="205">
        <f>IF(COUNT($G65:G65),EDATE(EDATE($G65,29),0))</f>
        <v>44310</v>
      </c>
      <c r="BN65" s="230"/>
      <c r="BO65" s="205">
        <f>IF(COUNT($G65:G65),EDATE(EDATE($G65,30),0))</f>
        <v>44340</v>
      </c>
      <c r="BP65" s="230"/>
      <c r="BQ65" s="205">
        <f>IF(COUNT($G65:G65),EDATE(EDATE($G65,31),0))</f>
        <v>44371</v>
      </c>
      <c r="BR65" s="230"/>
      <c r="BS65" s="205">
        <f>IF(COUNT($G65:G65),EDATE(EDATE($G65,32),0))</f>
        <v>44401</v>
      </c>
      <c r="BT65" s="230"/>
      <c r="BU65" s="205">
        <f>IF(COUNT($G65:G65),EDATE(EDATE($G65,33),0))</f>
        <v>44432</v>
      </c>
      <c r="BV65" s="230"/>
      <c r="BW65" s="205">
        <f>IF(COUNT($G65:G65),EDATE(EDATE($G65,34),0))</f>
        <v>44463</v>
      </c>
      <c r="BX65" s="230"/>
      <c r="BY65" s="205">
        <f>IF(COUNT($G65:G65),EDATE(EDATE($G65,35),0))</f>
        <v>44493</v>
      </c>
      <c r="BZ65" s="230"/>
      <c r="CA65" s="205">
        <f>IF(COUNT($G65:G65),EDATE(EDATE($G65,36),0))</f>
        <v>44524</v>
      </c>
      <c r="CB65" s="230"/>
      <c r="CC65" s="205">
        <f>IF(COUNT($G65:G65),EDATE(EDATE($G65,37),0))</f>
        <v>44554</v>
      </c>
      <c r="CD65" s="230"/>
      <c r="CE65" s="205">
        <f>IF(COUNT($G65:G65),EDATE(EDATE($G65,38),0))</f>
        <v>44585</v>
      </c>
      <c r="CF65" s="230"/>
      <c r="CG65" s="205">
        <f>IF(COUNT($G65:G65),EDATE(EDATE($G65,39),0))</f>
        <v>44616</v>
      </c>
      <c r="CH65" s="230"/>
      <c r="CI65" s="205">
        <f>IF(COUNT($G65:G65),EDATE(EDATE($G65,40),0))</f>
        <v>44644</v>
      </c>
      <c r="CJ65" s="230"/>
      <c r="CK65" s="205">
        <f>IF(COUNT($G65:G65),EDATE(EDATE($G65,41),0))</f>
        <v>44675</v>
      </c>
      <c r="CL65" s="230"/>
      <c r="CM65" s="205">
        <f>IF(COUNT($G65:G65),EDATE(EDATE($G65,42),0))</f>
        <v>44705</v>
      </c>
      <c r="CN65" s="230"/>
      <c r="CO65" s="205">
        <f>IF(COUNT($G65:G65),EDATE(EDATE($G65,43),0))</f>
        <v>44736</v>
      </c>
      <c r="CP65" s="230"/>
      <c r="CQ65" s="205">
        <f>IF(COUNT($G65:G65),EDATE(EDATE($G65,44),0))</f>
        <v>44766</v>
      </c>
      <c r="CR65" s="230"/>
      <c r="CS65" s="205">
        <f>IF(COUNT($G65:G65),EDATE(EDATE($G65,45),0))</f>
        <v>44797</v>
      </c>
      <c r="CT65" s="230"/>
      <c r="CU65" s="205">
        <f>IF(COUNT($G65:G65),EDATE(EDATE($G65,46),0))</f>
        <v>44828</v>
      </c>
      <c r="CV65" s="230"/>
      <c r="CW65" s="205">
        <f>IF(COUNT($G65:G65),EDATE(EDATE($G65,47),0))</f>
        <v>44858</v>
      </c>
      <c r="CX65" s="230"/>
      <c r="CY65" s="205">
        <f>IF(COUNT($G65:G65),EDATE(EDATE($G65,48),0))</f>
        <v>44889</v>
      </c>
      <c r="CZ65" s="230"/>
      <c r="DA65" s="205">
        <f>IF(COUNT($G65:G65),EDATE(EDATE($G65,49),0))</f>
        <v>44919</v>
      </c>
      <c r="DB65" s="230"/>
      <c r="DC65" s="205">
        <f>IF(COUNT($G65:G65),EDATE(EDATE($G65,50),0))</f>
        <v>44950</v>
      </c>
      <c r="DD65" s="230"/>
      <c r="DE65" s="205">
        <f>IF(COUNT($G65:G65),EDATE(EDATE($G65,51),0))</f>
        <v>44981</v>
      </c>
      <c r="DF65" s="230"/>
      <c r="DG65" s="205">
        <f>IF(COUNT($G65:G65),EDATE(EDATE($G65,52),0))</f>
        <v>45009</v>
      </c>
      <c r="DH65" s="230"/>
      <c r="DI65" s="205">
        <f>IF(COUNT($G65:G65),EDATE(EDATE($G65,53),0))</f>
        <v>45040</v>
      </c>
      <c r="DJ65" s="230"/>
      <c r="DK65" s="205">
        <f>IF(COUNT($G65:G65),EDATE(EDATE($G65,54),0))</f>
        <v>45070</v>
      </c>
      <c r="DL65" s="230"/>
      <c r="DM65" s="205">
        <f>IF(COUNT($G65:G65),EDATE(EDATE($G65,55),0))</f>
        <v>45101</v>
      </c>
      <c r="DN65" s="230"/>
      <c r="DO65" s="205">
        <f>IF(COUNT($G65:G65),EDATE(EDATE($G65,56),0))</f>
        <v>45131</v>
      </c>
      <c r="DP65" s="230"/>
      <c r="DQ65" s="205">
        <f>IF(COUNT($G65:G65),EDATE(EDATE($G65,57),0))</f>
        <v>45162</v>
      </c>
      <c r="DR65" s="230"/>
      <c r="DS65" s="205">
        <f>IF(COUNT($G65:G65),EDATE(EDATE($G65,58),0))</f>
        <v>45193</v>
      </c>
      <c r="DT65" s="230"/>
      <c r="DU65" s="205">
        <f>IF(COUNT($G65:G65),EDATE(EDATE($G65,59),0))</f>
        <v>45223</v>
      </c>
      <c r="DV65" s="230"/>
      <c r="DW65" s="205">
        <f>IF(COUNT($G65:G65),EDATE(EDATE($G65,60),0))</f>
        <v>45254</v>
      </c>
      <c r="DX65" s="230"/>
      <c r="DY65" s="205">
        <f>IF(COUNT($G65:G65),EDATE(EDATE($G65,61),0))</f>
        <v>45284</v>
      </c>
      <c r="DZ65" s="230"/>
      <c r="EA65" s="205">
        <f>IF(COUNT($G65:G65),EDATE(EDATE($G65,62),0))</f>
        <v>45315</v>
      </c>
      <c r="EB65" s="230"/>
      <c r="EC65" s="205">
        <f>IF(COUNT($G65:G65),EDATE(EDATE($G65,63),0))</f>
        <v>45346</v>
      </c>
      <c r="ED65" s="230"/>
      <c r="EE65" s="205">
        <f>IF(COUNT($G65:G65),EDATE(EDATE($G65,64),0))</f>
        <v>45375</v>
      </c>
      <c r="EF65" s="233"/>
      <c r="EG65" s="44"/>
    </row>
    <row r="66" spans="1:137" ht="21" customHeight="1" thickBot="1">
      <c r="A66" s="200" t="str">
        <f t="shared" ca="1" si="0"/>
        <v/>
      </c>
      <c r="B66" s="213"/>
      <c r="C66" s="215" t="e">
        <f>+VLOOKUP(B66,'اسماء العملاء'!$A$2:$E$1270,5,FALSE)</f>
        <v>#N/A</v>
      </c>
      <c r="D66" s="215" t="e">
        <f>+VLOOKUP(B66,'اسماء العملاء'!$A$2:$C$1270,2,FALSE)</f>
        <v>#N/A</v>
      </c>
      <c r="E66" s="215" t="e">
        <f>+VLOOKUP(B66,'اسماء العملاء'!$A$2:$C$1270,3,FALSE)</f>
        <v>#N/A</v>
      </c>
      <c r="F66" s="203" t="e">
        <f>+VLOOKUP(B66,'اسماء العملاء'!$A$2:$F$142,6,FALSE)</f>
        <v>#N/A</v>
      </c>
      <c r="G66" s="205">
        <v>43429</v>
      </c>
      <c r="H66" s="229"/>
      <c r="I66" s="205">
        <f>IF(COUNT($G66:G66),EDATE(EDATE($G66,1),0))</f>
        <v>43459</v>
      </c>
      <c r="J66" s="230"/>
      <c r="K66" s="205">
        <f>IF(COUNT($G66:G66),EDATE(EDATE($G66,2),0))</f>
        <v>43490</v>
      </c>
      <c r="L66" s="230"/>
      <c r="M66" s="205">
        <f>IF(COUNT($G66:G66),EDATE(EDATE($G66,3),0))</f>
        <v>43521</v>
      </c>
      <c r="N66" s="230"/>
      <c r="O66" s="205">
        <f>IF(COUNT($G66:G66),EDATE(EDATE($G66,4),0))</f>
        <v>43549</v>
      </c>
      <c r="P66" s="230"/>
      <c r="Q66" s="230">
        <f>IF(COUNT($G66:G66),EDATE(EDATE($G66,5),0))</f>
        <v>43580</v>
      </c>
      <c r="R66" s="230"/>
      <c r="S66" s="205">
        <f>IF(COUNT($G66:G66),EDATE(EDATE($G66,6),0))</f>
        <v>43610</v>
      </c>
      <c r="T66" s="230"/>
      <c r="U66" s="205">
        <f>IF(COUNT($G66:G66),EDATE(EDATE($G66,7),0))</f>
        <v>43641</v>
      </c>
      <c r="V66" s="230"/>
      <c r="W66" s="205">
        <f>IF(COUNT($G66:G66),EDATE(EDATE($G66,8),0))</f>
        <v>43671</v>
      </c>
      <c r="X66" s="230"/>
      <c r="Y66" s="205">
        <f>IF(COUNT($G66:G66),EDATE(EDATE($G66,9),0))</f>
        <v>43702</v>
      </c>
      <c r="Z66" s="230"/>
      <c r="AA66" s="205">
        <f>IF(COUNT($G66:G66),EDATE(EDATE($G66,10),0))</f>
        <v>43733</v>
      </c>
      <c r="AB66" s="230"/>
      <c r="AC66" s="205">
        <f>IF(COUNT($G66:G66),EDATE(EDATE($G66,11),0))</f>
        <v>43763</v>
      </c>
      <c r="AD66" s="230"/>
      <c r="AE66" s="205">
        <f>IF(COUNT($G66:G66),EDATE(EDATE($G66,12),0))</f>
        <v>43794</v>
      </c>
      <c r="AF66" s="230"/>
      <c r="AG66" s="205">
        <f>IF(COUNT($G66:G66),EDATE(EDATE($G66,13),0))</f>
        <v>43824</v>
      </c>
      <c r="AH66" s="230"/>
      <c r="AI66" s="205">
        <f>IF(COUNT($G66:G66),EDATE(EDATE($G66,14),0))</f>
        <v>43855</v>
      </c>
      <c r="AJ66" s="230"/>
      <c r="AK66" s="205">
        <f>IF(COUNT($G66:G66),EDATE(EDATE($G66,15),0))</f>
        <v>43886</v>
      </c>
      <c r="AL66" s="230"/>
      <c r="AM66" s="205">
        <f>IF(COUNT($G66:G66),EDATE(EDATE($G66,16),0))</f>
        <v>43915</v>
      </c>
      <c r="AN66" s="230"/>
      <c r="AO66" s="205">
        <f>IF(COUNT($G66:G66),EDATE(EDATE($G66,17),0))</f>
        <v>43946</v>
      </c>
      <c r="AP66" s="230"/>
      <c r="AQ66" s="205">
        <f>IF(COUNT($G66:G66),EDATE(EDATE($G66,18),0))</f>
        <v>43976</v>
      </c>
      <c r="AR66" s="230"/>
      <c r="AS66" s="205">
        <f>IF(COUNT($G66:G66),EDATE(EDATE($G66,19),0))</f>
        <v>44007</v>
      </c>
      <c r="AT66" s="230"/>
      <c r="AU66" s="205">
        <f>IF(COUNT($G66:G66),EDATE(EDATE($G66,20),0))</f>
        <v>44037</v>
      </c>
      <c r="AV66" s="230"/>
      <c r="AW66" s="205">
        <f>IF(COUNT($G66:G66),EDATE(EDATE($G66,21),0))</f>
        <v>44068</v>
      </c>
      <c r="AX66" s="230"/>
      <c r="AY66" s="205">
        <f>IF(COUNT($G66:G66),EDATE(EDATE($G66,22),0))</f>
        <v>44099</v>
      </c>
      <c r="AZ66" s="230"/>
      <c r="BA66" s="205">
        <f>IF(COUNT($G66:G66),EDATE(EDATE($G66,23),0))</f>
        <v>44129</v>
      </c>
      <c r="BB66" s="230"/>
      <c r="BC66" s="205">
        <f>IF(COUNT($G66:G66),EDATE(EDATE($G66,24),0))</f>
        <v>44160</v>
      </c>
      <c r="BD66" s="230"/>
      <c r="BE66" s="205">
        <f>IF(COUNT($G66:G66),EDATE(EDATE($G66,25),0))</f>
        <v>44190</v>
      </c>
      <c r="BF66" s="230"/>
      <c r="BG66" s="205">
        <f>IF(COUNT($G66:G66),EDATE(EDATE($G66,26),0))</f>
        <v>44221</v>
      </c>
      <c r="BH66" s="230"/>
      <c r="BI66" s="205">
        <f>IF(COUNT($G66:G66),EDATE(EDATE($G66,27),0))</f>
        <v>44252</v>
      </c>
      <c r="BJ66" s="230"/>
      <c r="BK66" s="205">
        <f>IF(COUNT($G66:G66),EDATE(EDATE($G66,28),0))</f>
        <v>44280</v>
      </c>
      <c r="BL66" s="230"/>
      <c r="BM66" s="205">
        <f>IF(COUNT($G66:G66),EDATE(EDATE($G66,29),0))</f>
        <v>44311</v>
      </c>
      <c r="BN66" s="230"/>
      <c r="BO66" s="205">
        <f>IF(COUNT($G66:G66),EDATE(EDATE($G66,30),0))</f>
        <v>44341</v>
      </c>
      <c r="BP66" s="230"/>
      <c r="BQ66" s="205">
        <f>IF(COUNT($G66:G66),EDATE(EDATE($G66,31),0))</f>
        <v>44372</v>
      </c>
      <c r="BR66" s="230"/>
      <c r="BS66" s="205">
        <f>IF(COUNT($G66:G66),EDATE(EDATE($G66,32),0))</f>
        <v>44402</v>
      </c>
      <c r="BT66" s="230"/>
      <c r="BU66" s="205">
        <f>IF(COUNT($G66:G66),EDATE(EDATE($G66,33),0))</f>
        <v>44433</v>
      </c>
      <c r="BV66" s="230"/>
      <c r="BW66" s="205">
        <f>IF(COUNT($G66:G66),EDATE(EDATE($G66,34),0))</f>
        <v>44464</v>
      </c>
      <c r="BX66" s="230"/>
      <c r="BY66" s="205">
        <f>IF(COUNT($G66:G66),EDATE(EDATE($G66,35),0))</f>
        <v>44494</v>
      </c>
      <c r="BZ66" s="230"/>
      <c r="CA66" s="205">
        <f>IF(COUNT($G66:G66),EDATE(EDATE($G66,36),0))</f>
        <v>44525</v>
      </c>
      <c r="CB66" s="230"/>
      <c r="CC66" s="205">
        <f>IF(COUNT($G66:G66),EDATE(EDATE($G66,37),0))</f>
        <v>44555</v>
      </c>
      <c r="CD66" s="230"/>
      <c r="CE66" s="205">
        <f>IF(COUNT($G66:G66),EDATE(EDATE($G66,38),0))</f>
        <v>44586</v>
      </c>
      <c r="CF66" s="230"/>
      <c r="CG66" s="205">
        <f>IF(COUNT($G66:G66),EDATE(EDATE($G66,39),0))</f>
        <v>44617</v>
      </c>
      <c r="CH66" s="230"/>
      <c r="CI66" s="205">
        <f>IF(COUNT($G66:G66),EDATE(EDATE($G66,40),0))</f>
        <v>44645</v>
      </c>
      <c r="CJ66" s="230"/>
      <c r="CK66" s="205">
        <f>IF(COUNT($G66:G66),EDATE(EDATE($G66,41),0))</f>
        <v>44676</v>
      </c>
      <c r="CL66" s="230"/>
      <c r="CM66" s="205">
        <f>IF(COUNT($G66:G66),EDATE(EDATE($G66,42),0))</f>
        <v>44706</v>
      </c>
      <c r="CN66" s="230"/>
      <c r="CO66" s="205">
        <f>IF(COUNT($G66:G66),EDATE(EDATE($G66,43),0))</f>
        <v>44737</v>
      </c>
      <c r="CP66" s="230"/>
      <c r="CQ66" s="205">
        <f>IF(COUNT($G66:G66),EDATE(EDATE($G66,44),0))</f>
        <v>44767</v>
      </c>
      <c r="CR66" s="230"/>
      <c r="CS66" s="205">
        <f>IF(COUNT($G66:G66),EDATE(EDATE($G66,45),0))</f>
        <v>44798</v>
      </c>
      <c r="CT66" s="230"/>
      <c r="CU66" s="205">
        <f>IF(COUNT($G66:G66),EDATE(EDATE($G66,46),0))</f>
        <v>44829</v>
      </c>
      <c r="CV66" s="230"/>
      <c r="CW66" s="205">
        <f>IF(COUNT($G66:G66),EDATE(EDATE($G66,47),0))</f>
        <v>44859</v>
      </c>
      <c r="CX66" s="230"/>
      <c r="CY66" s="205">
        <f>IF(COUNT($G66:G66),EDATE(EDATE($G66,48),0))</f>
        <v>44890</v>
      </c>
      <c r="CZ66" s="230"/>
      <c r="DA66" s="205">
        <f>IF(COUNT($G66:G66),EDATE(EDATE($G66,49),0))</f>
        <v>44920</v>
      </c>
      <c r="DB66" s="230"/>
      <c r="DC66" s="205">
        <f>IF(COUNT($G66:G66),EDATE(EDATE($G66,50),0))</f>
        <v>44951</v>
      </c>
      <c r="DD66" s="230"/>
      <c r="DE66" s="205">
        <f>IF(COUNT($G66:G66),EDATE(EDATE($G66,51),0))</f>
        <v>44982</v>
      </c>
      <c r="DF66" s="230"/>
      <c r="DG66" s="205">
        <f>IF(COUNT($G66:G66),EDATE(EDATE($G66,52),0))</f>
        <v>45010</v>
      </c>
      <c r="DH66" s="230"/>
      <c r="DI66" s="205">
        <f>IF(COUNT($G66:G66),EDATE(EDATE($G66,53),0))</f>
        <v>45041</v>
      </c>
      <c r="DJ66" s="230"/>
      <c r="DK66" s="205">
        <f>IF(COUNT($G66:G66),EDATE(EDATE($G66,54),0))</f>
        <v>45071</v>
      </c>
      <c r="DL66" s="230"/>
      <c r="DM66" s="205">
        <f>IF(COUNT($G66:G66),EDATE(EDATE($G66,55),0))</f>
        <v>45102</v>
      </c>
      <c r="DN66" s="230"/>
      <c r="DO66" s="205">
        <f>IF(COUNT($G66:G66),EDATE(EDATE($G66,56),0))</f>
        <v>45132</v>
      </c>
      <c r="DP66" s="230"/>
      <c r="DQ66" s="205">
        <f>IF(COUNT($G66:G66),EDATE(EDATE($G66,57),0))</f>
        <v>45163</v>
      </c>
      <c r="DR66" s="230"/>
      <c r="DS66" s="205">
        <f>IF(COUNT($G66:G66),EDATE(EDATE($G66,58),0))</f>
        <v>45194</v>
      </c>
      <c r="DT66" s="230"/>
      <c r="DU66" s="205">
        <f>IF(COUNT($G66:G66),EDATE(EDATE($G66,59),0))</f>
        <v>45224</v>
      </c>
      <c r="DV66" s="230"/>
      <c r="DW66" s="205">
        <f>IF(COUNT($G66:G66),EDATE(EDATE($G66,60),0))</f>
        <v>45255</v>
      </c>
      <c r="DX66" s="230"/>
      <c r="DY66" s="205">
        <f>IF(COUNT($G66:G66),EDATE(EDATE($G66,61),0))</f>
        <v>45285</v>
      </c>
      <c r="DZ66" s="230"/>
      <c r="EA66" s="205">
        <f>IF(COUNT($G66:G66),EDATE(EDATE($G66,62),0))</f>
        <v>45316</v>
      </c>
      <c r="EB66" s="230"/>
      <c r="EC66" s="205">
        <f>IF(COUNT($G66:G66),EDATE(EDATE($G66,63),0))</f>
        <v>45347</v>
      </c>
      <c r="ED66" s="230"/>
      <c r="EE66" s="205">
        <f>IF(COUNT($G66:G66),EDATE(EDATE($G66,64),0))</f>
        <v>45376</v>
      </c>
      <c r="EF66" s="233"/>
      <c r="EG66" s="44"/>
    </row>
    <row r="67" spans="1:137" ht="21" customHeight="1" thickBot="1">
      <c r="A67" s="200" t="str">
        <f t="shared" ca="1" si="0"/>
        <v/>
      </c>
      <c r="B67" s="213"/>
      <c r="C67" s="215" t="e">
        <f>+VLOOKUP(B67,'اسماء العملاء'!$A$2:$E$1270,5,FALSE)</f>
        <v>#N/A</v>
      </c>
      <c r="D67" s="215" t="e">
        <f>+VLOOKUP(B67,'اسماء العملاء'!$A$2:$C$1270,2,FALSE)</f>
        <v>#N/A</v>
      </c>
      <c r="E67" s="215" t="e">
        <f>+VLOOKUP(B67,'اسماء العملاء'!$A$2:$C$1270,3,FALSE)</f>
        <v>#N/A</v>
      </c>
      <c r="F67" s="203" t="e">
        <f>+VLOOKUP(B67,'اسماء العملاء'!$A$2:$F$142,6,FALSE)</f>
        <v>#N/A</v>
      </c>
      <c r="G67" s="205">
        <v>43430</v>
      </c>
      <c r="H67" s="229"/>
      <c r="I67" s="205">
        <f>IF(COUNT($G67:G67),EDATE(EDATE($G67,1),0))</f>
        <v>43460</v>
      </c>
      <c r="J67" s="230"/>
      <c r="K67" s="205">
        <f>IF(COUNT($G67:G67),EDATE(EDATE($G67,2),0))</f>
        <v>43491</v>
      </c>
      <c r="L67" s="230"/>
      <c r="M67" s="205">
        <f>IF(COUNT($G67:G67),EDATE(EDATE($G67,3),0))</f>
        <v>43522</v>
      </c>
      <c r="N67" s="230"/>
      <c r="O67" s="205">
        <f>IF(COUNT($G67:G67),EDATE(EDATE($G67,4),0))</f>
        <v>43550</v>
      </c>
      <c r="P67" s="230"/>
      <c r="Q67" s="230">
        <f>IF(COUNT($G67:G67),EDATE(EDATE($G67,5),0))</f>
        <v>43581</v>
      </c>
      <c r="R67" s="230"/>
      <c r="S67" s="205">
        <f>IF(COUNT($G67:G67),EDATE(EDATE($G67,6),0))</f>
        <v>43611</v>
      </c>
      <c r="T67" s="230"/>
      <c r="U67" s="205">
        <f>IF(COUNT($G67:G67),EDATE(EDATE($G67,7),0))</f>
        <v>43642</v>
      </c>
      <c r="V67" s="230"/>
      <c r="W67" s="205">
        <f>IF(COUNT($G67:G67),EDATE(EDATE($G67,8),0))</f>
        <v>43672</v>
      </c>
      <c r="X67" s="230"/>
      <c r="Y67" s="205">
        <f>IF(COUNT($G67:G67),EDATE(EDATE($G67,9),0))</f>
        <v>43703</v>
      </c>
      <c r="Z67" s="230"/>
      <c r="AA67" s="205">
        <f>IF(COUNT($G67:G67),EDATE(EDATE($G67,10),0))</f>
        <v>43734</v>
      </c>
      <c r="AB67" s="230"/>
      <c r="AC67" s="205">
        <f>IF(COUNT($G67:G67),EDATE(EDATE($G67,11),0))</f>
        <v>43764</v>
      </c>
      <c r="AD67" s="230"/>
      <c r="AE67" s="205">
        <f>IF(COUNT($G67:G67),EDATE(EDATE($G67,12),0))</f>
        <v>43795</v>
      </c>
      <c r="AF67" s="230"/>
      <c r="AG67" s="205">
        <f>IF(COUNT($G67:G67),EDATE(EDATE($G67,13),0))</f>
        <v>43825</v>
      </c>
      <c r="AH67" s="230"/>
      <c r="AI67" s="205">
        <f>IF(COUNT($G67:G67),EDATE(EDATE($G67,14),0))</f>
        <v>43856</v>
      </c>
      <c r="AJ67" s="230"/>
      <c r="AK67" s="205">
        <f>IF(COUNT($G67:G67),EDATE(EDATE($G67,15),0))</f>
        <v>43887</v>
      </c>
      <c r="AL67" s="230"/>
      <c r="AM67" s="205">
        <f>IF(COUNT($G67:G67),EDATE(EDATE($G67,16),0))</f>
        <v>43916</v>
      </c>
      <c r="AN67" s="230"/>
      <c r="AO67" s="205">
        <f>IF(COUNT($G67:G67),EDATE(EDATE($G67,17),0))</f>
        <v>43947</v>
      </c>
      <c r="AP67" s="230"/>
      <c r="AQ67" s="205">
        <f>IF(COUNT($G67:G67),EDATE(EDATE($G67,18),0))</f>
        <v>43977</v>
      </c>
      <c r="AR67" s="230"/>
      <c r="AS67" s="205">
        <f>IF(COUNT($G67:G67),EDATE(EDATE($G67,19),0))</f>
        <v>44008</v>
      </c>
      <c r="AT67" s="230"/>
      <c r="AU67" s="205">
        <f>IF(COUNT($G67:G67),EDATE(EDATE($G67,20),0))</f>
        <v>44038</v>
      </c>
      <c r="AV67" s="230"/>
      <c r="AW67" s="205">
        <f>IF(COUNT($G67:G67),EDATE(EDATE($G67,21),0))</f>
        <v>44069</v>
      </c>
      <c r="AX67" s="230"/>
      <c r="AY67" s="205">
        <f>IF(COUNT($G67:G67),EDATE(EDATE($G67,22),0))</f>
        <v>44100</v>
      </c>
      <c r="AZ67" s="230"/>
      <c r="BA67" s="205">
        <f>IF(COUNT($G67:G67),EDATE(EDATE($G67,23),0))</f>
        <v>44130</v>
      </c>
      <c r="BB67" s="230"/>
      <c r="BC67" s="205">
        <f>IF(COUNT($G67:G67),EDATE(EDATE($G67,24),0))</f>
        <v>44161</v>
      </c>
      <c r="BD67" s="230"/>
      <c r="BE67" s="205">
        <f>IF(COUNT($G67:G67),EDATE(EDATE($G67,25),0))</f>
        <v>44191</v>
      </c>
      <c r="BF67" s="230"/>
      <c r="BG67" s="205">
        <f>IF(COUNT($G67:G67),EDATE(EDATE($G67,26),0))</f>
        <v>44222</v>
      </c>
      <c r="BH67" s="230"/>
      <c r="BI67" s="205">
        <f>IF(COUNT($G67:G67),EDATE(EDATE($G67,27),0))</f>
        <v>44253</v>
      </c>
      <c r="BJ67" s="230"/>
      <c r="BK67" s="205">
        <f>IF(COUNT($G67:G67),EDATE(EDATE($G67,28),0))</f>
        <v>44281</v>
      </c>
      <c r="BL67" s="230"/>
      <c r="BM67" s="205">
        <f>IF(COUNT($G67:G67),EDATE(EDATE($G67,29),0))</f>
        <v>44312</v>
      </c>
      <c r="BN67" s="230"/>
      <c r="BO67" s="205">
        <f>IF(COUNT($G67:G67),EDATE(EDATE($G67,30),0))</f>
        <v>44342</v>
      </c>
      <c r="BP67" s="230"/>
      <c r="BQ67" s="205">
        <f>IF(COUNT($G67:G67),EDATE(EDATE($G67,31),0))</f>
        <v>44373</v>
      </c>
      <c r="BR67" s="230"/>
      <c r="BS67" s="205">
        <f>IF(COUNT($G67:G67),EDATE(EDATE($G67,32),0))</f>
        <v>44403</v>
      </c>
      <c r="BT67" s="230"/>
      <c r="BU67" s="205">
        <f>IF(COUNT($G67:G67),EDATE(EDATE($G67,33),0))</f>
        <v>44434</v>
      </c>
      <c r="BV67" s="230"/>
      <c r="BW67" s="205">
        <f>IF(COUNT($G67:G67),EDATE(EDATE($G67,34),0))</f>
        <v>44465</v>
      </c>
      <c r="BX67" s="230"/>
      <c r="BY67" s="205">
        <f>IF(COUNT($G67:G67),EDATE(EDATE($G67,35),0))</f>
        <v>44495</v>
      </c>
      <c r="BZ67" s="230"/>
      <c r="CA67" s="205">
        <f>IF(COUNT($G67:G67),EDATE(EDATE($G67,36),0))</f>
        <v>44526</v>
      </c>
      <c r="CB67" s="230"/>
      <c r="CC67" s="205">
        <f>IF(COUNT($G67:G67),EDATE(EDATE($G67,37),0))</f>
        <v>44556</v>
      </c>
      <c r="CD67" s="230"/>
      <c r="CE67" s="205">
        <f>IF(COUNT($G67:G67),EDATE(EDATE($G67,38),0))</f>
        <v>44587</v>
      </c>
      <c r="CF67" s="230"/>
      <c r="CG67" s="205">
        <f>IF(COUNT($G67:G67),EDATE(EDATE($G67,39),0))</f>
        <v>44618</v>
      </c>
      <c r="CH67" s="230"/>
      <c r="CI67" s="205">
        <f>IF(COUNT($G67:G67),EDATE(EDATE($G67,40),0))</f>
        <v>44646</v>
      </c>
      <c r="CJ67" s="230"/>
      <c r="CK67" s="205">
        <f>IF(COUNT($G67:G67),EDATE(EDATE($G67,41),0))</f>
        <v>44677</v>
      </c>
      <c r="CL67" s="230"/>
      <c r="CM67" s="205">
        <f>IF(COUNT($G67:G67),EDATE(EDATE($G67,42),0))</f>
        <v>44707</v>
      </c>
      <c r="CN67" s="230"/>
      <c r="CO67" s="205">
        <f>IF(COUNT($G67:G67),EDATE(EDATE($G67,43),0))</f>
        <v>44738</v>
      </c>
      <c r="CP67" s="230"/>
      <c r="CQ67" s="205">
        <f>IF(COUNT($G67:G67),EDATE(EDATE($G67,44),0))</f>
        <v>44768</v>
      </c>
      <c r="CR67" s="230"/>
      <c r="CS67" s="205">
        <f>IF(COUNT($G67:G67),EDATE(EDATE($G67,45),0))</f>
        <v>44799</v>
      </c>
      <c r="CT67" s="230"/>
      <c r="CU67" s="205">
        <f>IF(COUNT($G67:G67),EDATE(EDATE($G67,46),0))</f>
        <v>44830</v>
      </c>
      <c r="CV67" s="230"/>
      <c r="CW67" s="205">
        <f>IF(COUNT($G67:G67),EDATE(EDATE($G67,47),0))</f>
        <v>44860</v>
      </c>
      <c r="CX67" s="230"/>
      <c r="CY67" s="205">
        <f>IF(COUNT($G67:G67),EDATE(EDATE($G67,48),0))</f>
        <v>44891</v>
      </c>
      <c r="CZ67" s="230"/>
      <c r="DA67" s="205">
        <f>IF(COUNT($G67:G67),EDATE(EDATE($G67,49),0))</f>
        <v>44921</v>
      </c>
      <c r="DB67" s="230"/>
      <c r="DC67" s="205">
        <f>IF(COUNT($G67:G67),EDATE(EDATE($G67,50),0))</f>
        <v>44952</v>
      </c>
      <c r="DD67" s="230"/>
      <c r="DE67" s="205">
        <f>IF(COUNT($G67:G67),EDATE(EDATE($G67,51),0))</f>
        <v>44983</v>
      </c>
      <c r="DF67" s="230"/>
      <c r="DG67" s="205">
        <f>IF(COUNT($G67:G67),EDATE(EDATE($G67,52),0))</f>
        <v>45011</v>
      </c>
      <c r="DH67" s="230"/>
      <c r="DI67" s="205">
        <f>IF(COUNT($G67:G67),EDATE(EDATE($G67,53),0))</f>
        <v>45042</v>
      </c>
      <c r="DJ67" s="230"/>
      <c r="DK67" s="205">
        <f>IF(COUNT($G67:G67),EDATE(EDATE($G67,54),0))</f>
        <v>45072</v>
      </c>
      <c r="DL67" s="230"/>
      <c r="DM67" s="205">
        <f>IF(COUNT($G67:G67),EDATE(EDATE($G67,55),0))</f>
        <v>45103</v>
      </c>
      <c r="DN67" s="230"/>
      <c r="DO67" s="205">
        <f>IF(COUNT($G67:G67),EDATE(EDATE($G67,56),0))</f>
        <v>45133</v>
      </c>
      <c r="DP67" s="230"/>
      <c r="DQ67" s="205">
        <f>IF(COUNT($G67:G67),EDATE(EDATE($G67,57),0))</f>
        <v>45164</v>
      </c>
      <c r="DR67" s="230"/>
      <c r="DS67" s="205">
        <f>IF(COUNT($G67:G67),EDATE(EDATE($G67,58),0))</f>
        <v>45195</v>
      </c>
      <c r="DT67" s="230"/>
      <c r="DU67" s="205">
        <f>IF(COUNT($G67:G67),EDATE(EDATE($G67,59),0))</f>
        <v>45225</v>
      </c>
      <c r="DV67" s="230"/>
      <c r="DW67" s="205">
        <f>IF(COUNT($G67:G67),EDATE(EDATE($G67,60),0))</f>
        <v>45256</v>
      </c>
      <c r="DX67" s="230"/>
      <c r="DY67" s="205">
        <f>IF(COUNT($G67:G67),EDATE(EDATE($G67,61),0))</f>
        <v>45286</v>
      </c>
      <c r="DZ67" s="230"/>
      <c r="EA67" s="205">
        <f>IF(COUNT($G67:G67),EDATE(EDATE($G67,62),0))</f>
        <v>45317</v>
      </c>
      <c r="EB67" s="230"/>
      <c r="EC67" s="205">
        <f>IF(COUNT($G67:G67),EDATE(EDATE($G67,63),0))</f>
        <v>45348</v>
      </c>
      <c r="ED67" s="230"/>
      <c r="EE67" s="205">
        <f>IF(COUNT($G67:G67),EDATE(EDATE($G67,64),0))</f>
        <v>45377</v>
      </c>
      <c r="EF67" s="233"/>
      <c r="EG67" s="44"/>
    </row>
    <row r="68" spans="1:137" ht="21" customHeight="1" thickBot="1">
      <c r="A68" s="200" t="str">
        <f t="shared" ref="A68:A103" ca="1" si="1">IF(B68="","",TODAY())</f>
        <v/>
      </c>
      <c r="B68" s="213"/>
      <c r="C68" s="215" t="e">
        <f>+VLOOKUP(B68,'اسماء العملاء'!$A$2:$E$1270,5,FALSE)</f>
        <v>#N/A</v>
      </c>
      <c r="D68" s="215" t="e">
        <f>+VLOOKUP(B68,'اسماء العملاء'!$A$2:$C$1270,2,FALSE)</f>
        <v>#N/A</v>
      </c>
      <c r="E68" s="215" t="e">
        <f>+VLOOKUP(B68,'اسماء العملاء'!$A$2:$C$1270,3,FALSE)</f>
        <v>#N/A</v>
      </c>
      <c r="F68" s="203" t="e">
        <f>+VLOOKUP(B68,'اسماء العملاء'!$A$2:$F$142,6,FALSE)</f>
        <v>#N/A</v>
      </c>
      <c r="G68" s="205">
        <v>43431</v>
      </c>
      <c r="H68" s="229"/>
      <c r="I68" s="205">
        <f>IF(COUNT($G68:G68),EDATE(EDATE($G68,1),0))</f>
        <v>43461</v>
      </c>
      <c r="J68" s="230"/>
      <c r="K68" s="205">
        <f>IF(COUNT($G68:G68),EDATE(EDATE($G68,2),0))</f>
        <v>43492</v>
      </c>
      <c r="L68" s="230"/>
      <c r="M68" s="205">
        <f>IF(COUNT($G68:G68),EDATE(EDATE($G68,3),0))</f>
        <v>43523</v>
      </c>
      <c r="N68" s="230"/>
      <c r="O68" s="205">
        <f>IF(COUNT($G68:G68),EDATE(EDATE($G68,4),0))</f>
        <v>43551</v>
      </c>
      <c r="P68" s="230"/>
      <c r="Q68" s="230">
        <f>IF(COUNT($G68:G68),EDATE(EDATE($G68,5),0))</f>
        <v>43582</v>
      </c>
      <c r="R68" s="230"/>
      <c r="S68" s="205">
        <f>IF(COUNT($G68:G68),EDATE(EDATE($G68,6),0))</f>
        <v>43612</v>
      </c>
      <c r="T68" s="230"/>
      <c r="U68" s="205">
        <f>IF(COUNT($G68:G68),EDATE(EDATE($G68,7),0))</f>
        <v>43643</v>
      </c>
      <c r="V68" s="230"/>
      <c r="W68" s="205">
        <f>IF(COUNT($G68:G68),EDATE(EDATE($G68,8),0))</f>
        <v>43673</v>
      </c>
      <c r="X68" s="230"/>
      <c r="Y68" s="205">
        <f>IF(COUNT($G68:G68),EDATE(EDATE($G68,9),0))</f>
        <v>43704</v>
      </c>
      <c r="Z68" s="230"/>
      <c r="AA68" s="205">
        <f>IF(COUNT($G68:G68),EDATE(EDATE($G68,10),0))</f>
        <v>43735</v>
      </c>
      <c r="AB68" s="230"/>
      <c r="AC68" s="205">
        <f>IF(COUNT($G68:G68),EDATE(EDATE($G68,11),0))</f>
        <v>43765</v>
      </c>
      <c r="AD68" s="230"/>
      <c r="AE68" s="205">
        <f>IF(COUNT($G68:G68),EDATE(EDATE($G68,12),0))</f>
        <v>43796</v>
      </c>
      <c r="AF68" s="230"/>
      <c r="AG68" s="205">
        <f>IF(COUNT($G68:G68),EDATE(EDATE($G68,13),0))</f>
        <v>43826</v>
      </c>
      <c r="AH68" s="230"/>
      <c r="AI68" s="205">
        <f>IF(COUNT($G68:G68),EDATE(EDATE($G68,14),0))</f>
        <v>43857</v>
      </c>
      <c r="AJ68" s="230"/>
      <c r="AK68" s="205">
        <f>IF(COUNT($G68:G68),EDATE(EDATE($G68,15),0))</f>
        <v>43888</v>
      </c>
      <c r="AL68" s="230"/>
      <c r="AM68" s="205">
        <f>IF(COUNT($G68:G68),EDATE(EDATE($G68,16),0))</f>
        <v>43917</v>
      </c>
      <c r="AN68" s="230"/>
      <c r="AO68" s="205">
        <f>IF(COUNT($G68:G68),EDATE(EDATE($G68,17),0))</f>
        <v>43948</v>
      </c>
      <c r="AP68" s="230"/>
      <c r="AQ68" s="205">
        <f>IF(COUNT($G68:G68),EDATE(EDATE($G68,18),0))</f>
        <v>43978</v>
      </c>
      <c r="AR68" s="230"/>
      <c r="AS68" s="205">
        <f>IF(COUNT($G68:G68),EDATE(EDATE($G68,19),0))</f>
        <v>44009</v>
      </c>
      <c r="AT68" s="230"/>
      <c r="AU68" s="205">
        <f>IF(COUNT($G68:G68),EDATE(EDATE($G68,20),0))</f>
        <v>44039</v>
      </c>
      <c r="AV68" s="230"/>
      <c r="AW68" s="205">
        <f>IF(COUNT($G68:G68),EDATE(EDATE($G68,21),0))</f>
        <v>44070</v>
      </c>
      <c r="AX68" s="230"/>
      <c r="AY68" s="205">
        <f>IF(COUNT($G68:G68),EDATE(EDATE($G68,22),0))</f>
        <v>44101</v>
      </c>
      <c r="AZ68" s="230"/>
      <c r="BA68" s="205">
        <f>IF(COUNT($G68:G68),EDATE(EDATE($G68,23),0))</f>
        <v>44131</v>
      </c>
      <c r="BB68" s="230"/>
      <c r="BC68" s="205">
        <f>IF(COUNT($G68:G68),EDATE(EDATE($G68,24),0))</f>
        <v>44162</v>
      </c>
      <c r="BD68" s="230"/>
      <c r="BE68" s="205">
        <f>IF(COUNT($G68:G68),EDATE(EDATE($G68,25),0))</f>
        <v>44192</v>
      </c>
      <c r="BF68" s="230"/>
      <c r="BG68" s="205">
        <f>IF(COUNT($G68:G68),EDATE(EDATE($G68,26),0))</f>
        <v>44223</v>
      </c>
      <c r="BH68" s="230"/>
      <c r="BI68" s="205">
        <f>IF(COUNT($G68:G68),EDATE(EDATE($G68,27),0))</f>
        <v>44254</v>
      </c>
      <c r="BJ68" s="230"/>
      <c r="BK68" s="205">
        <f>IF(COUNT($G68:G68),EDATE(EDATE($G68,28),0))</f>
        <v>44282</v>
      </c>
      <c r="BL68" s="230"/>
      <c r="BM68" s="205">
        <f>IF(COUNT($G68:G68),EDATE(EDATE($G68,29),0))</f>
        <v>44313</v>
      </c>
      <c r="BN68" s="230"/>
      <c r="BO68" s="205">
        <f>IF(COUNT($G68:G68),EDATE(EDATE($G68,30),0))</f>
        <v>44343</v>
      </c>
      <c r="BP68" s="230"/>
      <c r="BQ68" s="205">
        <f>IF(COUNT($G68:G68),EDATE(EDATE($G68,31),0))</f>
        <v>44374</v>
      </c>
      <c r="BR68" s="230"/>
      <c r="BS68" s="205">
        <f>IF(COUNT($G68:G68),EDATE(EDATE($G68,32),0))</f>
        <v>44404</v>
      </c>
      <c r="BT68" s="230"/>
      <c r="BU68" s="205">
        <f>IF(COUNT($G68:G68),EDATE(EDATE($G68,33),0))</f>
        <v>44435</v>
      </c>
      <c r="BV68" s="230"/>
      <c r="BW68" s="205">
        <f>IF(COUNT($G68:G68),EDATE(EDATE($G68,34),0))</f>
        <v>44466</v>
      </c>
      <c r="BX68" s="230"/>
      <c r="BY68" s="205">
        <f>IF(COUNT($G68:G68),EDATE(EDATE($G68,35),0))</f>
        <v>44496</v>
      </c>
      <c r="BZ68" s="230"/>
      <c r="CA68" s="205">
        <f>IF(COUNT($G68:G68),EDATE(EDATE($G68,36),0))</f>
        <v>44527</v>
      </c>
      <c r="CB68" s="230"/>
      <c r="CC68" s="205">
        <f>IF(COUNT($G68:G68),EDATE(EDATE($G68,37),0))</f>
        <v>44557</v>
      </c>
      <c r="CD68" s="230"/>
      <c r="CE68" s="205">
        <f>IF(COUNT($G68:G68),EDATE(EDATE($G68,38),0))</f>
        <v>44588</v>
      </c>
      <c r="CF68" s="230"/>
      <c r="CG68" s="205">
        <f>IF(COUNT($G68:G68),EDATE(EDATE($G68,39),0))</f>
        <v>44619</v>
      </c>
      <c r="CH68" s="230"/>
      <c r="CI68" s="205">
        <f>IF(COUNT($G68:G68),EDATE(EDATE($G68,40),0))</f>
        <v>44647</v>
      </c>
      <c r="CJ68" s="230"/>
      <c r="CK68" s="205">
        <f>IF(COUNT($G68:G68),EDATE(EDATE($G68,41),0))</f>
        <v>44678</v>
      </c>
      <c r="CL68" s="230"/>
      <c r="CM68" s="205">
        <f>IF(COUNT($G68:G68),EDATE(EDATE($G68,42),0))</f>
        <v>44708</v>
      </c>
      <c r="CN68" s="230"/>
      <c r="CO68" s="205">
        <f>IF(COUNT($G68:G68),EDATE(EDATE($G68,43),0))</f>
        <v>44739</v>
      </c>
      <c r="CP68" s="230"/>
      <c r="CQ68" s="205">
        <f>IF(COUNT($G68:G68),EDATE(EDATE($G68,44),0))</f>
        <v>44769</v>
      </c>
      <c r="CR68" s="230"/>
      <c r="CS68" s="205">
        <f>IF(COUNT($G68:G68),EDATE(EDATE($G68,45),0))</f>
        <v>44800</v>
      </c>
      <c r="CT68" s="230"/>
      <c r="CU68" s="205">
        <f>IF(COUNT($G68:G68),EDATE(EDATE($G68,46),0))</f>
        <v>44831</v>
      </c>
      <c r="CV68" s="230"/>
      <c r="CW68" s="205">
        <f>IF(COUNT($G68:G68),EDATE(EDATE($G68,47),0))</f>
        <v>44861</v>
      </c>
      <c r="CX68" s="230"/>
      <c r="CY68" s="205">
        <f>IF(COUNT($G68:G68),EDATE(EDATE($G68,48),0))</f>
        <v>44892</v>
      </c>
      <c r="CZ68" s="230"/>
      <c r="DA68" s="205">
        <f>IF(COUNT($G68:G68),EDATE(EDATE($G68,49),0))</f>
        <v>44922</v>
      </c>
      <c r="DB68" s="230"/>
      <c r="DC68" s="205">
        <f>IF(COUNT($G68:G68),EDATE(EDATE($G68,50),0))</f>
        <v>44953</v>
      </c>
      <c r="DD68" s="230"/>
      <c r="DE68" s="205">
        <f>IF(COUNT($G68:G68),EDATE(EDATE($G68,51),0))</f>
        <v>44984</v>
      </c>
      <c r="DF68" s="230"/>
      <c r="DG68" s="205">
        <f>IF(COUNT($G68:G68),EDATE(EDATE($G68,52),0))</f>
        <v>45012</v>
      </c>
      <c r="DH68" s="230"/>
      <c r="DI68" s="205">
        <f>IF(COUNT($G68:G68),EDATE(EDATE($G68,53),0))</f>
        <v>45043</v>
      </c>
      <c r="DJ68" s="230"/>
      <c r="DK68" s="205">
        <f>IF(COUNT($G68:G68),EDATE(EDATE($G68,54),0))</f>
        <v>45073</v>
      </c>
      <c r="DL68" s="230"/>
      <c r="DM68" s="205">
        <f>IF(COUNT($G68:G68),EDATE(EDATE($G68,55),0))</f>
        <v>45104</v>
      </c>
      <c r="DN68" s="230"/>
      <c r="DO68" s="205">
        <f>IF(COUNT($G68:G68),EDATE(EDATE($G68,56),0))</f>
        <v>45134</v>
      </c>
      <c r="DP68" s="230"/>
      <c r="DQ68" s="205">
        <f>IF(COUNT($G68:G68),EDATE(EDATE($G68,57),0))</f>
        <v>45165</v>
      </c>
      <c r="DR68" s="230"/>
      <c r="DS68" s="205">
        <f>IF(COUNT($G68:G68),EDATE(EDATE($G68,58),0))</f>
        <v>45196</v>
      </c>
      <c r="DT68" s="230"/>
      <c r="DU68" s="205">
        <f>IF(COUNT($G68:G68),EDATE(EDATE($G68,59),0))</f>
        <v>45226</v>
      </c>
      <c r="DV68" s="230"/>
      <c r="DW68" s="205">
        <f>IF(COUNT($G68:G68),EDATE(EDATE($G68,60),0))</f>
        <v>45257</v>
      </c>
      <c r="DX68" s="230"/>
      <c r="DY68" s="205">
        <f>IF(COUNT($G68:G68),EDATE(EDATE($G68,61),0))</f>
        <v>45287</v>
      </c>
      <c r="DZ68" s="230"/>
      <c r="EA68" s="205">
        <f>IF(COUNT($G68:G68),EDATE(EDATE($G68,62),0))</f>
        <v>45318</v>
      </c>
      <c r="EB68" s="230"/>
      <c r="EC68" s="205">
        <f>IF(COUNT($G68:G68),EDATE(EDATE($G68,63),0))</f>
        <v>45349</v>
      </c>
      <c r="ED68" s="230"/>
      <c r="EE68" s="205">
        <f>IF(COUNT($G68:G68),EDATE(EDATE($G68,64),0))</f>
        <v>45378</v>
      </c>
      <c r="EF68" s="233"/>
      <c r="EG68" s="44"/>
    </row>
    <row r="69" spans="1:137" ht="21" customHeight="1" thickBot="1">
      <c r="A69" s="200" t="str">
        <f t="shared" ca="1" si="1"/>
        <v/>
      </c>
      <c r="B69" s="213"/>
      <c r="C69" s="215" t="e">
        <f>+VLOOKUP(B69,'اسماء العملاء'!$A$2:$E$1270,5,FALSE)</f>
        <v>#N/A</v>
      </c>
      <c r="D69" s="215" t="e">
        <f>+VLOOKUP(B69,'اسماء العملاء'!$A$2:$C$1270,2,FALSE)</f>
        <v>#N/A</v>
      </c>
      <c r="E69" s="215" t="e">
        <f>+VLOOKUP(B69,'اسماء العملاء'!$A$2:$C$1270,3,FALSE)</f>
        <v>#N/A</v>
      </c>
      <c r="F69" s="203" t="e">
        <f>+VLOOKUP(B69,'اسماء العملاء'!$A$2:$F$142,6,FALSE)</f>
        <v>#N/A</v>
      </c>
      <c r="G69" s="205">
        <v>43432</v>
      </c>
      <c r="H69" s="229"/>
      <c r="I69" s="205">
        <f>IF(COUNT($G69:G69),EDATE(EDATE($G69,1),0))</f>
        <v>43462</v>
      </c>
      <c r="J69" s="230"/>
      <c r="K69" s="205">
        <f>IF(COUNT($G69:G69),EDATE(EDATE($G69,2),0))</f>
        <v>43493</v>
      </c>
      <c r="L69" s="230"/>
      <c r="M69" s="205">
        <f>IF(COUNT($G69:G69),EDATE(EDATE($G69,3),0))</f>
        <v>43524</v>
      </c>
      <c r="N69" s="230"/>
      <c r="O69" s="205">
        <f>IF(COUNT($G69:G69),EDATE(EDATE($G69,4),0))</f>
        <v>43552</v>
      </c>
      <c r="P69" s="230"/>
      <c r="Q69" s="230">
        <f>IF(COUNT($G69:G69),EDATE(EDATE($G69,5),0))</f>
        <v>43583</v>
      </c>
      <c r="R69" s="230"/>
      <c r="S69" s="205">
        <f>IF(COUNT($G69:G69),EDATE(EDATE($G69,6),0))</f>
        <v>43613</v>
      </c>
      <c r="T69" s="230"/>
      <c r="U69" s="205">
        <f>IF(COUNT($G69:G69),EDATE(EDATE($G69,7),0))</f>
        <v>43644</v>
      </c>
      <c r="V69" s="230"/>
      <c r="W69" s="205">
        <f>IF(COUNT($G69:G69),EDATE(EDATE($G69,8),0))</f>
        <v>43674</v>
      </c>
      <c r="X69" s="230"/>
      <c r="Y69" s="205">
        <f>IF(COUNT($G69:G69),EDATE(EDATE($G69,9),0))</f>
        <v>43705</v>
      </c>
      <c r="Z69" s="230"/>
      <c r="AA69" s="205">
        <f>IF(COUNT($G69:G69),EDATE(EDATE($G69,10),0))</f>
        <v>43736</v>
      </c>
      <c r="AB69" s="230"/>
      <c r="AC69" s="205">
        <f>IF(COUNT($G69:G69),EDATE(EDATE($G69,11),0))</f>
        <v>43766</v>
      </c>
      <c r="AD69" s="230"/>
      <c r="AE69" s="205">
        <f>IF(COUNT($G69:G69),EDATE(EDATE($G69,12),0))</f>
        <v>43797</v>
      </c>
      <c r="AF69" s="230"/>
      <c r="AG69" s="205">
        <f>IF(COUNT($G69:G69),EDATE(EDATE($G69,13),0))</f>
        <v>43827</v>
      </c>
      <c r="AH69" s="230"/>
      <c r="AI69" s="205">
        <f>IF(COUNT($G69:G69),EDATE(EDATE($G69,14),0))</f>
        <v>43858</v>
      </c>
      <c r="AJ69" s="230"/>
      <c r="AK69" s="205">
        <f>IF(COUNT($G69:G69),EDATE(EDATE($G69,15),0))</f>
        <v>43889</v>
      </c>
      <c r="AL69" s="230"/>
      <c r="AM69" s="205">
        <f>IF(COUNT($G69:G69),EDATE(EDATE($G69,16),0))</f>
        <v>43918</v>
      </c>
      <c r="AN69" s="230"/>
      <c r="AO69" s="205">
        <f>IF(COUNT($G69:G69),EDATE(EDATE($G69,17),0))</f>
        <v>43949</v>
      </c>
      <c r="AP69" s="230"/>
      <c r="AQ69" s="205">
        <f>IF(COUNT($G69:G69),EDATE(EDATE($G69,18),0))</f>
        <v>43979</v>
      </c>
      <c r="AR69" s="230"/>
      <c r="AS69" s="205">
        <f>IF(COUNT($G69:G69),EDATE(EDATE($G69,19),0))</f>
        <v>44010</v>
      </c>
      <c r="AT69" s="230"/>
      <c r="AU69" s="205">
        <f>IF(COUNT($G69:G69),EDATE(EDATE($G69,20),0))</f>
        <v>44040</v>
      </c>
      <c r="AV69" s="230"/>
      <c r="AW69" s="205">
        <f>IF(COUNT($G69:G69),EDATE(EDATE($G69,21),0))</f>
        <v>44071</v>
      </c>
      <c r="AX69" s="230"/>
      <c r="AY69" s="205">
        <f>IF(COUNT($G69:G69),EDATE(EDATE($G69,22),0))</f>
        <v>44102</v>
      </c>
      <c r="AZ69" s="230"/>
      <c r="BA69" s="205">
        <f>IF(COUNT($G69:G69),EDATE(EDATE($G69,23),0))</f>
        <v>44132</v>
      </c>
      <c r="BB69" s="230"/>
      <c r="BC69" s="205">
        <f>IF(COUNT($G69:G69),EDATE(EDATE($G69,24),0))</f>
        <v>44163</v>
      </c>
      <c r="BD69" s="230"/>
      <c r="BE69" s="205">
        <f>IF(COUNT($G69:G69),EDATE(EDATE($G69,25),0))</f>
        <v>44193</v>
      </c>
      <c r="BF69" s="230"/>
      <c r="BG69" s="205">
        <f>IF(COUNT($G69:G69),EDATE(EDATE($G69,26),0))</f>
        <v>44224</v>
      </c>
      <c r="BH69" s="230"/>
      <c r="BI69" s="205">
        <f>IF(COUNT($G69:G69),EDATE(EDATE($G69,27),0))</f>
        <v>44255</v>
      </c>
      <c r="BJ69" s="230"/>
      <c r="BK69" s="205">
        <f>IF(COUNT($G69:G69),EDATE(EDATE($G69,28),0))</f>
        <v>44283</v>
      </c>
      <c r="BL69" s="230"/>
      <c r="BM69" s="205">
        <f>IF(COUNT($G69:G69),EDATE(EDATE($G69,29),0))</f>
        <v>44314</v>
      </c>
      <c r="BN69" s="230"/>
      <c r="BO69" s="205">
        <f>IF(COUNT($G69:G69),EDATE(EDATE($G69,30),0))</f>
        <v>44344</v>
      </c>
      <c r="BP69" s="230"/>
      <c r="BQ69" s="205">
        <f>IF(COUNT($G69:G69),EDATE(EDATE($G69,31),0))</f>
        <v>44375</v>
      </c>
      <c r="BR69" s="230"/>
      <c r="BS69" s="205">
        <f>IF(COUNT($G69:G69),EDATE(EDATE($G69,32),0))</f>
        <v>44405</v>
      </c>
      <c r="BT69" s="230"/>
      <c r="BU69" s="205">
        <f>IF(COUNT($G69:G69),EDATE(EDATE($G69,33),0))</f>
        <v>44436</v>
      </c>
      <c r="BV69" s="230"/>
      <c r="BW69" s="205">
        <f>IF(COUNT($G69:G69),EDATE(EDATE($G69,34),0))</f>
        <v>44467</v>
      </c>
      <c r="BX69" s="230"/>
      <c r="BY69" s="205">
        <f>IF(COUNT($G69:G69),EDATE(EDATE($G69,35),0))</f>
        <v>44497</v>
      </c>
      <c r="BZ69" s="230"/>
      <c r="CA69" s="205">
        <f>IF(COUNT($G69:G69),EDATE(EDATE($G69,36),0))</f>
        <v>44528</v>
      </c>
      <c r="CB69" s="230"/>
      <c r="CC69" s="205">
        <f>IF(COUNT($G69:G69),EDATE(EDATE($G69,37),0))</f>
        <v>44558</v>
      </c>
      <c r="CD69" s="230"/>
      <c r="CE69" s="205">
        <f>IF(COUNT($G69:G69),EDATE(EDATE($G69,38),0))</f>
        <v>44589</v>
      </c>
      <c r="CF69" s="230"/>
      <c r="CG69" s="205">
        <f>IF(COUNT($G69:G69),EDATE(EDATE($G69,39),0))</f>
        <v>44620</v>
      </c>
      <c r="CH69" s="230"/>
      <c r="CI69" s="205">
        <f>IF(COUNT($G69:G69),EDATE(EDATE($G69,40),0))</f>
        <v>44648</v>
      </c>
      <c r="CJ69" s="230"/>
      <c r="CK69" s="205">
        <f>IF(COUNT($G69:G69),EDATE(EDATE($G69,41),0))</f>
        <v>44679</v>
      </c>
      <c r="CL69" s="230"/>
      <c r="CM69" s="205">
        <f>IF(COUNT($G69:G69),EDATE(EDATE($G69,42),0))</f>
        <v>44709</v>
      </c>
      <c r="CN69" s="230"/>
      <c r="CO69" s="205">
        <f>IF(COUNT($G69:G69),EDATE(EDATE($G69,43),0))</f>
        <v>44740</v>
      </c>
      <c r="CP69" s="230"/>
      <c r="CQ69" s="205">
        <f>IF(COUNT($G69:G69),EDATE(EDATE($G69,44),0))</f>
        <v>44770</v>
      </c>
      <c r="CR69" s="230"/>
      <c r="CS69" s="205">
        <f>IF(COUNT($G69:G69),EDATE(EDATE($G69,45),0))</f>
        <v>44801</v>
      </c>
      <c r="CT69" s="230"/>
      <c r="CU69" s="205">
        <f>IF(COUNT($G69:G69),EDATE(EDATE($G69,46),0))</f>
        <v>44832</v>
      </c>
      <c r="CV69" s="230"/>
      <c r="CW69" s="205">
        <f>IF(COUNT($G69:G69),EDATE(EDATE($G69,47),0))</f>
        <v>44862</v>
      </c>
      <c r="CX69" s="230"/>
      <c r="CY69" s="205">
        <f>IF(COUNT($G69:G69),EDATE(EDATE($G69,48),0))</f>
        <v>44893</v>
      </c>
      <c r="CZ69" s="230"/>
      <c r="DA69" s="205">
        <f>IF(COUNT($G69:G69),EDATE(EDATE($G69,49),0))</f>
        <v>44923</v>
      </c>
      <c r="DB69" s="230"/>
      <c r="DC69" s="205">
        <f>IF(COUNT($G69:G69),EDATE(EDATE($G69,50),0))</f>
        <v>44954</v>
      </c>
      <c r="DD69" s="230"/>
      <c r="DE69" s="205">
        <f>IF(COUNT($G69:G69),EDATE(EDATE($G69,51),0))</f>
        <v>44985</v>
      </c>
      <c r="DF69" s="230"/>
      <c r="DG69" s="205">
        <f>IF(COUNT($G69:G69),EDATE(EDATE($G69,52),0))</f>
        <v>45013</v>
      </c>
      <c r="DH69" s="230"/>
      <c r="DI69" s="205">
        <f>IF(COUNT($G69:G69),EDATE(EDATE($G69,53),0))</f>
        <v>45044</v>
      </c>
      <c r="DJ69" s="230"/>
      <c r="DK69" s="205">
        <f>IF(COUNT($G69:G69),EDATE(EDATE($G69,54),0))</f>
        <v>45074</v>
      </c>
      <c r="DL69" s="230"/>
      <c r="DM69" s="205">
        <f>IF(COUNT($G69:G69),EDATE(EDATE($G69,55),0))</f>
        <v>45105</v>
      </c>
      <c r="DN69" s="230"/>
      <c r="DO69" s="205">
        <f>IF(COUNT($G69:G69),EDATE(EDATE($G69,56),0))</f>
        <v>45135</v>
      </c>
      <c r="DP69" s="230"/>
      <c r="DQ69" s="205">
        <f>IF(COUNT($G69:G69),EDATE(EDATE($G69,57),0))</f>
        <v>45166</v>
      </c>
      <c r="DR69" s="230"/>
      <c r="DS69" s="205">
        <f>IF(COUNT($G69:G69),EDATE(EDATE($G69,58),0))</f>
        <v>45197</v>
      </c>
      <c r="DT69" s="230"/>
      <c r="DU69" s="205">
        <f>IF(COUNT($G69:G69),EDATE(EDATE($G69,59),0))</f>
        <v>45227</v>
      </c>
      <c r="DV69" s="230"/>
      <c r="DW69" s="205">
        <f>IF(COUNT($G69:G69),EDATE(EDATE($G69,60),0))</f>
        <v>45258</v>
      </c>
      <c r="DX69" s="230"/>
      <c r="DY69" s="205">
        <f>IF(COUNT($G69:G69),EDATE(EDATE($G69,61),0))</f>
        <v>45288</v>
      </c>
      <c r="DZ69" s="230"/>
      <c r="EA69" s="205">
        <f>IF(COUNT($G69:G69),EDATE(EDATE($G69,62),0))</f>
        <v>45319</v>
      </c>
      <c r="EB69" s="230"/>
      <c r="EC69" s="205">
        <f>IF(COUNT($G69:G69),EDATE(EDATE($G69,63),0))</f>
        <v>45350</v>
      </c>
      <c r="ED69" s="230"/>
      <c r="EE69" s="205">
        <f>IF(COUNT($G69:G69),EDATE(EDATE($G69,64),0))</f>
        <v>45379</v>
      </c>
      <c r="EF69" s="233"/>
      <c r="EG69" s="44"/>
    </row>
    <row r="70" spans="1:137" ht="21" customHeight="1" thickBot="1">
      <c r="A70" s="200" t="str">
        <f t="shared" ca="1" si="1"/>
        <v/>
      </c>
      <c r="B70" s="213"/>
      <c r="C70" s="215" t="e">
        <f>+VLOOKUP(B70,'اسماء العملاء'!$A$2:$E$1270,5,FALSE)</f>
        <v>#N/A</v>
      </c>
      <c r="D70" s="215" t="e">
        <f>+VLOOKUP(B70,'اسماء العملاء'!$A$2:$C$1270,2,FALSE)</f>
        <v>#N/A</v>
      </c>
      <c r="E70" s="215" t="e">
        <f>+VLOOKUP(B70,'اسماء العملاء'!$A$2:$C$1270,3,FALSE)</f>
        <v>#N/A</v>
      </c>
      <c r="F70" s="203" t="e">
        <f>+VLOOKUP(B70,'اسماء العملاء'!$A$2:$F$142,6,FALSE)</f>
        <v>#N/A</v>
      </c>
      <c r="G70" s="205">
        <v>43433</v>
      </c>
      <c r="H70" s="229"/>
      <c r="I70" s="205">
        <f>IF(COUNT($G70:G70),EDATE(EDATE($G70,1),0))</f>
        <v>43463</v>
      </c>
      <c r="J70" s="230"/>
      <c r="K70" s="205">
        <f>IF(COUNT($G70:G70),EDATE(EDATE($G70,2),0))</f>
        <v>43494</v>
      </c>
      <c r="L70" s="230"/>
      <c r="M70" s="205">
        <f>IF(COUNT($G70:G70),EDATE(EDATE($G70,3),0))</f>
        <v>43524</v>
      </c>
      <c r="N70" s="230"/>
      <c r="O70" s="205">
        <f>IF(COUNT($G70:G70),EDATE(EDATE($G70,4),0))</f>
        <v>43553</v>
      </c>
      <c r="P70" s="230"/>
      <c r="Q70" s="230">
        <f>IF(COUNT($G70:G70),EDATE(EDATE($G70,5),0))</f>
        <v>43584</v>
      </c>
      <c r="R70" s="230"/>
      <c r="S70" s="205">
        <f>IF(COUNT($G70:G70),EDATE(EDATE($G70,6),0))</f>
        <v>43614</v>
      </c>
      <c r="T70" s="230"/>
      <c r="U70" s="205">
        <f>IF(COUNT($G70:G70),EDATE(EDATE($G70,7),0))</f>
        <v>43645</v>
      </c>
      <c r="V70" s="230"/>
      <c r="W70" s="205">
        <f>IF(COUNT($G70:G70),EDATE(EDATE($G70,8),0))</f>
        <v>43675</v>
      </c>
      <c r="X70" s="230"/>
      <c r="Y70" s="205">
        <f>IF(COUNT($G70:G70),EDATE(EDATE($G70,9),0))</f>
        <v>43706</v>
      </c>
      <c r="Z70" s="230"/>
      <c r="AA70" s="205">
        <f>IF(COUNT($G70:G70),EDATE(EDATE($G70,10),0))</f>
        <v>43737</v>
      </c>
      <c r="AB70" s="230"/>
      <c r="AC70" s="205">
        <f>IF(COUNT($G70:G70),EDATE(EDATE($G70,11),0))</f>
        <v>43767</v>
      </c>
      <c r="AD70" s="230"/>
      <c r="AE70" s="205">
        <f>IF(COUNT($G70:G70),EDATE(EDATE($G70,12),0))</f>
        <v>43798</v>
      </c>
      <c r="AF70" s="230"/>
      <c r="AG70" s="205">
        <f>IF(COUNT($G70:G70),EDATE(EDATE($G70,13),0))</f>
        <v>43828</v>
      </c>
      <c r="AH70" s="230"/>
      <c r="AI70" s="205">
        <f>IF(COUNT($G70:G70),EDATE(EDATE($G70,14),0))</f>
        <v>43859</v>
      </c>
      <c r="AJ70" s="230"/>
      <c r="AK70" s="205">
        <f>IF(COUNT($G70:G70),EDATE(EDATE($G70,15),0))</f>
        <v>43890</v>
      </c>
      <c r="AL70" s="230"/>
      <c r="AM70" s="205">
        <f>IF(COUNT($G70:G70),EDATE(EDATE($G70,16),0))</f>
        <v>43919</v>
      </c>
      <c r="AN70" s="230"/>
      <c r="AO70" s="205">
        <f>IF(COUNT($G70:G70),EDATE(EDATE($G70,17),0))</f>
        <v>43950</v>
      </c>
      <c r="AP70" s="230"/>
      <c r="AQ70" s="205">
        <f>IF(COUNT($G70:G70),EDATE(EDATE($G70,18),0))</f>
        <v>43980</v>
      </c>
      <c r="AR70" s="230"/>
      <c r="AS70" s="205">
        <f>IF(COUNT($G70:G70),EDATE(EDATE($G70,19),0))</f>
        <v>44011</v>
      </c>
      <c r="AT70" s="230"/>
      <c r="AU70" s="205">
        <f>IF(COUNT($G70:G70),EDATE(EDATE($G70,20),0))</f>
        <v>44041</v>
      </c>
      <c r="AV70" s="230"/>
      <c r="AW70" s="205">
        <f>IF(COUNT($G70:G70),EDATE(EDATE($G70,21),0))</f>
        <v>44072</v>
      </c>
      <c r="AX70" s="230"/>
      <c r="AY70" s="205">
        <f>IF(COUNT($G70:G70),EDATE(EDATE($G70,22),0))</f>
        <v>44103</v>
      </c>
      <c r="AZ70" s="230"/>
      <c r="BA70" s="205">
        <f>IF(COUNT($G70:G70),EDATE(EDATE($G70,23),0))</f>
        <v>44133</v>
      </c>
      <c r="BB70" s="230"/>
      <c r="BC70" s="205">
        <f>IF(COUNT($G70:G70),EDATE(EDATE($G70,24),0))</f>
        <v>44164</v>
      </c>
      <c r="BD70" s="230"/>
      <c r="BE70" s="205">
        <f>IF(COUNT($G70:G70),EDATE(EDATE($G70,25),0))</f>
        <v>44194</v>
      </c>
      <c r="BF70" s="230"/>
      <c r="BG70" s="205">
        <f>IF(COUNT($G70:G70),EDATE(EDATE($G70,26),0))</f>
        <v>44225</v>
      </c>
      <c r="BH70" s="230"/>
      <c r="BI70" s="205">
        <f>IF(COUNT($G70:G70),EDATE(EDATE($G70,27),0))</f>
        <v>44255</v>
      </c>
      <c r="BJ70" s="230"/>
      <c r="BK70" s="205">
        <f>IF(COUNT($G70:G70),EDATE(EDATE($G70,28),0))</f>
        <v>44284</v>
      </c>
      <c r="BL70" s="230"/>
      <c r="BM70" s="205">
        <f>IF(COUNT($G70:G70),EDATE(EDATE($G70,29),0))</f>
        <v>44315</v>
      </c>
      <c r="BN70" s="230"/>
      <c r="BO70" s="205">
        <f>IF(COUNT($G70:G70),EDATE(EDATE($G70,30),0))</f>
        <v>44345</v>
      </c>
      <c r="BP70" s="230"/>
      <c r="BQ70" s="205">
        <f>IF(COUNT($G70:G70),EDATE(EDATE($G70,31),0))</f>
        <v>44376</v>
      </c>
      <c r="BR70" s="230"/>
      <c r="BS70" s="205">
        <f>IF(COUNT($G70:G70),EDATE(EDATE($G70,32),0))</f>
        <v>44406</v>
      </c>
      <c r="BT70" s="230"/>
      <c r="BU70" s="205">
        <f>IF(COUNT($G70:G70),EDATE(EDATE($G70,33),0))</f>
        <v>44437</v>
      </c>
      <c r="BV70" s="230"/>
      <c r="BW70" s="205">
        <f>IF(COUNT($G70:G70),EDATE(EDATE($G70,34),0))</f>
        <v>44468</v>
      </c>
      <c r="BX70" s="230"/>
      <c r="BY70" s="205">
        <f>IF(COUNT($G70:G70),EDATE(EDATE($G70,35),0))</f>
        <v>44498</v>
      </c>
      <c r="BZ70" s="230"/>
      <c r="CA70" s="205">
        <f>IF(COUNT($G70:G70),EDATE(EDATE($G70,36),0))</f>
        <v>44529</v>
      </c>
      <c r="CB70" s="230"/>
      <c r="CC70" s="205">
        <f>IF(COUNT($G70:G70),EDATE(EDATE($G70,37),0))</f>
        <v>44559</v>
      </c>
      <c r="CD70" s="230"/>
      <c r="CE70" s="205">
        <f>IF(COUNT($G70:G70),EDATE(EDATE($G70,38),0))</f>
        <v>44590</v>
      </c>
      <c r="CF70" s="230"/>
      <c r="CG70" s="205">
        <f>IF(COUNT($G70:G70),EDATE(EDATE($G70,39),0))</f>
        <v>44620</v>
      </c>
      <c r="CH70" s="230"/>
      <c r="CI70" s="205">
        <f>IF(COUNT($G70:G70),EDATE(EDATE($G70,40),0))</f>
        <v>44649</v>
      </c>
      <c r="CJ70" s="230"/>
      <c r="CK70" s="205">
        <f>IF(COUNT($G70:G70),EDATE(EDATE($G70,41),0))</f>
        <v>44680</v>
      </c>
      <c r="CL70" s="230"/>
      <c r="CM70" s="205">
        <f>IF(COUNT($G70:G70),EDATE(EDATE($G70,42),0))</f>
        <v>44710</v>
      </c>
      <c r="CN70" s="230"/>
      <c r="CO70" s="205">
        <f>IF(COUNT($G70:G70),EDATE(EDATE($G70,43),0))</f>
        <v>44741</v>
      </c>
      <c r="CP70" s="230"/>
      <c r="CQ70" s="205">
        <f>IF(COUNT($G70:G70),EDATE(EDATE($G70,44),0))</f>
        <v>44771</v>
      </c>
      <c r="CR70" s="230"/>
      <c r="CS70" s="205">
        <f>IF(COUNT($G70:G70),EDATE(EDATE($G70,45),0))</f>
        <v>44802</v>
      </c>
      <c r="CT70" s="230"/>
      <c r="CU70" s="205">
        <f>IF(COUNT($G70:G70),EDATE(EDATE($G70,46),0))</f>
        <v>44833</v>
      </c>
      <c r="CV70" s="230"/>
      <c r="CW70" s="205">
        <f>IF(COUNT($G70:G70),EDATE(EDATE($G70,47),0))</f>
        <v>44863</v>
      </c>
      <c r="CX70" s="230"/>
      <c r="CY70" s="205">
        <f>IF(COUNT($G70:G70),EDATE(EDATE($G70,48),0))</f>
        <v>44894</v>
      </c>
      <c r="CZ70" s="230"/>
      <c r="DA70" s="205">
        <f>IF(COUNT($G70:G70),EDATE(EDATE($G70,49),0))</f>
        <v>44924</v>
      </c>
      <c r="DB70" s="230"/>
      <c r="DC70" s="205">
        <f>IF(COUNT($G70:G70),EDATE(EDATE($G70,50),0))</f>
        <v>44955</v>
      </c>
      <c r="DD70" s="230"/>
      <c r="DE70" s="205">
        <f>IF(COUNT($G70:G70),EDATE(EDATE($G70,51),0))</f>
        <v>44985</v>
      </c>
      <c r="DF70" s="230"/>
      <c r="DG70" s="205">
        <f>IF(COUNT($G70:G70),EDATE(EDATE($G70,52),0))</f>
        <v>45014</v>
      </c>
      <c r="DH70" s="230"/>
      <c r="DI70" s="205">
        <f>IF(COUNT($G70:G70),EDATE(EDATE($G70,53),0))</f>
        <v>45045</v>
      </c>
      <c r="DJ70" s="230"/>
      <c r="DK70" s="205">
        <f>IF(COUNT($G70:G70),EDATE(EDATE($G70,54),0))</f>
        <v>45075</v>
      </c>
      <c r="DL70" s="230"/>
      <c r="DM70" s="205">
        <f>IF(COUNT($G70:G70),EDATE(EDATE($G70,55),0))</f>
        <v>45106</v>
      </c>
      <c r="DN70" s="230"/>
      <c r="DO70" s="205">
        <f>IF(COUNT($G70:G70),EDATE(EDATE($G70,56),0))</f>
        <v>45136</v>
      </c>
      <c r="DP70" s="230"/>
      <c r="DQ70" s="205">
        <f>IF(COUNT($G70:G70),EDATE(EDATE($G70,57),0))</f>
        <v>45167</v>
      </c>
      <c r="DR70" s="230"/>
      <c r="DS70" s="205">
        <f>IF(COUNT($G70:G70),EDATE(EDATE($G70,58),0))</f>
        <v>45198</v>
      </c>
      <c r="DT70" s="230"/>
      <c r="DU70" s="205">
        <f>IF(COUNT($G70:G70),EDATE(EDATE($G70,59),0))</f>
        <v>45228</v>
      </c>
      <c r="DV70" s="230"/>
      <c r="DW70" s="205">
        <f>IF(COUNT($G70:G70),EDATE(EDATE($G70,60),0))</f>
        <v>45259</v>
      </c>
      <c r="DX70" s="230"/>
      <c r="DY70" s="205">
        <f>IF(COUNT($G70:G70),EDATE(EDATE($G70,61),0))</f>
        <v>45289</v>
      </c>
      <c r="DZ70" s="230"/>
      <c r="EA70" s="205">
        <f>IF(COUNT($G70:G70),EDATE(EDATE($G70,62),0))</f>
        <v>45320</v>
      </c>
      <c r="EB70" s="230"/>
      <c r="EC70" s="205">
        <f>IF(COUNT($G70:G70),EDATE(EDATE($G70,63),0))</f>
        <v>45351</v>
      </c>
      <c r="ED70" s="230"/>
      <c r="EE70" s="205">
        <f>IF(COUNT($G70:G70),EDATE(EDATE($G70,64),0))</f>
        <v>45380</v>
      </c>
      <c r="EF70" s="233"/>
      <c r="EG70" s="44"/>
    </row>
    <row r="71" spans="1:137" ht="21" customHeight="1" thickBot="1">
      <c r="A71" s="200" t="str">
        <f t="shared" ca="1" si="1"/>
        <v/>
      </c>
      <c r="B71" s="213"/>
      <c r="C71" s="215" t="e">
        <f>+VLOOKUP(B71,'اسماء العملاء'!$A$2:$E$1270,5,FALSE)</f>
        <v>#N/A</v>
      </c>
      <c r="D71" s="215" t="e">
        <f>+VLOOKUP(B71,'اسماء العملاء'!$A$2:$C$1270,2,FALSE)</f>
        <v>#N/A</v>
      </c>
      <c r="E71" s="215" t="e">
        <f>+VLOOKUP(B71,'اسماء العملاء'!$A$2:$C$1270,3,FALSE)</f>
        <v>#N/A</v>
      </c>
      <c r="F71" s="203" t="e">
        <f>+VLOOKUP(B71,'اسماء العملاء'!$A$2:$F$142,6,FALSE)</f>
        <v>#N/A</v>
      </c>
      <c r="G71" s="205">
        <v>43434</v>
      </c>
      <c r="H71" s="229"/>
      <c r="I71" s="205">
        <f>IF(COUNT($G71:G71),EDATE(EDATE($G71,1),0))</f>
        <v>43464</v>
      </c>
      <c r="J71" s="230"/>
      <c r="K71" s="205">
        <f>IF(COUNT($G71:G71),EDATE(EDATE($G71,2),0))</f>
        <v>43495</v>
      </c>
      <c r="L71" s="230"/>
      <c r="M71" s="205">
        <f>IF(COUNT($G71:G71),EDATE(EDATE($G71,3),0))</f>
        <v>43524</v>
      </c>
      <c r="N71" s="230"/>
      <c r="O71" s="205">
        <f>IF(COUNT($G71:G71),EDATE(EDATE($G71,4),0))</f>
        <v>43554</v>
      </c>
      <c r="P71" s="230"/>
      <c r="Q71" s="230">
        <f>IF(COUNT($G71:G71),EDATE(EDATE($G71,5),0))</f>
        <v>43585</v>
      </c>
      <c r="R71" s="230"/>
      <c r="S71" s="205">
        <f>IF(COUNT($G71:G71),EDATE(EDATE($G71,6),0))</f>
        <v>43615</v>
      </c>
      <c r="T71" s="230"/>
      <c r="U71" s="205">
        <f>IF(COUNT($G71:G71),EDATE(EDATE($G71,7),0))</f>
        <v>43646</v>
      </c>
      <c r="V71" s="230"/>
      <c r="W71" s="205">
        <f>IF(COUNT($G71:G71),EDATE(EDATE($G71,8),0))</f>
        <v>43676</v>
      </c>
      <c r="X71" s="230"/>
      <c r="Y71" s="205">
        <f>IF(COUNT($G71:G71),EDATE(EDATE($G71,9),0))</f>
        <v>43707</v>
      </c>
      <c r="Z71" s="230"/>
      <c r="AA71" s="205">
        <f>IF(COUNT($G71:G71),EDATE(EDATE($G71,10),0))</f>
        <v>43738</v>
      </c>
      <c r="AB71" s="230"/>
      <c r="AC71" s="205">
        <f>IF(COUNT($G71:G71),EDATE(EDATE($G71,11),0))</f>
        <v>43768</v>
      </c>
      <c r="AD71" s="230"/>
      <c r="AE71" s="205">
        <f>IF(COUNT($G71:G71),EDATE(EDATE($G71,12),0))</f>
        <v>43799</v>
      </c>
      <c r="AF71" s="230"/>
      <c r="AG71" s="205">
        <f>IF(COUNT($G71:G71),EDATE(EDATE($G71,13),0))</f>
        <v>43829</v>
      </c>
      <c r="AH71" s="230"/>
      <c r="AI71" s="205">
        <f>IF(COUNT($G71:G71),EDATE(EDATE($G71,14),0))</f>
        <v>43860</v>
      </c>
      <c r="AJ71" s="230"/>
      <c r="AK71" s="205">
        <f>IF(COUNT($G71:G71),EDATE(EDATE($G71,15),0))</f>
        <v>43890</v>
      </c>
      <c r="AL71" s="230"/>
      <c r="AM71" s="205">
        <f>IF(COUNT($G71:G71),EDATE(EDATE($G71,16),0))</f>
        <v>43920</v>
      </c>
      <c r="AN71" s="230"/>
      <c r="AO71" s="205">
        <f>IF(COUNT($G71:G71),EDATE(EDATE($G71,17),0))</f>
        <v>43951</v>
      </c>
      <c r="AP71" s="230"/>
      <c r="AQ71" s="205">
        <f>IF(COUNT($G71:G71),EDATE(EDATE($G71,18),0))</f>
        <v>43981</v>
      </c>
      <c r="AR71" s="230"/>
      <c r="AS71" s="205">
        <f>IF(COUNT($G71:G71),EDATE(EDATE($G71,19),0))</f>
        <v>44012</v>
      </c>
      <c r="AT71" s="230"/>
      <c r="AU71" s="205">
        <f>IF(COUNT($G71:G71),EDATE(EDATE($G71,20),0))</f>
        <v>44042</v>
      </c>
      <c r="AV71" s="230"/>
      <c r="AW71" s="205">
        <f>IF(COUNT($G71:G71),EDATE(EDATE($G71,21),0))</f>
        <v>44073</v>
      </c>
      <c r="AX71" s="230"/>
      <c r="AY71" s="205">
        <f>IF(COUNT($G71:G71),EDATE(EDATE($G71,22),0))</f>
        <v>44104</v>
      </c>
      <c r="AZ71" s="230"/>
      <c r="BA71" s="205">
        <f>IF(COUNT($G71:G71),EDATE(EDATE($G71,23),0))</f>
        <v>44134</v>
      </c>
      <c r="BB71" s="230"/>
      <c r="BC71" s="205">
        <f>IF(COUNT($G71:G71),EDATE(EDATE($G71,24),0))</f>
        <v>44165</v>
      </c>
      <c r="BD71" s="230"/>
      <c r="BE71" s="205">
        <f>IF(COUNT($G71:G71),EDATE(EDATE($G71,25),0))</f>
        <v>44195</v>
      </c>
      <c r="BF71" s="230"/>
      <c r="BG71" s="205">
        <f>IF(COUNT($G71:G71),EDATE(EDATE($G71,26),0))</f>
        <v>44226</v>
      </c>
      <c r="BH71" s="230"/>
      <c r="BI71" s="205">
        <f>IF(COUNT($G71:G71),EDATE(EDATE($G71,27),0))</f>
        <v>44255</v>
      </c>
      <c r="BJ71" s="230"/>
      <c r="BK71" s="205">
        <f>IF(COUNT($G71:G71),EDATE(EDATE($G71,28),0))</f>
        <v>44285</v>
      </c>
      <c r="BL71" s="230"/>
      <c r="BM71" s="205">
        <f>IF(COUNT($G71:G71),EDATE(EDATE($G71,29),0))</f>
        <v>44316</v>
      </c>
      <c r="BN71" s="230"/>
      <c r="BO71" s="205">
        <f>IF(COUNT($G71:G71),EDATE(EDATE($G71,30),0))</f>
        <v>44346</v>
      </c>
      <c r="BP71" s="230"/>
      <c r="BQ71" s="205">
        <f>IF(COUNT($G71:G71),EDATE(EDATE($G71,31),0))</f>
        <v>44377</v>
      </c>
      <c r="BR71" s="230"/>
      <c r="BS71" s="205">
        <f>IF(COUNT($G71:G71),EDATE(EDATE($G71,32),0))</f>
        <v>44407</v>
      </c>
      <c r="BT71" s="230"/>
      <c r="BU71" s="205">
        <f>IF(COUNT($G71:G71),EDATE(EDATE($G71,33),0))</f>
        <v>44438</v>
      </c>
      <c r="BV71" s="230"/>
      <c r="BW71" s="205">
        <f>IF(COUNT($G71:G71),EDATE(EDATE($G71,34),0))</f>
        <v>44469</v>
      </c>
      <c r="BX71" s="230"/>
      <c r="BY71" s="205">
        <f>IF(COUNT($G71:G71),EDATE(EDATE($G71,35),0))</f>
        <v>44499</v>
      </c>
      <c r="BZ71" s="230"/>
      <c r="CA71" s="205">
        <f>IF(COUNT($G71:G71),EDATE(EDATE($G71,36),0))</f>
        <v>44530</v>
      </c>
      <c r="CB71" s="230"/>
      <c r="CC71" s="205">
        <f>IF(COUNT($G71:G71),EDATE(EDATE($G71,37),0))</f>
        <v>44560</v>
      </c>
      <c r="CD71" s="230"/>
      <c r="CE71" s="205">
        <f>IF(COUNT($G71:G71),EDATE(EDATE($G71,38),0))</f>
        <v>44591</v>
      </c>
      <c r="CF71" s="230"/>
      <c r="CG71" s="205">
        <f>IF(COUNT($G71:G71),EDATE(EDATE($G71,39),0))</f>
        <v>44620</v>
      </c>
      <c r="CH71" s="230"/>
      <c r="CI71" s="205">
        <f>IF(COUNT($G71:G71),EDATE(EDATE($G71,40),0))</f>
        <v>44650</v>
      </c>
      <c r="CJ71" s="230"/>
      <c r="CK71" s="205">
        <f>IF(COUNT($G71:G71),EDATE(EDATE($G71,41),0))</f>
        <v>44681</v>
      </c>
      <c r="CL71" s="230"/>
      <c r="CM71" s="205">
        <f>IF(COUNT($G71:G71),EDATE(EDATE($G71,42),0))</f>
        <v>44711</v>
      </c>
      <c r="CN71" s="230"/>
      <c r="CO71" s="205">
        <f>IF(COUNT($G71:G71),EDATE(EDATE($G71,43),0))</f>
        <v>44742</v>
      </c>
      <c r="CP71" s="230"/>
      <c r="CQ71" s="205">
        <f>IF(COUNT($G71:G71),EDATE(EDATE($G71,44),0))</f>
        <v>44772</v>
      </c>
      <c r="CR71" s="230"/>
      <c r="CS71" s="205">
        <f>IF(COUNT($G71:G71),EDATE(EDATE($G71,45),0))</f>
        <v>44803</v>
      </c>
      <c r="CT71" s="230"/>
      <c r="CU71" s="205">
        <f>IF(COUNT($G71:G71),EDATE(EDATE($G71,46),0))</f>
        <v>44834</v>
      </c>
      <c r="CV71" s="230"/>
      <c r="CW71" s="205">
        <f>IF(COUNT($G71:G71),EDATE(EDATE($G71,47),0))</f>
        <v>44864</v>
      </c>
      <c r="CX71" s="230"/>
      <c r="CY71" s="205">
        <f>IF(COUNT($G71:G71),EDATE(EDATE($G71,48),0))</f>
        <v>44895</v>
      </c>
      <c r="CZ71" s="230"/>
      <c r="DA71" s="205">
        <f>IF(COUNT($G71:G71),EDATE(EDATE($G71,49),0))</f>
        <v>44925</v>
      </c>
      <c r="DB71" s="230"/>
      <c r="DC71" s="205">
        <f>IF(COUNT($G71:G71),EDATE(EDATE($G71,50),0))</f>
        <v>44956</v>
      </c>
      <c r="DD71" s="230"/>
      <c r="DE71" s="205">
        <f>IF(COUNT($G71:G71),EDATE(EDATE($G71,51),0))</f>
        <v>44985</v>
      </c>
      <c r="DF71" s="230"/>
      <c r="DG71" s="205">
        <f>IF(COUNT($G71:G71),EDATE(EDATE($G71,52),0))</f>
        <v>45015</v>
      </c>
      <c r="DH71" s="230"/>
      <c r="DI71" s="205">
        <f>IF(COUNT($G71:G71),EDATE(EDATE($G71,53),0))</f>
        <v>45046</v>
      </c>
      <c r="DJ71" s="230"/>
      <c r="DK71" s="205">
        <f>IF(COUNT($G71:G71),EDATE(EDATE($G71,54),0))</f>
        <v>45076</v>
      </c>
      <c r="DL71" s="230"/>
      <c r="DM71" s="205">
        <f>IF(COUNT($G71:G71),EDATE(EDATE($G71,55),0))</f>
        <v>45107</v>
      </c>
      <c r="DN71" s="230"/>
      <c r="DO71" s="205">
        <f>IF(COUNT($G71:G71),EDATE(EDATE($G71,56),0))</f>
        <v>45137</v>
      </c>
      <c r="DP71" s="230"/>
      <c r="DQ71" s="205">
        <f>IF(COUNT($G71:G71),EDATE(EDATE($G71,57),0))</f>
        <v>45168</v>
      </c>
      <c r="DR71" s="230"/>
      <c r="DS71" s="205">
        <f>IF(COUNT($G71:G71),EDATE(EDATE($G71,58),0))</f>
        <v>45199</v>
      </c>
      <c r="DT71" s="230"/>
      <c r="DU71" s="205">
        <f>IF(COUNT($G71:G71),EDATE(EDATE($G71,59),0))</f>
        <v>45229</v>
      </c>
      <c r="DV71" s="230"/>
      <c r="DW71" s="205">
        <f>IF(COUNT($G71:G71),EDATE(EDATE($G71,60),0))</f>
        <v>45260</v>
      </c>
      <c r="DX71" s="230"/>
      <c r="DY71" s="205">
        <f>IF(COUNT($G71:G71),EDATE(EDATE($G71,61),0))</f>
        <v>45290</v>
      </c>
      <c r="DZ71" s="230"/>
      <c r="EA71" s="205">
        <f>IF(COUNT($G71:G71),EDATE(EDATE($G71,62),0))</f>
        <v>45321</v>
      </c>
      <c r="EB71" s="230"/>
      <c r="EC71" s="205">
        <f>IF(COUNT($G71:G71),EDATE(EDATE($G71,63),0))</f>
        <v>45351</v>
      </c>
      <c r="ED71" s="230"/>
      <c r="EE71" s="205">
        <f>IF(COUNT($G71:G71),EDATE(EDATE($G71,64),0))</f>
        <v>45381</v>
      </c>
      <c r="EF71" s="233"/>
      <c r="EG71" s="44"/>
    </row>
    <row r="72" spans="1:137" ht="21" customHeight="1" thickBot="1">
      <c r="A72" s="200" t="str">
        <f t="shared" ca="1" si="1"/>
        <v/>
      </c>
      <c r="B72" s="213"/>
      <c r="C72" s="215" t="e">
        <f>+VLOOKUP(B72,'اسماء العملاء'!$A$2:$E$1270,5,FALSE)</f>
        <v>#N/A</v>
      </c>
      <c r="D72" s="215" t="e">
        <f>+VLOOKUP(B72,'اسماء العملاء'!$A$2:$C$1270,2,FALSE)</f>
        <v>#N/A</v>
      </c>
      <c r="E72" s="215" t="e">
        <f>+VLOOKUP(B72,'اسماء العملاء'!$A$2:$C$1270,3,FALSE)</f>
        <v>#N/A</v>
      </c>
      <c r="F72" s="203" t="e">
        <f>+VLOOKUP(B72,'اسماء العملاء'!$A$2:$F$142,6,FALSE)</f>
        <v>#N/A</v>
      </c>
      <c r="G72" s="205">
        <v>43435</v>
      </c>
      <c r="H72" s="229"/>
      <c r="I72" s="205">
        <f>IF(COUNT($G72:G72),EDATE(EDATE($G72,1),0))</f>
        <v>43466</v>
      </c>
      <c r="J72" s="230"/>
      <c r="K72" s="205">
        <f>IF(COUNT($G72:G72),EDATE(EDATE($G72,2),0))</f>
        <v>43497</v>
      </c>
      <c r="L72" s="230"/>
      <c r="M72" s="205">
        <f>IF(COUNT($G72:G72),EDATE(EDATE($G72,3),0))</f>
        <v>43525</v>
      </c>
      <c r="N72" s="230"/>
      <c r="O72" s="205">
        <f>IF(COUNT($G72:G72),EDATE(EDATE($G72,4),0))</f>
        <v>43556</v>
      </c>
      <c r="P72" s="230"/>
      <c r="Q72" s="230">
        <f>IF(COUNT($G72:G72),EDATE(EDATE($G72,5),0))</f>
        <v>43586</v>
      </c>
      <c r="R72" s="230"/>
      <c r="S72" s="205">
        <f>IF(COUNT($G72:G72),EDATE(EDATE($G72,6),0))</f>
        <v>43617</v>
      </c>
      <c r="T72" s="230"/>
      <c r="U72" s="205">
        <f>IF(COUNT($G72:G72),EDATE(EDATE($G72,7),0))</f>
        <v>43647</v>
      </c>
      <c r="V72" s="230"/>
      <c r="W72" s="205">
        <f>IF(COUNT($G72:G72),EDATE(EDATE($G72,8),0))</f>
        <v>43678</v>
      </c>
      <c r="X72" s="230"/>
      <c r="Y72" s="205">
        <f>IF(COUNT($G72:G72),EDATE(EDATE($G72,9),0))</f>
        <v>43709</v>
      </c>
      <c r="Z72" s="230"/>
      <c r="AA72" s="205">
        <f>IF(COUNT($G72:G72),EDATE(EDATE($G72,10),0))</f>
        <v>43739</v>
      </c>
      <c r="AB72" s="230"/>
      <c r="AC72" s="205">
        <f>IF(COUNT($G72:G72),EDATE(EDATE($G72,11),0))</f>
        <v>43770</v>
      </c>
      <c r="AD72" s="230"/>
      <c r="AE72" s="205">
        <f>IF(COUNT($G72:G72),EDATE(EDATE($G72,12),0))</f>
        <v>43800</v>
      </c>
      <c r="AF72" s="230"/>
      <c r="AG72" s="205">
        <f>IF(COUNT($G72:G72),EDATE(EDATE($G72,13),0))</f>
        <v>43831</v>
      </c>
      <c r="AH72" s="230"/>
      <c r="AI72" s="205">
        <f>IF(COUNT($G72:G72),EDATE(EDATE($G72,14),0))</f>
        <v>43862</v>
      </c>
      <c r="AJ72" s="230"/>
      <c r="AK72" s="205">
        <f>IF(COUNT($G72:G72),EDATE(EDATE($G72,15),0))</f>
        <v>43891</v>
      </c>
      <c r="AL72" s="230"/>
      <c r="AM72" s="205">
        <f>IF(COUNT($G72:G72),EDATE(EDATE($G72,16),0))</f>
        <v>43922</v>
      </c>
      <c r="AN72" s="230"/>
      <c r="AO72" s="205">
        <f>IF(COUNT($G72:G72),EDATE(EDATE($G72,17),0))</f>
        <v>43952</v>
      </c>
      <c r="AP72" s="230"/>
      <c r="AQ72" s="205">
        <f>IF(COUNT($G72:G72),EDATE(EDATE($G72,18),0))</f>
        <v>43983</v>
      </c>
      <c r="AR72" s="230"/>
      <c r="AS72" s="205">
        <f>IF(COUNT($G72:G72),EDATE(EDATE($G72,19),0))</f>
        <v>44013</v>
      </c>
      <c r="AT72" s="230"/>
      <c r="AU72" s="205">
        <f>IF(COUNT($G72:G72),EDATE(EDATE($G72,20),0))</f>
        <v>44044</v>
      </c>
      <c r="AV72" s="230"/>
      <c r="AW72" s="205">
        <f>IF(COUNT($G72:G72),EDATE(EDATE($G72,21),0))</f>
        <v>44075</v>
      </c>
      <c r="AX72" s="230"/>
      <c r="AY72" s="205">
        <f>IF(COUNT($G72:G72),EDATE(EDATE($G72,22),0))</f>
        <v>44105</v>
      </c>
      <c r="AZ72" s="230"/>
      <c r="BA72" s="205">
        <f>IF(COUNT($G72:G72),EDATE(EDATE($G72,23),0))</f>
        <v>44136</v>
      </c>
      <c r="BB72" s="230"/>
      <c r="BC72" s="205">
        <f>IF(COUNT($G72:G72),EDATE(EDATE($G72,24),0))</f>
        <v>44166</v>
      </c>
      <c r="BD72" s="230"/>
      <c r="BE72" s="205">
        <f>IF(COUNT($G72:G72),EDATE(EDATE($G72,25),0))</f>
        <v>44197</v>
      </c>
      <c r="BF72" s="230"/>
      <c r="BG72" s="205">
        <f>IF(COUNT($G72:G72),EDATE(EDATE($G72,26),0))</f>
        <v>44228</v>
      </c>
      <c r="BH72" s="230"/>
      <c r="BI72" s="205">
        <f>IF(COUNT($G72:G72),EDATE(EDATE($G72,27),0))</f>
        <v>44256</v>
      </c>
      <c r="BJ72" s="230"/>
      <c r="BK72" s="205">
        <f>IF(COUNT($G72:G72),EDATE(EDATE($G72,28),0))</f>
        <v>44287</v>
      </c>
      <c r="BL72" s="230"/>
      <c r="BM72" s="205">
        <f>IF(COUNT($G72:G72),EDATE(EDATE($G72,29),0))</f>
        <v>44317</v>
      </c>
      <c r="BN72" s="230"/>
      <c r="BO72" s="205">
        <f>IF(COUNT($G72:G72),EDATE(EDATE($G72,30),0))</f>
        <v>44348</v>
      </c>
      <c r="BP72" s="230"/>
      <c r="BQ72" s="205">
        <f>IF(COUNT($G72:G72),EDATE(EDATE($G72,31),0))</f>
        <v>44378</v>
      </c>
      <c r="BR72" s="230"/>
      <c r="BS72" s="205">
        <f>IF(COUNT($G72:G72),EDATE(EDATE($G72,32),0))</f>
        <v>44409</v>
      </c>
      <c r="BT72" s="230"/>
      <c r="BU72" s="205">
        <f>IF(COUNT($G72:G72),EDATE(EDATE($G72,33),0))</f>
        <v>44440</v>
      </c>
      <c r="BV72" s="230"/>
      <c r="BW72" s="205">
        <f>IF(COUNT($G72:G72),EDATE(EDATE($G72,34),0))</f>
        <v>44470</v>
      </c>
      <c r="BX72" s="230"/>
      <c r="BY72" s="205">
        <f>IF(COUNT($G72:G72),EDATE(EDATE($G72,35),0))</f>
        <v>44501</v>
      </c>
      <c r="BZ72" s="230"/>
      <c r="CA72" s="205">
        <f>IF(COUNT($G72:G72),EDATE(EDATE($G72,36),0))</f>
        <v>44531</v>
      </c>
      <c r="CB72" s="230"/>
      <c r="CC72" s="205">
        <f>IF(COUNT($G72:G72),EDATE(EDATE($G72,37),0))</f>
        <v>44562</v>
      </c>
      <c r="CD72" s="230"/>
      <c r="CE72" s="205">
        <f>IF(COUNT($G72:G72),EDATE(EDATE($G72,38),0))</f>
        <v>44593</v>
      </c>
      <c r="CF72" s="230"/>
      <c r="CG72" s="205">
        <f>IF(COUNT($G72:G72),EDATE(EDATE($G72,39),0))</f>
        <v>44621</v>
      </c>
      <c r="CH72" s="230"/>
      <c r="CI72" s="205">
        <f>IF(COUNT($G72:G72),EDATE(EDATE($G72,40),0))</f>
        <v>44652</v>
      </c>
      <c r="CJ72" s="230"/>
      <c r="CK72" s="205">
        <f>IF(COUNT($G72:G72),EDATE(EDATE($G72,41),0))</f>
        <v>44682</v>
      </c>
      <c r="CL72" s="230"/>
      <c r="CM72" s="205">
        <f>IF(COUNT($G72:G72),EDATE(EDATE($G72,42),0))</f>
        <v>44713</v>
      </c>
      <c r="CN72" s="230"/>
      <c r="CO72" s="205">
        <f>IF(COUNT($G72:G72),EDATE(EDATE($G72,43),0))</f>
        <v>44743</v>
      </c>
      <c r="CP72" s="230"/>
      <c r="CQ72" s="205">
        <f>IF(COUNT($G72:G72),EDATE(EDATE($G72,44),0))</f>
        <v>44774</v>
      </c>
      <c r="CR72" s="230"/>
      <c r="CS72" s="205">
        <f>IF(COUNT($G72:G72),EDATE(EDATE($G72,45),0))</f>
        <v>44805</v>
      </c>
      <c r="CT72" s="230"/>
      <c r="CU72" s="205">
        <f>IF(COUNT($G72:G72),EDATE(EDATE($G72,46),0))</f>
        <v>44835</v>
      </c>
      <c r="CV72" s="230"/>
      <c r="CW72" s="205">
        <f>IF(COUNT($G72:G72),EDATE(EDATE($G72,47),0))</f>
        <v>44866</v>
      </c>
      <c r="CX72" s="230"/>
      <c r="CY72" s="205">
        <f>IF(COUNT($G72:G72),EDATE(EDATE($G72,48),0))</f>
        <v>44896</v>
      </c>
      <c r="CZ72" s="230"/>
      <c r="DA72" s="205">
        <f>IF(COUNT($G72:G72),EDATE(EDATE($G72,49),0))</f>
        <v>44927</v>
      </c>
      <c r="DB72" s="230"/>
      <c r="DC72" s="205">
        <f>IF(COUNT($G72:G72),EDATE(EDATE($G72,50),0))</f>
        <v>44958</v>
      </c>
      <c r="DD72" s="230"/>
      <c r="DE72" s="205">
        <f>IF(COUNT($G72:G72),EDATE(EDATE($G72,51),0))</f>
        <v>44986</v>
      </c>
      <c r="DF72" s="230"/>
      <c r="DG72" s="205">
        <f>IF(COUNT($G72:G72),EDATE(EDATE($G72,52),0))</f>
        <v>45017</v>
      </c>
      <c r="DH72" s="230"/>
      <c r="DI72" s="205">
        <f>IF(COUNT($G72:G72),EDATE(EDATE($G72,53),0))</f>
        <v>45047</v>
      </c>
      <c r="DJ72" s="230"/>
      <c r="DK72" s="205">
        <f>IF(COUNT($G72:G72),EDATE(EDATE($G72,54),0))</f>
        <v>45078</v>
      </c>
      <c r="DL72" s="230"/>
      <c r="DM72" s="205">
        <f>IF(COUNT($G72:G72),EDATE(EDATE($G72,55),0))</f>
        <v>45108</v>
      </c>
      <c r="DN72" s="230"/>
      <c r="DO72" s="205">
        <f>IF(COUNT($G72:G72),EDATE(EDATE($G72,56),0))</f>
        <v>45139</v>
      </c>
      <c r="DP72" s="230"/>
      <c r="DQ72" s="205">
        <f>IF(COUNT($G72:G72),EDATE(EDATE($G72,57),0))</f>
        <v>45170</v>
      </c>
      <c r="DR72" s="230"/>
      <c r="DS72" s="205">
        <f>IF(COUNT($G72:G72),EDATE(EDATE($G72,58),0))</f>
        <v>45200</v>
      </c>
      <c r="DT72" s="230"/>
      <c r="DU72" s="205">
        <f>IF(COUNT($G72:G72),EDATE(EDATE($G72,59),0))</f>
        <v>45231</v>
      </c>
      <c r="DV72" s="230"/>
      <c r="DW72" s="205">
        <f>IF(COUNT($G72:G72),EDATE(EDATE($G72,60),0))</f>
        <v>45261</v>
      </c>
      <c r="DX72" s="230"/>
      <c r="DY72" s="205">
        <f>IF(COUNT($G72:G72),EDATE(EDATE($G72,61),0))</f>
        <v>45292</v>
      </c>
      <c r="DZ72" s="230"/>
      <c r="EA72" s="205">
        <f>IF(COUNT($G72:G72),EDATE(EDATE($G72,62),0))</f>
        <v>45323</v>
      </c>
      <c r="EB72" s="230"/>
      <c r="EC72" s="205">
        <f>IF(COUNT($G72:G72),EDATE(EDATE($G72,63),0))</f>
        <v>45352</v>
      </c>
      <c r="ED72" s="230"/>
      <c r="EE72" s="205">
        <f>IF(COUNT($G72:G72),EDATE(EDATE($G72,64),0))</f>
        <v>45383</v>
      </c>
      <c r="EF72" s="233"/>
      <c r="EG72" s="44"/>
    </row>
    <row r="73" spans="1:137" ht="21" customHeight="1" thickBot="1">
      <c r="A73" s="200" t="str">
        <f t="shared" ca="1" si="1"/>
        <v/>
      </c>
      <c r="B73" s="213"/>
      <c r="C73" s="215" t="e">
        <f>+VLOOKUP(B73,'اسماء العملاء'!$A$2:$E$1270,5,FALSE)</f>
        <v>#N/A</v>
      </c>
      <c r="D73" s="215" t="e">
        <f>+VLOOKUP(B73,'اسماء العملاء'!$A$2:$C$1270,2,FALSE)</f>
        <v>#N/A</v>
      </c>
      <c r="E73" s="215" t="e">
        <f>+VLOOKUP(B73,'اسماء العملاء'!$A$2:$C$1270,3,FALSE)</f>
        <v>#N/A</v>
      </c>
      <c r="F73" s="203" t="e">
        <f>+VLOOKUP(B73,'اسماء العملاء'!$A$2:$F$142,6,FALSE)</f>
        <v>#N/A</v>
      </c>
      <c r="G73" s="205">
        <v>43436</v>
      </c>
      <c r="H73" s="229"/>
      <c r="I73" s="205">
        <f>IF(COUNT($G73:G73),EDATE(EDATE($G73,1),0))</f>
        <v>43467</v>
      </c>
      <c r="J73" s="230"/>
      <c r="K73" s="205">
        <f>IF(COUNT($G73:G73),EDATE(EDATE($G73,2),0))</f>
        <v>43498</v>
      </c>
      <c r="L73" s="230"/>
      <c r="M73" s="205">
        <f>IF(COUNT($G73:G73),EDATE(EDATE($G73,3),0))</f>
        <v>43526</v>
      </c>
      <c r="N73" s="230"/>
      <c r="O73" s="205">
        <f>IF(COUNT($G73:G73),EDATE(EDATE($G73,4),0))</f>
        <v>43557</v>
      </c>
      <c r="P73" s="230"/>
      <c r="Q73" s="230">
        <f>IF(COUNT($G73:G73),EDATE(EDATE($G73,5),0))</f>
        <v>43587</v>
      </c>
      <c r="R73" s="230"/>
      <c r="S73" s="205">
        <f>IF(COUNT($G73:G73),EDATE(EDATE($G73,6),0))</f>
        <v>43618</v>
      </c>
      <c r="T73" s="230"/>
      <c r="U73" s="205">
        <f>IF(COUNT($G73:G73),EDATE(EDATE($G73,7),0))</f>
        <v>43648</v>
      </c>
      <c r="V73" s="230"/>
      <c r="W73" s="205">
        <f>IF(COUNT($G73:G73),EDATE(EDATE($G73,8),0))</f>
        <v>43679</v>
      </c>
      <c r="X73" s="230"/>
      <c r="Y73" s="205">
        <f>IF(COUNT($G73:G73),EDATE(EDATE($G73,9),0))</f>
        <v>43710</v>
      </c>
      <c r="Z73" s="230"/>
      <c r="AA73" s="205">
        <f>IF(COUNT($G73:G73),EDATE(EDATE($G73,10),0))</f>
        <v>43740</v>
      </c>
      <c r="AB73" s="230"/>
      <c r="AC73" s="205">
        <f>IF(COUNT($G73:G73),EDATE(EDATE($G73,11),0))</f>
        <v>43771</v>
      </c>
      <c r="AD73" s="230"/>
      <c r="AE73" s="205">
        <f>IF(COUNT($G73:G73),EDATE(EDATE($G73,12),0))</f>
        <v>43801</v>
      </c>
      <c r="AF73" s="230"/>
      <c r="AG73" s="205">
        <f>IF(COUNT($G73:G73),EDATE(EDATE($G73,13),0))</f>
        <v>43832</v>
      </c>
      <c r="AH73" s="230"/>
      <c r="AI73" s="205">
        <f>IF(COUNT($G73:G73),EDATE(EDATE($G73,14),0))</f>
        <v>43863</v>
      </c>
      <c r="AJ73" s="230"/>
      <c r="AK73" s="205">
        <f>IF(COUNT($G73:G73),EDATE(EDATE($G73,15),0))</f>
        <v>43892</v>
      </c>
      <c r="AL73" s="230"/>
      <c r="AM73" s="205">
        <f>IF(COUNT($G73:G73),EDATE(EDATE($G73,16),0))</f>
        <v>43923</v>
      </c>
      <c r="AN73" s="230"/>
      <c r="AO73" s="205">
        <f>IF(COUNT($G73:G73),EDATE(EDATE($G73,17),0))</f>
        <v>43953</v>
      </c>
      <c r="AP73" s="230"/>
      <c r="AQ73" s="205">
        <f>IF(COUNT($G73:G73),EDATE(EDATE($G73,18),0))</f>
        <v>43984</v>
      </c>
      <c r="AR73" s="230"/>
      <c r="AS73" s="205">
        <f>IF(COUNT($G73:G73),EDATE(EDATE($G73,19),0))</f>
        <v>44014</v>
      </c>
      <c r="AT73" s="230"/>
      <c r="AU73" s="205">
        <f>IF(COUNT($G73:G73),EDATE(EDATE($G73,20),0))</f>
        <v>44045</v>
      </c>
      <c r="AV73" s="230"/>
      <c r="AW73" s="205">
        <f>IF(COUNT($G73:G73),EDATE(EDATE($G73,21),0))</f>
        <v>44076</v>
      </c>
      <c r="AX73" s="230"/>
      <c r="AY73" s="205">
        <f>IF(COUNT($G73:G73),EDATE(EDATE($G73,22),0))</f>
        <v>44106</v>
      </c>
      <c r="AZ73" s="230"/>
      <c r="BA73" s="205">
        <f>IF(COUNT($G73:G73),EDATE(EDATE($G73,23),0))</f>
        <v>44137</v>
      </c>
      <c r="BB73" s="230"/>
      <c r="BC73" s="205">
        <f>IF(COUNT($G73:G73),EDATE(EDATE($G73,24),0))</f>
        <v>44167</v>
      </c>
      <c r="BD73" s="230"/>
      <c r="BE73" s="205">
        <f>IF(COUNT($G73:G73),EDATE(EDATE($G73,25),0))</f>
        <v>44198</v>
      </c>
      <c r="BF73" s="230"/>
      <c r="BG73" s="205">
        <f>IF(COUNT($G73:G73),EDATE(EDATE($G73,26),0))</f>
        <v>44229</v>
      </c>
      <c r="BH73" s="230"/>
      <c r="BI73" s="205">
        <f>IF(COUNT($G73:G73),EDATE(EDATE($G73,27),0))</f>
        <v>44257</v>
      </c>
      <c r="BJ73" s="230"/>
      <c r="BK73" s="205">
        <f>IF(COUNT($G73:G73),EDATE(EDATE($G73,28),0))</f>
        <v>44288</v>
      </c>
      <c r="BL73" s="230"/>
      <c r="BM73" s="205">
        <f>IF(COUNT($G73:G73),EDATE(EDATE($G73,29),0))</f>
        <v>44318</v>
      </c>
      <c r="BN73" s="230"/>
      <c r="BO73" s="205">
        <f>IF(COUNT($G73:G73),EDATE(EDATE($G73,30),0))</f>
        <v>44349</v>
      </c>
      <c r="BP73" s="230"/>
      <c r="BQ73" s="205">
        <f>IF(COUNT($G73:G73),EDATE(EDATE($G73,31),0))</f>
        <v>44379</v>
      </c>
      <c r="BR73" s="230"/>
      <c r="BS73" s="205">
        <f>IF(COUNT($G73:G73),EDATE(EDATE($G73,32),0))</f>
        <v>44410</v>
      </c>
      <c r="BT73" s="230"/>
      <c r="BU73" s="205">
        <f>IF(COUNT($G73:G73),EDATE(EDATE($G73,33),0))</f>
        <v>44441</v>
      </c>
      <c r="BV73" s="230"/>
      <c r="BW73" s="205">
        <f>IF(COUNT($G73:G73),EDATE(EDATE($G73,34),0))</f>
        <v>44471</v>
      </c>
      <c r="BX73" s="230"/>
      <c r="BY73" s="205">
        <f>IF(COUNT($G73:G73),EDATE(EDATE($G73,35),0))</f>
        <v>44502</v>
      </c>
      <c r="BZ73" s="230"/>
      <c r="CA73" s="205">
        <f>IF(COUNT($G73:G73),EDATE(EDATE($G73,36),0))</f>
        <v>44532</v>
      </c>
      <c r="CB73" s="230"/>
      <c r="CC73" s="205">
        <f>IF(COUNT($G73:G73),EDATE(EDATE($G73,37),0))</f>
        <v>44563</v>
      </c>
      <c r="CD73" s="230"/>
      <c r="CE73" s="205">
        <f>IF(COUNT($G73:G73),EDATE(EDATE($G73,38),0))</f>
        <v>44594</v>
      </c>
      <c r="CF73" s="230"/>
      <c r="CG73" s="205">
        <f>IF(COUNT($G73:G73),EDATE(EDATE($G73,39),0))</f>
        <v>44622</v>
      </c>
      <c r="CH73" s="230"/>
      <c r="CI73" s="205">
        <f>IF(COUNT($G73:G73),EDATE(EDATE($G73,40),0))</f>
        <v>44653</v>
      </c>
      <c r="CJ73" s="230"/>
      <c r="CK73" s="205">
        <f>IF(COUNT($G73:G73),EDATE(EDATE($G73,41),0))</f>
        <v>44683</v>
      </c>
      <c r="CL73" s="230"/>
      <c r="CM73" s="205">
        <f>IF(COUNT($G73:G73),EDATE(EDATE($G73,42),0))</f>
        <v>44714</v>
      </c>
      <c r="CN73" s="230"/>
      <c r="CO73" s="205">
        <f>IF(COUNT($G73:G73),EDATE(EDATE($G73,43),0))</f>
        <v>44744</v>
      </c>
      <c r="CP73" s="230"/>
      <c r="CQ73" s="205">
        <f>IF(COUNT($G73:G73),EDATE(EDATE($G73,44),0))</f>
        <v>44775</v>
      </c>
      <c r="CR73" s="230"/>
      <c r="CS73" s="205">
        <f>IF(COUNT($G73:G73),EDATE(EDATE($G73,45),0))</f>
        <v>44806</v>
      </c>
      <c r="CT73" s="230"/>
      <c r="CU73" s="205">
        <f>IF(COUNT($G73:G73),EDATE(EDATE($G73,46),0))</f>
        <v>44836</v>
      </c>
      <c r="CV73" s="230"/>
      <c r="CW73" s="205">
        <f>IF(COUNT($G73:G73),EDATE(EDATE($G73,47),0))</f>
        <v>44867</v>
      </c>
      <c r="CX73" s="230"/>
      <c r="CY73" s="205">
        <f>IF(COUNT($G73:G73),EDATE(EDATE($G73,48),0))</f>
        <v>44897</v>
      </c>
      <c r="CZ73" s="230"/>
      <c r="DA73" s="205">
        <f>IF(COUNT($G73:G73),EDATE(EDATE($G73,49),0))</f>
        <v>44928</v>
      </c>
      <c r="DB73" s="230"/>
      <c r="DC73" s="205">
        <f>IF(COUNT($G73:G73),EDATE(EDATE($G73,50),0))</f>
        <v>44959</v>
      </c>
      <c r="DD73" s="230"/>
      <c r="DE73" s="205">
        <f>IF(COUNT($G73:G73),EDATE(EDATE($G73,51),0))</f>
        <v>44987</v>
      </c>
      <c r="DF73" s="230"/>
      <c r="DG73" s="205">
        <f>IF(COUNT($G73:G73),EDATE(EDATE($G73,52),0))</f>
        <v>45018</v>
      </c>
      <c r="DH73" s="230"/>
      <c r="DI73" s="205">
        <f>IF(COUNT($G73:G73),EDATE(EDATE($G73,53),0))</f>
        <v>45048</v>
      </c>
      <c r="DJ73" s="230"/>
      <c r="DK73" s="205">
        <f>IF(COUNT($G73:G73),EDATE(EDATE($G73,54),0))</f>
        <v>45079</v>
      </c>
      <c r="DL73" s="230"/>
      <c r="DM73" s="205">
        <f>IF(COUNT($G73:G73),EDATE(EDATE($G73,55),0))</f>
        <v>45109</v>
      </c>
      <c r="DN73" s="230"/>
      <c r="DO73" s="205">
        <f>IF(COUNT($G73:G73),EDATE(EDATE($G73,56),0))</f>
        <v>45140</v>
      </c>
      <c r="DP73" s="230"/>
      <c r="DQ73" s="205">
        <f>IF(COUNT($G73:G73),EDATE(EDATE($G73,57),0))</f>
        <v>45171</v>
      </c>
      <c r="DR73" s="230"/>
      <c r="DS73" s="205">
        <f>IF(COUNT($G73:G73),EDATE(EDATE($G73,58),0))</f>
        <v>45201</v>
      </c>
      <c r="DT73" s="230"/>
      <c r="DU73" s="205">
        <f>IF(COUNT($G73:G73),EDATE(EDATE($G73,59),0))</f>
        <v>45232</v>
      </c>
      <c r="DV73" s="230"/>
      <c r="DW73" s="205">
        <f>IF(COUNT($G73:G73),EDATE(EDATE($G73,60),0))</f>
        <v>45262</v>
      </c>
      <c r="DX73" s="230"/>
      <c r="DY73" s="205">
        <f>IF(COUNT($G73:G73),EDATE(EDATE($G73,61),0))</f>
        <v>45293</v>
      </c>
      <c r="DZ73" s="230"/>
      <c r="EA73" s="205">
        <f>IF(COUNT($G73:G73),EDATE(EDATE($G73,62),0))</f>
        <v>45324</v>
      </c>
      <c r="EB73" s="230"/>
      <c r="EC73" s="205">
        <f>IF(COUNT($G73:G73),EDATE(EDATE($G73,63),0))</f>
        <v>45353</v>
      </c>
      <c r="ED73" s="230"/>
      <c r="EE73" s="205">
        <f>IF(COUNT($G73:G73),EDATE(EDATE($G73,64),0))</f>
        <v>45384</v>
      </c>
      <c r="EF73" s="233"/>
      <c r="EG73" s="44"/>
    </row>
    <row r="74" spans="1:137" ht="21" customHeight="1" thickBot="1">
      <c r="A74" s="200" t="str">
        <f t="shared" ca="1" si="1"/>
        <v/>
      </c>
      <c r="B74" s="213"/>
      <c r="C74" s="215" t="e">
        <f>+VLOOKUP(B74,'اسماء العملاء'!$A$2:$E$1270,5,FALSE)</f>
        <v>#N/A</v>
      </c>
      <c r="D74" s="215" t="e">
        <f>+VLOOKUP(B74,'اسماء العملاء'!$A$2:$C$1270,2,FALSE)</f>
        <v>#N/A</v>
      </c>
      <c r="E74" s="215" t="e">
        <f>+VLOOKUP(B74,'اسماء العملاء'!$A$2:$C$1270,3,FALSE)</f>
        <v>#N/A</v>
      </c>
      <c r="F74" s="203" t="e">
        <f>+VLOOKUP(B74,'اسماء العملاء'!$A$2:$F$142,6,FALSE)</f>
        <v>#N/A</v>
      </c>
      <c r="G74" s="205">
        <v>43437</v>
      </c>
      <c r="H74" s="229"/>
      <c r="I74" s="205">
        <f>IF(COUNT($G74:G74),EDATE(EDATE($G74,1),0))</f>
        <v>43468</v>
      </c>
      <c r="J74" s="230"/>
      <c r="K74" s="205">
        <f>IF(COUNT($G74:G74),EDATE(EDATE($G74,2),0))</f>
        <v>43499</v>
      </c>
      <c r="L74" s="230"/>
      <c r="M74" s="205">
        <f>IF(COUNT($G74:G74),EDATE(EDATE($G74,3),0))</f>
        <v>43527</v>
      </c>
      <c r="N74" s="230"/>
      <c r="O74" s="205">
        <f>IF(COUNT($G74:G74),EDATE(EDATE($G74,4),0))</f>
        <v>43558</v>
      </c>
      <c r="P74" s="230"/>
      <c r="Q74" s="230">
        <f>IF(COUNT($G74:G74),EDATE(EDATE($G74,5),0))</f>
        <v>43588</v>
      </c>
      <c r="R74" s="230"/>
      <c r="S74" s="205">
        <f>IF(COUNT($G74:G74),EDATE(EDATE($G74,6),0))</f>
        <v>43619</v>
      </c>
      <c r="T74" s="230"/>
      <c r="U74" s="205">
        <f>IF(COUNT($G74:G74),EDATE(EDATE($G74,7),0))</f>
        <v>43649</v>
      </c>
      <c r="V74" s="230"/>
      <c r="W74" s="205">
        <f>IF(COUNT($G74:G74),EDATE(EDATE($G74,8),0))</f>
        <v>43680</v>
      </c>
      <c r="X74" s="230"/>
      <c r="Y74" s="205">
        <f>IF(COUNT($G74:G74),EDATE(EDATE($G74,9),0))</f>
        <v>43711</v>
      </c>
      <c r="Z74" s="230"/>
      <c r="AA74" s="205">
        <f>IF(COUNT($G74:G74),EDATE(EDATE($G74,10),0))</f>
        <v>43741</v>
      </c>
      <c r="AB74" s="230"/>
      <c r="AC74" s="205">
        <f>IF(COUNT($G74:G74),EDATE(EDATE($G74,11),0))</f>
        <v>43772</v>
      </c>
      <c r="AD74" s="230"/>
      <c r="AE74" s="205">
        <f>IF(COUNT($G74:G74),EDATE(EDATE($G74,12),0))</f>
        <v>43802</v>
      </c>
      <c r="AF74" s="230"/>
      <c r="AG74" s="205">
        <f>IF(COUNT($G74:G74),EDATE(EDATE($G74,13),0))</f>
        <v>43833</v>
      </c>
      <c r="AH74" s="230"/>
      <c r="AI74" s="205">
        <f>IF(COUNT($G74:G74),EDATE(EDATE($G74,14),0))</f>
        <v>43864</v>
      </c>
      <c r="AJ74" s="230"/>
      <c r="AK74" s="205">
        <f>IF(COUNT($G74:G74),EDATE(EDATE($G74,15),0))</f>
        <v>43893</v>
      </c>
      <c r="AL74" s="230"/>
      <c r="AM74" s="205">
        <f>IF(COUNT($G74:G74),EDATE(EDATE($G74,16),0))</f>
        <v>43924</v>
      </c>
      <c r="AN74" s="230"/>
      <c r="AO74" s="205">
        <f>IF(COUNT($G74:G74),EDATE(EDATE($G74,17),0))</f>
        <v>43954</v>
      </c>
      <c r="AP74" s="230"/>
      <c r="AQ74" s="205">
        <f>IF(COUNT($G74:G74),EDATE(EDATE($G74,18),0))</f>
        <v>43985</v>
      </c>
      <c r="AR74" s="230"/>
      <c r="AS74" s="205">
        <f>IF(COUNT($G74:G74),EDATE(EDATE($G74,19),0))</f>
        <v>44015</v>
      </c>
      <c r="AT74" s="230"/>
      <c r="AU74" s="205">
        <f>IF(COUNT($G74:G74),EDATE(EDATE($G74,20),0))</f>
        <v>44046</v>
      </c>
      <c r="AV74" s="230"/>
      <c r="AW74" s="205">
        <f>IF(COUNT($G74:G74),EDATE(EDATE($G74,21),0))</f>
        <v>44077</v>
      </c>
      <c r="AX74" s="230"/>
      <c r="AY74" s="205">
        <f>IF(COUNT($G74:G74),EDATE(EDATE($G74,22),0))</f>
        <v>44107</v>
      </c>
      <c r="AZ74" s="230"/>
      <c r="BA74" s="205">
        <f>IF(COUNT($G74:G74),EDATE(EDATE($G74,23),0))</f>
        <v>44138</v>
      </c>
      <c r="BB74" s="230"/>
      <c r="BC74" s="205">
        <f>IF(COUNT($G74:G74),EDATE(EDATE($G74,24),0))</f>
        <v>44168</v>
      </c>
      <c r="BD74" s="230"/>
      <c r="BE74" s="205">
        <f>IF(COUNT($G74:G74),EDATE(EDATE($G74,25),0))</f>
        <v>44199</v>
      </c>
      <c r="BF74" s="230"/>
      <c r="BG74" s="205">
        <f>IF(COUNT($G74:G74),EDATE(EDATE($G74,26),0))</f>
        <v>44230</v>
      </c>
      <c r="BH74" s="230"/>
      <c r="BI74" s="205">
        <f>IF(COUNT($G74:G74),EDATE(EDATE($G74,27),0))</f>
        <v>44258</v>
      </c>
      <c r="BJ74" s="230"/>
      <c r="BK74" s="205">
        <f>IF(COUNT($G74:G74),EDATE(EDATE($G74,28),0))</f>
        <v>44289</v>
      </c>
      <c r="BL74" s="230"/>
      <c r="BM74" s="205">
        <f>IF(COUNT($G74:G74),EDATE(EDATE($G74,29),0))</f>
        <v>44319</v>
      </c>
      <c r="BN74" s="230"/>
      <c r="BO74" s="205">
        <f>IF(COUNT($G74:G74),EDATE(EDATE($G74,30),0))</f>
        <v>44350</v>
      </c>
      <c r="BP74" s="230"/>
      <c r="BQ74" s="205">
        <f>IF(COUNT($G74:G74),EDATE(EDATE($G74,31),0))</f>
        <v>44380</v>
      </c>
      <c r="BR74" s="230"/>
      <c r="BS74" s="205">
        <f>IF(COUNT($G74:G74),EDATE(EDATE($G74,32),0))</f>
        <v>44411</v>
      </c>
      <c r="BT74" s="230"/>
      <c r="BU74" s="205">
        <f>IF(COUNT($G74:G74),EDATE(EDATE($G74,33),0))</f>
        <v>44442</v>
      </c>
      <c r="BV74" s="230"/>
      <c r="BW74" s="205">
        <f>IF(COUNT($G74:G74),EDATE(EDATE($G74,34),0))</f>
        <v>44472</v>
      </c>
      <c r="BX74" s="230"/>
      <c r="BY74" s="205">
        <f>IF(COUNT($G74:G74),EDATE(EDATE($G74,35),0))</f>
        <v>44503</v>
      </c>
      <c r="BZ74" s="230"/>
      <c r="CA74" s="205">
        <f>IF(COUNT($G74:G74),EDATE(EDATE($G74,36),0))</f>
        <v>44533</v>
      </c>
      <c r="CB74" s="230"/>
      <c r="CC74" s="205">
        <f>IF(COUNT($G74:G74),EDATE(EDATE($G74,37),0))</f>
        <v>44564</v>
      </c>
      <c r="CD74" s="230"/>
      <c r="CE74" s="205">
        <f>IF(COUNT($G74:G74),EDATE(EDATE($G74,38),0))</f>
        <v>44595</v>
      </c>
      <c r="CF74" s="230"/>
      <c r="CG74" s="205">
        <f>IF(COUNT($G74:G74),EDATE(EDATE($G74,39),0))</f>
        <v>44623</v>
      </c>
      <c r="CH74" s="230"/>
      <c r="CI74" s="205">
        <f>IF(COUNT($G74:G74),EDATE(EDATE($G74,40),0))</f>
        <v>44654</v>
      </c>
      <c r="CJ74" s="230"/>
      <c r="CK74" s="205">
        <f>IF(COUNT($G74:G74),EDATE(EDATE($G74,41),0))</f>
        <v>44684</v>
      </c>
      <c r="CL74" s="230"/>
      <c r="CM74" s="205">
        <f>IF(COUNT($G74:G74),EDATE(EDATE($G74,42),0))</f>
        <v>44715</v>
      </c>
      <c r="CN74" s="230"/>
      <c r="CO74" s="205">
        <f>IF(COUNT($G74:G74),EDATE(EDATE($G74,43),0))</f>
        <v>44745</v>
      </c>
      <c r="CP74" s="230"/>
      <c r="CQ74" s="205">
        <f>IF(COUNT($G74:G74),EDATE(EDATE($G74,44),0))</f>
        <v>44776</v>
      </c>
      <c r="CR74" s="230"/>
      <c r="CS74" s="205">
        <f>IF(COUNT($G74:G74),EDATE(EDATE($G74,45),0))</f>
        <v>44807</v>
      </c>
      <c r="CT74" s="230"/>
      <c r="CU74" s="205">
        <f>IF(COUNT($G74:G74),EDATE(EDATE($G74,46),0))</f>
        <v>44837</v>
      </c>
      <c r="CV74" s="230"/>
      <c r="CW74" s="205">
        <f>IF(COUNT($G74:G74),EDATE(EDATE($G74,47),0))</f>
        <v>44868</v>
      </c>
      <c r="CX74" s="230"/>
      <c r="CY74" s="205">
        <f>IF(COUNT($G74:G74),EDATE(EDATE($G74,48),0))</f>
        <v>44898</v>
      </c>
      <c r="CZ74" s="230"/>
      <c r="DA74" s="205">
        <f>IF(COUNT($G74:G74),EDATE(EDATE($G74,49),0))</f>
        <v>44929</v>
      </c>
      <c r="DB74" s="230"/>
      <c r="DC74" s="205">
        <f>IF(COUNT($G74:G74),EDATE(EDATE($G74,50),0))</f>
        <v>44960</v>
      </c>
      <c r="DD74" s="230"/>
      <c r="DE74" s="205">
        <f>IF(COUNT($G74:G74),EDATE(EDATE($G74,51),0))</f>
        <v>44988</v>
      </c>
      <c r="DF74" s="230"/>
      <c r="DG74" s="205">
        <f>IF(COUNT($G74:G74),EDATE(EDATE($G74,52),0))</f>
        <v>45019</v>
      </c>
      <c r="DH74" s="230"/>
      <c r="DI74" s="205">
        <f>IF(COUNT($G74:G74),EDATE(EDATE($G74,53),0))</f>
        <v>45049</v>
      </c>
      <c r="DJ74" s="230"/>
      <c r="DK74" s="205">
        <f>IF(COUNT($G74:G74),EDATE(EDATE($G74,54),0))</f>
        <v>45080</v>
      </c>
      <c r="DL74" s="230"/>
      <c r="DM74" s="205">
        <f>IF(COUNT($G74:G74),EDATE(EDATE($G74,55),0))</f>
        <v>45110</v>
      </c>
      <c r="DN74" s="230"/>
      <c r="DO74" s="205">
        <f>IF(COUNT($G74:G74),EDATE(EDATE($G74,56),0))</f>
        <v>45141</v>
      </c>
      <c r="DP74" s="230"/>
      <c r="DQ74" s="205">
        <f>IF(COUNT($G74:G74),EDATE(EDATE($G74,57),0))</f>
        <v>45172</v>
      </c>
      <c r="DR74" s="230"/>
      <c r="DS74" s="205">
        <f>IF(COUNT($G74:G74),EDATE(EDATE($G74,58),0))</f>
        <v>45202</v>
      </c>
      <c r="DT74" s="230"/>
      <c r="DU74" s="205">
        <f>IF(COUNT($G74:G74),EDATE(EDATE($G74,59),0))</f>
        <v>45233</v>
      </c>
      <c r="DV74" s="230"/>
      <c r="DW74" s="205">
        <f>IF(COUNT($G74:G74),EDATE(EDATE($G74,60),0))</f>
        <v>45263</v>
      </c>
      <c r="DX74" s="230"/>
      <c r="DY74" s="205">
        <f>IF(COUNT($G74:G74),EDATE(EDATE($G74,61),0))</f>
        <v>45294</v>
      </c>
      <c r="DZ74" s="230"/>
      <c r="EA74" s="205">
        <f>IF(COUNT($G74:G74),EDATE(EDATE($G74,62),0))</f>
        <v>45325</v>
      </c>
      <c r="EB74" s="230"/>
      <c r="EC74" s="205">
        <f>IF(COUNT($G74:G74),EDATE(EDATE($G74,63),0))</f>
        <v>45354</v>
      </c>
      <c r="ED74" s="230"/>
      <c r="EE74" s="205">
        <f>IF(COUNT($G74:G74),EDATE(EDATE($G74,64),0))</f>
        <v>45385</v>
      </c>
      <c r="EF74" s="233"/>
      <c r="EG74" s="44"/>
    </row>
    <row r="75" spans="1:137" ht="21" customHeight="1" thickBot="1">
      <c r="A75" s="200" t="str">
        <f t="shared" ca="1" si="1"/>
        <v/>
      </c>
      <c r="B75" s="213"/>
      <c r="C75" s="215" t="e">
        <f>+VLOOKUP(B75,'اسماء العملاء'!$A$2:$E$1270,5,FALSE)</f>
        <v>#N/A</v>
      </c>
      <c r="D75" s="215" t="e">
        <f>+VLOOKUP(B75,'اسماء العملاء'!$A$2:$C$1270,2,FALSE)</f>
        <v>#N/A</v>
      </c>
      <c r="E75" s="215" t="e">
        <f>+VLOOKUP(B75,'اسماء العملاء'!$A$2:$C$1270,3,FALSE)</f>
        <v>#N/A</v>
      </c>
      <c r="F75" s="203" t="e">
        <f>+VLOOKUP(B75,'اسماء العملاء'!$A$2:$F$142,6,FALSE)</f>
        <v>#N/A</v>
      </c>
      <c r="G75" s="205">
        <v>43438</v>
      </c>
      <c r="H75" s="229"/>
      <c r="I75" s="205">
        <f>IF(COUNT($G75:G75),EDATE(EDATE($G75,1),0))</f>
        <v>43469</v>
      </c>
      <c r="J75" s="230"/>
      <c r="K75" s="205">
        <f>IF(COUNT($G75:G75),EDATE(EDATE($G75,2),0))</f>
        <v>43500</v>
      </c>
      <c r="L75" s="230"/>
      <c r="M75" s="205">
        <f>IF(COUNT($G75:G75),EDATE(EDATE($G75,3),0))</f>
        <v>43528</v>
      </c>
      <c r="N75" s="230"/>
      <c r="O75" s="205">
        <f>IF(COUNT($G75:G75),EDATE(EDATE($G75,4),0))</f>
        <v>43559</v>
      </c>
      <c r="P75" s="230"/>
      <c r="Q75" s="230">
        <f>IF(COUNT($G75:G75),EDATE(EDATE($G75,5),0))</f>
        <v>43589</v>
      </c>
      <c r="R75" s="230"/>
      <c r="S75" s="205">
        <f>IF(COUNT($G75:G75),EDATE(EDATE($G75,6),0))</f>
        <v>43620</v>
      </c>
      <c r="T75" s="230"/>
      <c r="U75" s="205">
        <f>IF(COUNT($G75:G75),EDATE(EDATE($G75,7),0))</f>
        <v>43650</v>
      </c>
      <c r="V75" s="230"/>
      <c r="W75" s="205">
        <f>IF(COUNT($G75:G75),EDATE(EDATE($G75,8),0))</f>
        <v>43681</v>
      </c>
      <c r="X75" s="230"/>
      <c r="Y75" s="205">
        <f>IF(COUNT($G75:G75),EDATE(EDATE($G75,9),0))</f>
        <v>43712</v>
      </c>
      <c r="Z75" s="230"/>
      <c r="AA75" s="205">
        <f>IF(COUNT($G75:G75),EDATE(EDATE($G75,10),0))</f>
        <v>43742</v>
      </c>
      <c r="AB75" s="230"/>
      <c r="AC75" s="205">
        <f>IF(COUNT($G75:G75),EDATE(EDATE($G75,11),0))</f>
        <v>43773</v>
      </c>
      <c r="AD75" s="230"/>
      <c r="AE75" s="205">
        <f>IF(COUNT($G75:G75),EDATE(EDATE($G75,12),0))</f>
        <v>43803</v>
      </c>
      <c r="AF75" s="230"/>
      <c r="AG75" s="205">
        <f>IF(COUNT($G75:G75),EDATE(EDATE($G75,13),0))</f>
        <v>43834</v>
      </c>
      <c r="AH75" s="230"/>
      <c r="AI75" s="205">
        <f>IF(COUNT($G75:G75),EDATE(EDATE($G75,14),0))</f>
        <v>43865</v>
      </c>
      <c r="AJ75" s="230"/>
      <c r="AK75" s="205">
        <f>IF(COUNT($G75:G75),EDATE(EDATE($G75,15),0))</f>
        <v>43894</v>
      </c>
      <c r="AL75" s="230"/>
      <c r="AM75" s="205">
        <f>IF(COUNT($G75:G75),EDATE(EDATE($G75,16),0))</f>
        <v>43925</v>
      </c>
      <c r="AN75" s="230"/>
      <c r="AO75" s="205">
        <f>IF(COUNT($G75:G75),EDATE(EDATE($G75,17),0))</f>
        <v>43955</v>
      </c>
      <c r="AP75" s="230"/>
      <c r="AQ75" s="205">
        <f>IF(COUNT($G75:G75),EDATE(EDATE($G75,18),0))</f>
        <v>43986</v>
      </c>
      <c r="AR75" s="230"/>
      <c r="AS75" s="205">
        <f>IF(COUNT($G75:G75),EDATE(EDATE($G75,19),0))</f>
        <v>44016</v>
      </c>
      <c r="AT75" s="230"/>
      <c r="AU75" s="205">
        <f>IF(COUNT($G75:G75),EDATE(EDATE($G75,20),0))</f>
        <v>44047</v>
      </c>
      <c r="AV75" s="230"/>
      <c r="AW75" s="205">
        <f>IF(COUNT($G75:G75),EDATE(EDATE($G75,21),0))</f>
        <v>44078</v>
      </c>
      <c r="AX75" s="230"/>
      <c r="AY75" s="205">
        <f>IF(COUNT($G75:G75),EDATE(EDATE($G75,22),0))</f>
        <v>44108</v>
      </c>
      <c r="AZ75" s="230"/>
      <c r="BA75" s="205">
        <f>IF(COUNT($G75:G75),EDATE(EDATE($G75,23),0))</f>
        <v>44139</v>
      </c>
      <c r="BB75" s="230"/>
      <c r="BC75" s="205">
        <f>IF(COUNT($G75:G75),EDATE(EDATE($G75,24),0))</f>
        <v>44169</v>
      </c>
      <c r="BD75" s="230"/>
      <c r="BE75" s="205">
        <f>IF(COUNT($G75:G75),EDATE(EDATE($G75,25),0))</f>
        <v>44200</v>
      </c>
      <c r="BF75" s="230"/>
      <c r="BG75" s="205">
        <f>IF(COUNT($G75:G75),EDATE(EDATE($G75,26),0))</f>
        <v>44231</v>
      </c>
      <c r="BH75" s="230"/>
      <c r="BI75" s="205">
        <f>IF(COUNT($G75:G75),EDATE(EDATE($G75,27),0))</f>
        <v>44259</v>
      </c>
      <c r="BJ75" s="230"/>
      <c r="BK75" s="205">
        <f>IF(COUNT($G75:G75),EDATE(EDATE($G75,28),0))</f>
        <v>44290</v>
      </c>
      <c r="BL75" s="230"/>
      <c r="BM75" s="205">
        <f>IF(COUNT($G75:G75),EDATE(EDATE($G75,29),0))</f>
        <v>44320</v>
      </c>
      <c r="BN75" s="230"/>
      <c r="BO75" s="205">
        <f>IF(COUNT($G75:G75),EDATE(EDATE($G75,30),0))</f>
        <v>44351</v>
      </c>
      <c r="BP75" s="230"/>
      <c r="BQ75" s="205">
        <f>IF(COUNT($G75:G75),EDATE(EDATE($G75,31),0))</f>
        <v>44381</v>
      </c>
      <c r="BR75" s="230"/>
      <c r="BS75" s="205">
        <f>IF(COUNT($G75:G75),EDATE(EDATE($G75,32),0))</f>
        <v>44412</v>
      </c>
      <c r="BT75" s="230"/>
      <c r="BU75" s="205">
        <f>IF(COUNT($G75:G75),EDATE(EDATE($G75,33),0))</f>
        <v>44443</v>
      </c>
      <c r="BV75" s="230"/>
      <c r="BW75" s="205">
        <f>IF(COUNT($G75:G75),EDATE(EDATE($G75,34),0))</f>
        <v>44473</v>
      </c>
      <c r="BX75" s="230"/>
      <c r="BY75" s="205">
        <f>IF(COUNT($G75:G75),EDATE(EDATE($G75,35),0))</f>
        <v>44504</v>
      </c>
      <c r="BZ75" s="230"/>
      <c r="CA75" s="205">
        <f>IF(COUNT($G75:G75),EDATE(EDATE($G75,36),0))</f>
        <v>44534</v>
      </c>
      <c r="CB75" s="230"/>
      <c r="CC75" s="205">
        <f>IF(COUNT($G75:G75),EDATE(EDATE($G75,37),0))</f>
        <v>44565</v>
      </c>
      <c r="CD75" s="230"/>
      <c r="CE75" s="205">
        <f>IF(COUNT($G75:G75),EDATE(EDATE($G75,38),0))</f>
        <v>44596</v>
      </c>
      <c r="CF75" s="230"/>
      <c r="CG75" s="205">
        <f>IF(COUNT($G75:G75),EDATE(EDATE($G75,39),0))</f>
        <v>44624</v>
      </c>
      <c r="CH75" s="230"/>
      <c r="CI75" s="205">
        <f>IF(COUNT($G75:G75),EDATE(EDATE($G75,40),0))</f>
        <v>44655</v>
      </c>
      <c r="CJ75" s="230"/>
      <c r="CK75" s="205">
        <f>IF(COUNT($G75:G75),EDATE(EDATE($G75,41),0))</f>
        <v>44685</v>
      </c>
      <c r="CL75" s="230"/>
      <c r="CM75" s="205">
        <f>IF(COUNT($G75:G75),EDATE(EDATE($G75,42),0))</f>
        <v>44716</v>
      </c>
      <c r="CN75" s="230"/>
      <c r="CO75" s="205">
        <f>IF(COUNT($G75:G75),EDATE(EDATE($G75,43),0))</f>
        <v>44746</v>
      </c>
      <c r="CP75" s="230"/>
      <c r="CQ75" s="205">
        <f>IF(COUNT($G75:G75),EDATE(EDATE($G75,44),0))</f>
        <v>44777</v>
      </c>
      <c r="CR75" s="230"/>
      <c r="CS75" s="205">
        <f>IF(COUNT($G75:G75),EDATE(EDATE($G75,45),0))</f>
        <v>44808</v>
      </c>
      <c r="CT75" s="230"/>
      <c r="CU75" s="205">
        <f>IF(COUNT($G75:G75),EDATE(EDATE($G75,46),0))</f>
        <v>44838</v>
      </c>
      <c r="CV75" s="230"/>
      <c r="CW75" s="205">
        <f>IF(COUNT($G75:G75),EDATE(EDATE($G75,47),0))</f>
        <v>44869</v>
      </c>
      <c r="CX75" s="230"/>
      <c r="CY75" s="205">
        <f>IF(COUNT($G75:G75),EDATE(EDATE($G75,48),0))</f>
        <v>44899</v>
      </c>
      <c r="CZ75" s="230"/>
      <c r="DA75" s="205">
        <f>IF(COUNT($G75:G75),EDATE(EDATE($G75,49),0))</f>
        <v>44930</v>
      </c>
      <c r="DB75" s="230"/>
      <c r="DC75" s="205">
        <f>IF(COUNT($G75:G75),EDATE(EDATE($G75,50),0))</f>
        <v>44961</v>
      </c>
      <c r="DD75" s="230"/>
      <c r="DE75" s="205">
        <f>IF(COUNT($G75:G75),EDATE(EDATE($G75,51),0))</f>
        <v>44989</v>
      </c>
      <c r="DF75" s="230"/>
      <c r="DG75" s="205">
        <f>IF(COUNT($G75:G75),EDATE(EDATE($G75,52),0))</f>
        <v>45020</v>
      </c>
      <c r="DH75" s="230"/>
      <c r="DI75" s="205">
        <f>IF(COUNT($G75:G75),EDATE(EDATE($G75,53),0))</f>
        <v>45050</v>
      </c>
      <c r="DJ75" s="230"/>
      <c r="DK75" s="205">
        <f>IF(COUNT($G75:G75),EDATE(EDATE($G75,54),0))</f>
        <v>45081</v>
      </c>
      <c r="DL75" s="230"/>
      <c r="DM75" s="205">
        <f>IF(COUNT($G75:G75),EDATE(EDATE($G75,55),0))</f>
        <v>45111</v>
      </c>
      <c r="DN75" s="230"/>
      <c r="DO75" s="205">
        <f>IF(COUNT($G75:G75),EDATE(EDATE($G75,56),0))</f>
        <v>45142</v>
      </c>
      <c r="DP75" s="230"/>
      <c r="DQ75" s="205">
        <f>IF(COUNT($G75:G75),EDATE(EDATE($G75,57),0))</f>
        <v>45173</v>
      </c>
      <c r="DR75" s="230"/>
      <c r="DS75" s="205">
        <f>IF(COUNT($G75:G75),EDATE(EDATE($G75,58),0))</f>
        <v>45203</v>
      </c>
      <c r="DT75" s="230"/>
      <c r="DU75" s="205">
        <f>IF(COUNT($G75:G75),EDATE(EDATE($G75,59),0))</f>
        <v>45234</v>
      </c>
      <c r="DV75" s="230"/>
      <c r="DW75" s="205">
        <f>IF(COUNT($G75:G75),EDATE(EDATE($G75,60),0))</f>
        <v>45264</v>
      </c>
      <c r="DX75" s="230"/>
      <c r="DY75" s="205">
        <f>IF(COUNT($G75:G75),EDATE(EDATE($G75,61),0))</f>
        <v>45295</v>
      </c>
      <c r="DZ75" s="230"/>
      <c r="EA75" s="205">
        <f>IF(COUNT($G75:G75),EDATE(EDATE($G75,62),0))</f>
        <v>45326</v>
      </c>
      <c r="EB75" s="230"/>
      <c r="EC75" s="205">
        <f>IF(COUNT($G75:G75),EDATE(EDATE($G75,63),0))</f>
        <v>45355</v>
      </c>
      <c r="ED75" s="230"/>
      <c r="EE75" s="205">
        <f>IF(COUNT($G75:G75),EDATE(EDATE($G75,64),0))</f>
        <v>45386</v>
      </c>
      <c r="EF75" s="233"/>
      <c r="EG75" s="44"/>
    </row>
    <row r="76" spans="1:137" ht="21" customHeight="1" thickBot="1">
      <c r="A76" s="200" t="str">
        <f t="shared" ca="1" si="1"/>
        <v/>
      </c>
      <c r="B76" s="213"/>
      <c r="C76" s="215" t="e">
        <f>+VLOOKUP(B76,'اسماء العملاء'!$A$2:$E$1270,5,FALSE)</f>
        <v>#N/A</v>
      </c>
      <c r="D76" s="215" t="e">
        <f>+VLOOKUP(B76,'اسماء العملاء'!$A$2:$C$1270,2,FALSE)</f>
        <v>#N/A</v>
      </c>
      <c r="E76" s="215" t="e">
        <f>+VLOOKUP(B76,'اسماء العملاء'!$A$2:$C$1270,3,FALSE)</f>
        <v>#N/A</v>
      </c>
      <c r="F76" s="203" t="e">
        <f>+VLOOKUP(B76,'اسماء العملاء'!$A$2:$F$142,6,FALSE)</f>
        <v>#N/A</v>
      </c>
      <c r="G76" s="205">
        <v>43439</v>
      </c>
      <c r="H76" s="229"/>
      <c r="I76" s="205">
        <f>IF(COUNT($G76:G76),EDATE(EDATE($G76,1),0))</f>
        <v>43470</v>
      </c>
      <c r="J76" s="230"/>
      <c r="K76" s="205">
        <f>IF(COUNT($G76:G76),EDATE(EDATE($G76,2),0))</f>
        <v>43501</v>
      </c>
      <c r="L76" s="230"/>
      <c r="M76" s="205">
        <f>IF(COUNT($G76:G76),EDATE(EDATE($G76,3),0))</f>
        <v>43529</v>
      </c>
      <c r="N76" s="230"/>
      <c r="O76" s="205">
        <f>IF(COUNT($G76:G76),EDATE(EDATE($G76,4),0))</f>
        <v>43560</v>
      </c>
      <c r="P76" s="230"/>
      <c r="Q76" s="230">
        <f>IF(COUNT($G76:G76),EDATE(EDATE($G76,5),0))</f>
        <v>43590</v>
      </c>
      <c r="R76" s="230"/>
      <c r="S76" s="205">
        <f>IF(COUNT($G76:G76),EDATE(EDATE($G76,6),0))</f>
        <v>43621</v>
      </c>
      <c r="T76" s="230"/>
      <c r="U76" s="205">
        <f>IF(COUNT($G76:G76),EDATE(EDATE($G76,7),0))</f>
        <v>43651</v>
      </c>
      <c r="V76" s="230"/>
      <c r="W76" s="205">
        <f>IF(COUNT($G76:G76),EDATE(EDATE($G76,8),0))</f>
        <v>43682</v>
      </c>
      <c r="X76" s="230"/>
      <c r="Y76" s="205">
        <f>IF(COUNT($G76:G76),EDATE(EDATE($G76,9),0))</f>
        <v>43713</v>
      </c>
      <c r="Z76" s="230"/>
      <c r="AA76" s="205">
        <f>IF(COUNT($G76:G76),EDATE(EDATE($G76,10),0))</f>
        <v>43743</v>
      </c>
      <c r="AB76" s="230"/>
      <c r="AC76" s="205">
        <f>IF(COUNT($G76:G76),EDATE(EDATE($G76,11),0))</f>
        <v>43774</v>
      </c>
      <c r="AD76" s="230"/>
      <c r="AE76" s="205">
        <f>IF(COUNT($G76:G76),EDATE(EDATE($G76,12),0))</f>
        <v>43804</v>
      </c>
      <c r="AF76" s="230"/>
      <c r="AG76" s="205">
        <f>IF(COUNT($G76:G76),EDATE(EDATE($G76,13),0))</f>
        <v>43835</v>
      </c>
      <c r="AH76" s="230"/>
      <c r="AI76" s="205">
        <f>IF(COUNT($G76:G76),EDATE(EDATE($G76,14),0))</f>
        <v>43866</v>
      </c>
      <c r="AJ76" s="230"/>
      <c r="AK76" s="205">
        <f>IF(COUNT($G76:G76),EDATE(EDATE($G76,15),0))</f>
        <v>43895</v>
      </c>
      <c r="AL76" s="230"/>
      <c r="AM76" s="205">
        <f>IF(COUNT($G76:G76),EDATE(EDATE($G76,16),0))</f>
        <v>43926</v>
      </c>
      <c r="AN76" s="230"/>
      <c r="AO76" s="205">
        <f>IF(COUNT($G76:G76),EDATE(EDATE($G76,17),0))</f>
        <v>43956</v>
      </c>
      <c r="AP76" s="230"/>
      <c r="AQ76" s="205">
        <f>IF(COUNT($G76:G76),EDATE(EDATE($G76,18),0))</f>
        <v>43987</v>
      </c>
      <c r="AR76" s="230"/>
      <c r="AS76" s="205">
        <f>IF(COUNT($G76:G76),EDATE(EDATE($G76,19),0))</f>
        <v>44017</v>
      </c>
      <c r="AT76" s="230"/>
      <c r="AU76" s="205">
        <f>IF(COUNT($G76:G76),EDATE(EDATE($G76,20),0))</f>
        <v>44048</v>
      </c>
      <c r="AV76" s="230"/>
      <c r="AW76" s="205">
        <f>IF(COUNT($G76:G76),EDATE(EDATE($G76,21),0))</f>
        <v>44079</v>
      </c>
      <c r="AX76" s="230"/>
      <c r="AY76" s="205">
        <f>IF(COUNT($G76:G76),EDATE(EDATE($G76,22),0))</f>
        <v>44109</v>
      </c>
      <c r="AZ76" s="230"/>
      <c r="BA76" s="205">
        <f>IF(COUNT($G76:G76),EDATE(EDATE($G76,23),0))</f>
        <v>44140</v>
      </c>
      <c r="BB76" s="230"/>
      <c r="BC76" s="205">
        <f>IF(COUNT($G76:G76),EDATE(EDATE($G76,24),0))</f>
        <v>44170</v>
      </c>
      <c r="BD76" s="230"/>
      <c r="BE76" s="205">
        <f>IF(COUNT($G76:G76),EDATE(EDATE($G76,25),0))</f>
        <v>44201</v>
      </c>
      <c r="BF76" s="230"/>
      <c r="BG76" s="205">
        <f>IF(COUNT($G76:G76),EDATE(EDATE($G76,26),0))</f>
        <v>44232</v>
      </c>
      <c r="BH76" s="230"/>
      <c r="BI76" s="205">
        <f>IF(COUNT($G76:G76),EDATE(EDATE($G76,27),0))</f>
        <v>44260</v>
      </c>
      <c r="BJ76" s="230"/>
      <c r="BK76" s="205">
        <f>IF(COUNT($G76:G76),EDATE(EDATE($G76,28),0))</f>
        <v>44291</v>
      </c>
      <c r="BL76" s="230"/>
      <c r="BM76" s="205">
        <f>IF(COUNT($G76:G76),EDATE(EDATE($G76,29),0))</f>
        <v>44321</v>
      </c>
      <c r="BN76" s="230"/>
      <c r="BO76" s="205">
        <f>IF(COUNT($G76:G76),EDATE(EDATE($G76,30),0))</f>
        <v>44352</v>
      </c>
      <c r="BP76" s="230"/>
      <c r="BQ76" s="205">
        <f>IF(COUNT($G76:G76),EDATE(EDATE($G76,31),0))</f>
        <v>44382</v>
      </c>
      <c r="BR76" s="230"/>
      <c r="BS76" s="205">
        <f>IF(COUNT($G76:G76),EDATE(EDATE($G76,32),0))</f>
        <v>44413</v>
      </c>
      <c r="BT76" s="230"/>
      <c r="BU76" s="205">
        <f>IF(COUNT($G76:G76),EDATE(EDATE($G76,33),0))</f>
        <v>44444</v>
      </c>
      <c r="BV76" s="230"/>
      <c r="BW76" s="205">
        <f>IF(COUNT($G76:G76),EDATE(EDATE($G76,34),0))</f>
        <v>44474</v>
      </c>
      <c r="BX76" s="230"/>
      <c r="BY76" s="205">
        <f>IF(COUNT($G76:G76),EDATE(EDATE($G76,35),0))</f>
        <v>44505</v>
      </c>
      <c r="BZ76" s="230"/>
      <c r="CA76" s="205">
        <f>IF(COUNT($G76:G76),EDATE(EDATE($G76,36),0))</f>
        <v>44535</v>
      </c>
      <c r="CB76" s="230"/>
      <c r="CC76" s="205">
        <f>IF(COUNT($G76:G76),EDATE(EDATE($G76,37),0))</f>
        <v>44566</v>
      </c>
      <c r="CD76" s="230"/>
      <c r="CE76" s="205">
        <f>IF(COUNT($G76:G76),EDATE(EDATE($G76,38),0))</f>
        <v>44597</v>
      </c>
      <c r="CF76" s="230"/>
      <c r="CG76" s="205">
        <f>IF(COUNT($G76:G76),EDATE(EDATE($G76,39),0))</f>
        <v>44625</v>
      </c>
      <c r="CH76" s="230"/>
      <c r="CI76" s="205">
        <f>IF(COUNT($G76:G76),EDATE(EDATE($G76,40),0))</f>
        <v>44656</v>
      </c>
      <c r="CJ76" s="230"/>
      <c r="CK76" s="205">
        <f>IF(COUNT($G76:G76),EDATE(EDATE($G76,41),0))</f>
        <v>44686</v>
      </c>
      <c r="CL76" s="230"/>
      <c r="CM76" s="205">
        <f>IF(COUNT($G76:G76),EDATE(EDATE($G76,42),0))</f>
        <v>44717</v>
      </c>
      <c r="CN76" s="230"/>
      <c r="CO76" s="205">
        <f>IF(COUNT($G76:G76),EDATE(EDATE($G76,43),0))</f>
        <v>44747</v>
      </c>
      <c r="CP76" s="230"/>
      <c r="CQ76" s="205">
        <f>IF(COUNT($G76:G76),EDATE(EDATE($G76,44),0))</f>
        <v>44778</v>
      </c>
      <c r="CR76" s="230"/>
      <c r="CS76" s="205">
        <f>IF(COUNT($G76:G76),EDATE(EDATE($G76,45),0))</f>
        <v>44809</v>
      </c>
      <c r="CT76" s="230"/>
      <c r="CU76" s="205">
        <f>IF(COUNT($G76:G76),EDATE(EDATE($G76,46),0))</f>
        <v>44839</v>
      </c>
      <c r="CV76" s="230"/>
      <c r="CW76" s="205">
        <f>IF(COUNT($G76:G76),EDATE(EDATE($G76,47),0))</f>
        <v>44870</v>
      </c>
      <c r="CX76" s="230"/>
      <c r="CY76" s="205">
        <f>IF(COUNT($G76:G76),EDATE(EDATE($G76,48),0))</f>
        <v>44900</v>
      </c>
      <c r="CZ76" s="230"/>
      <c r="DA76" s="205">
        <f>IF(COUNT($G76:G76),EDATE(EDATE($G76,49),0))</f>
        <v>44931</v>
      </c>
      <c r="DB76" s="230"/>
      <c r="DC76" s="205">
        <f>IF(COUNT($G76:G76),EDATE(EDATE($G76,50),0))</f>
        <v>44962</v>
      </c>
      <c r="DD76" s="230"/>
      <c r="DE76" s="205">
        <f>IF(COUNT($G76:G76),EDATE(EDATE($G76,51),0))</f>
        <v>44990</v>
      </c>
      <c r="DF76" s="230"/>
      <c r="DG76" s="205">
        <f>IF(COUNT($G76:G76),EDATE(EDATE($G76,52),0))</f>
        <v>45021</v>
      </c>
      <c r="DH76" s="230"/>
      <c r="DI76" s="205">
        <f>IF(COUNT($G76:G76),EDATE(EDATE($G76,53),0))</f>
        <v>45051</v>
      </c>
      <c r="DJ76" s="230"/>
      <c r="DK76" s="205">
        <f>IF(COUNT($G76:G76),EDATE(EDATE($G76,54),0))</f>
        <v>45082</v>
      </c>
      <c r="DL76" s="230"/>
      <c r="DM76" s="205">
        <f>IF(COUNT($G76:G76),EDATE(EDATE($G76,55),0))</f>
        <v>45112</v>
      </c>
      <c r="DN76" s="230"/>
      <c r="DO76" s="205">
        <f>IF(COUNT($G76:G76),EDATE(EDATE($G76,56),0))</f>
        <v>45143</v>
      </c>
      <c r="DP76" s="230"/>
      <c r="DQ76" s="205">
        <f>IF(COUNT($G76:G76),EDATE(EDATE($G76,57),0))</f>
        <v>45174</v>
      </c>
      <c r="DR76" s="230"/>
      <c r="DS76" s="205">
        <f>IF(COUNT($G76:G76),EDATE(EDATE($G76,58),0))</f>
        <v>45204</v>
      </c>
      <c r="DT76" s="230"/>
      <c r="DU76" s="205">
        <f>IF(COUNT($G76:G76),EDATE(EDATE($G76,59),0))</f>
        <v>45235</v>
      </c>
      <c r="DV76" s="230"/>
      <c r="DW76" s="205">
        <f>IF(COUNT($G76:G76),EDATE(EDATE($G76,60),0))</f>
        <v>45265</v>
      </c>
      <c r="DX76" s="230"/>
      <c r="DY76" s="205">
        <f>IF(COUNT($G76:G76),EDATE(EDATE($G76,61),0))</f>
        <v>45296</v>
      </c>
      <c r="DZ76" s="230"/>
      <c r="EA76" s="205">
        <f>IF(COUNT($G76:G76),EDATE(EDATE($G76,62),0))</f>
        <v>45327</v>
      </c>
      <c r="EB76" s="230"/>
      <c r="EC76" s="205">
        <f>IF(COUNT($G76:G76),EDATE(EDATE($G76,63),0))</f>
        <v>45356</v>
      </c>
      <c r="ED76" s="230"/>
      <c r="EE76" s="205">
        <f>IF(COUNT($G76:G76),EDATE(EDATE($G76,64),0))</f>
        <v>45387</v>
      </c>
      <c r="EF76" s="233"/>
      <c r="EG76" s="44"/>
    </row>
    <row r="77" spans="1:137" ht="21" customHeight="1" thickBot="1">
      <c r="A77" s="200" t="str">
        <f t="shared" ca="1" si="1"/>
        <v/>
      </c>
      <c r="B77" s="213"/>
      <c r="C77" s="215" t="e">
        <f>+VLOOKUP(B77,'اسماء العملاء'!$A$2:$E$1270,5,FALSE)</f>
        <v>#N/A</v>
      </c>
      <c r="D77" s="215" t="e">
        <f>+VLOOKUP(B77,'اسماء العملاء'!$A$2:$C$1270,2,FALSE)</f>
        <v>#N/A</v>
      </c>
      <c r="E77" s="215" t="e">
        <f>+VLOOKUP(B77,'اسماء العملاء'!$A$2:$C$1270,3,FALSE)</f>
        <v>#N/A</v>
      </c>
      <c r="F77" s="203" t="e">
        <f>+VLOOKUP(B77,'اسماء العملاء'!$A$2:$F$142,6,FALSE)</f>
        <v>#N/A</v>
      </c>
      <c r="G77" s="205">
        <v>43440</v>
      </c>
      <c r="H77" s="229"/>
      <c r="I77" s="205">
        <f>IF(COUNT($G77:G77),EDATE(EDATE($G77,1),0))</f>
        <v>43471</v>
      </c>
      <c r="J77" s="230"/>
      <c r="K77" s="205">
        <f>IF(COUNT($G77:G77),EDATE(EDATE($G77,2),0))</f>
        <v>43502</v>
      </c>
      <c r="L77" s="230"/>
      <c r="M77" s="205">
        <f>IF(COUNT($G77:G77),EDATE(EDATE($G77,3),0))</f>
        <v>43530</v>
      </c>
      <c r="N77" s="230"/>
      <c r="O77" s="205">
        <f>IF(COUNT($G77:G77),EDATE(EDATE($G77,4),0))</f>
        <v>43561</v>
      </c>
      <c r="P77" s="230"/>
      <c r="Q77" s="230">
        <f>IF(COUNT($G77:G77),EDATE(EDATE($G77,5),0))</f>
        <v>43591</v>
      </c>
      <c r="R77" s="230"/>
      <c r="S77" s="205">
        <f>IF(COUNT($G77:G77),EDATE(EDATE($G77,6),0))</f>
        <v>43622</v>
      </c>
      <c r="T77" s="230"/>
      <c r="U77" s="205">
        <f>IF(COUNT($G77:G77),EDATE(EDATE($G77,7),0))</f>
        <v>43652</v>
      </c>
      <c r="V77" s="230"/>
      <c r="W77" s="205">
        <f>IF(COUNT($G77:G77),EDATE(EDATE($G77,8),0))</f>
        <v>43683</v>
      </c>
      <c r="X77" s="230"/>
      <c r="Y77" s="205">
        <f>IF(COUNT($G77:G77),EDATE(EDATE($G77,9),0))</f>
        <v>43714</v>
      </c>
      <c r="Z77" s="230"/>
      <c r="AA77" s="205">
        <f>IF(COUNT($G77:G77),EDATE(EDATE($G77,10),0))</f>
        <v>43744</v>
      </c>
      <c r="AB77" s="230"/>
      <c r="AC77" s="205">
        <f>IF(COUNT($G77:G77),EDATE(EDATE($G77,11),0))</f>
        <v>43775</v>
      </c>
      <c r="AD77" s="230"/>
      <c r="AE77" s="205">
        <f>IF(COUNT($G77:G77),EDATE(EDATE($G77,12),0))</f>
        <v>43805</v>
      </c>
      <c r="AF77" s="230"/>
      <c r="AG77" s="205">
        <f>IF(COUNT($G77:G77),EDATE(EDATE($G77,13),0))</f>
        <v>43836</v>
      </c>
      <c r="AH77" s="230"/>
      <c r="AI77" s="205">
        <f>IF(COUNT($G77:G77),EDATE(EDATE($G77,14),0))</f>
        <v>43867</v>
      </c>
      <c r="AJ77" s="230"/>
      <c r="AK77" s="205">
        <f>IF(COUNT($G77:G77),EDATE(EDATE($G77,15),0))</f>
        <v>43896</v>
      </c>
      <c r="AL77" s="230"/>
      <c r="AM77" s="205">
        <f>IF(COUNT($G77:G77),EDATE(EDATE($G77,16),0))</f>
        <v>43927</v>
      </c>
      <c r="AN77" s="230"/>
      <c r="AO77" s="205">
        <f>IF(COUNT($G77:G77),EDATE(EDATE($G77,17),0))</f>
        <v>43957</v>
      </c>
      <c r="AP77" s="230"/>
      <c r="AQ77" s="205">
        <f>IF(COUNT($G77:G77),EDATE(EDATE($G77,18),0))</f>
        <v>43988</v>
      </c>
      <c r="AR77" s="230"/>
      <c r="AS77" s="205">
        <f>IF(COUNT($G77:G77),EDATE(EDATE($G77,19),0))</f>
        <v>44018</v>
      </c>
      <c r="AT77" s="230"/>
      <c r="AU77" s="205">
        <f>IF(COUNT($G77:G77),EDATE(EDATE($G77,20),0))</f>
        <v>44049</v>
      </c>
      <c r="AV77" s="230"/>
      <c r="AW77" s="205">
        <f>IF(COUNT($G77:G77),EDATE(EDATE($G77,21),0))</f>
        <v>44080</v>
      </c>
      <c r="AX77" s="230"/>
      <c r="AY77" s="205">
        <f>IF(COUNT($G77:G77),EDATE(EDATE($G77,22),0))</f>
        <v>44110</v>
      </c>
      <c r="AZ77" s="230"/>
      <c r="BA77" s="205">
        <f>IF(COUNT($G77:G77),EDATE(EDATE($G77,23),0))</f>
        <v>44141</v>
      </c>
      <c r="BB77" s="230"/>
      <c r="BC77" s="205">
        <f>IF(COUNT($G77:G77),EDATE(EDATE($G77,24),0))</f>
        <v>44171</v>
      </c>
      <c r="BD77" s="230"/>
      <c r="BE77" s="205">
        <f>IF(COUNT($G77:G77),EDATE(EDATE($G77,25),0))</f>
        <v>44202</v>
      </c>
      <c r="BF77" s="230"/>
      <c r="BG77" s="205">
        <f>IF(COUNT($G77:G77),EDATE(EDATE($G77,26),0))</f>
        <v>44233</v>
      </c>
      <c r="BH77" s="230"/>
      <c r="BI77" s="205">
        <f>IF(COUNT($G77:G77),EDATE(EDATE($G77,27),0))</f>
        <v>44261</v>
      </c>
      <c r="BJ77" s="230"/>
      <c r="BK77" s="205">
        <f>IF(COUNT($G77:G77),EDATE(EDATE($G77,28),0))</f>
        <v>44292</v>
      </c>
      <c r="BL77" s="230"/>
      <c r="BM77" s="205">
        <f>IF(COUNT($G77:G77),EDATE(EDATE($G77,29),0))</f>
        <v>44322</v>
      </c>
      <c r="BN77" s="230"/>
      <c r="BO77" s="205">
        <f>IF(COUNT($G77:G77),EDATE(EDATE($G77,30),0))</f>
        <v>44353</v>
      </c>
      <c r="BP77" s="230"/>
      <c r="BQ77" s="205">
        <f>IF(COUNT($G77:G77),EDATE(EDATE($G77,31),0))</f>
        <v>44383</v>
      </c>
      <c r="BR77" s="230"/>
      <c r="BS77" s="205">
        <f>IF(COUNT($G77:G77),EDATE(EDATE($G77,32),0))</f>
        <v>44414</v>
      </c>
      <c r="BT77" s="230"/>
      <c r="BU77" s="205">
        <f>IF(COUNT($G77:G77),EDATE(EDATE($G77,33),0))</f>
        <v>44445</v>
      </c>
      <c r="BV77" s="230"/>
      <c r="BW77" s="205">
        <f>IF(COUNT($G77:G77),EDATE(EDATE($G77,34),0))</f>
        <v>44475</v>
      </c>
      <c r="BX77" s="230"/>
      <c r="BY77" s="205">
        <f>IF(COUNT($G77:G77),EDATE(EDATE($G77,35),0))</f>
        <v>44506</v>
      </c>
      <c r="BZ77" s="230"/>
      <c r="CA77" s="205">
        <f>IF(COUNT($G77:G77),EDATE(EDATE($G77,36),0))</f>
        <v>44536</v>
      </c>
      <c r="CB77" s="230"/>
      <c r="CC77" s="205">
        <f>IF(COUNT($G77:G77),EDATE(EDATE($G77,37),0))</f>
        <v>44567</v>
      </c>
      <c r="CD77" s="230"/>
      <c r="CE77" s="205">
        <f>IF(COUNT($G77:G77),EDATE(EDATE($G77,38),0))</f>
        <v>44598</v>
      </c>
      <c r="CF77" s="230"/>
      <c r="CG77" s="205">
        <f>IF(COUNT($G77:G77),EDATE(EDATE($G77,39),0))</f>
        <v>44626</v>
      </c>
      <c r="CH77" s="230"/>
      <c r="CI77" s="205">
        <f>IF(COUNT($G77:G77),EDATE(EDATE($G77,40),0))</f>
        <v>44657</v>
      </c>
      <c r="CJ77" s="230"/>
      <c r="CK77" s="205">
        <f>IF(COUNT($G77:G77),EDATE(EDATE($G77,41),0))</f>
        <v>44687</v>
      </c>
      <c r="CL77" s="230"/>
      <c r="CM77" s="205">
        <f>IF(COUNT($G77:G77),EDATE(EDATE($G77,42),0))</f>
        <v>44718</v>
      </c>
      <c r="CN77" s="230"/>
      <c r="CO77" s="205">
        <f>IF(COUNT($G77:G77),EDATE(EDATE($G77,43),0))</f>
        <v>44748</v>
      </c>
      <c r="CP77" s="230"/>
      <c r="CQ77" s="205">
        <f>IF(COUNT($G77:G77),EDATE(EDATE($G77,44),0))</f>
        <v>44779</v>
      </c>
      <c r="CR77" s="230"/>
      <c r="CS77" s="205">
        <f>IF(COUNT($G77:G77),EDATE(EDATE($G77,45),0))</f>
        <v>44810</v>
      </c>
      <c r="CT77" s="230"/>
      <c r="CU77" s="205">
        <f>IF(COUNT($G77:G77),EDATE(EDATE($G77,46),0))</f>
        <v>44840</v>
      </c>
      <c r="CV77" s="230"/>
      <c r="CW77" s="205">
        <f>IF(COUNT($G77:G77),EDATE(EDATE($G77,47),0))</f>
        <v>44871</v>
      </c>
      <c r="CX77" s="230"/>
      <c r="CY77" s="205">
        <f>IF(COUNT($G77:G77),EDATE(EDATE($G77,48),0))</f>
        <v>44901</v>
      </c>
      <c r="CZ77" s="230"/>
      <c r="DA77" s="205">
        <f>IF(COUNT($G77:G77),EDATE(EDATE($G77,49),0))</f>
        <v>44932</v>
      </c>
      <c r="DB77" s="230"/>
      <c r="DC77" s="205">
        <f>IF(COUNT($G77:G77),EDATE(EDATE($G77,50),0))</f>
        <v>44963</v>
      </c>
      <c r="DD77" s="230"/>
      <c r="DE77" s="205">
        <f>IF(COUNT($G77:G77),EDATE(EDATE($G77,51),0))</f>
        <v>44991</v>
      </c>
      <c r="DF77" s="230"/>
      <c r="DG77" s="205">
        <f>IF(COUNT($G77:G77),EDATE(EDATE($G77,52),0))</f>
        <v>45022</v>
      </c>
      <c r="DH77" s="230"/>
      <c r="DI77" s="205">
        <f>IF(COUNT($G77:G77),EDATE(EDATE($G77,53),0))</f>
        <v>45052</v>
      </c>
      <c r="DJ77" s="230"/>
      <c r="DK77" s="205">
        <f>IF(COUNT($G77:G77),EDATE(EDATE($G77,54),0))</f>
        <v>45083</v>
      </c>
      <c r="DL77" s="230"/>
      <c r="DM77" s="205">
        <f>IF(COUNT($G77:G77),EDATE(EDATE($G77,55),0))</f>
        <v>45113</v>
      </c>
      <c r="DN77" s="230"/>
      <c r="DO77" s="205">
        <f>IF(COUNT($G77:G77),EDATE(EDATE($G77,56),0))</f>
        <v>45144</v>
      </c>
      <c r="DP77" s="230"/>
      <c r="DQ77" s="205">
        <f>IF(COUNT($G77:G77),EDATE(EDATE($G77,57),0))</f>
        <v>45175</v>
      </c>
      <c r="DR77" s="230"/>
      <c r="DS77" s="205">
        <f>IF(COUNT($G77:G77),EDATE(EDATE($G77,58),0))</f>
        <v>45205</v>
      </c>
      <c r="DT77" s="230"/>
      <c r="DU77" s="205">
        <f>IF(COUNT($G77:G77),EDATE(EDATE($G77,59),0))</f>
        <v>45236</v>
      </c>
      <c r="DV77" s="230"/>
      <c r="DW77" s="205">
        <f>IF(COUNT($G77:G77),EDATE(EDATE($G77,60),0))</f>
        <v>45266</v>
      </c>
      <c r="DX77" s="230"/>
      <c r="DY77" s="205">
        <f>IF(COUNT($G77:G77),EDATE(EDATE($G77,61),0))</f>
        <v>45297</v>
      </c>
      <c r="DZ77" s="230"/>
      <c r="EA77" s="205">
        <f>IF(COUNT($G77:G77),EDATE(EDATE($G77,62),0))</f>
        <v>45328</v>
      </c>
      <c r="EB77" s="230"/>
      <c r="EC77" s="205">
        <f>IF(COUNT($G77:G77),EDATE(EDATE($G77,63),0))</f>
        <v>45357</v>
      </c>
      <c r="ED77" s="230"/>
      <c r="EE77" s="205">
        <f>IF(COUNT($G77:G77),EDATE(EDATE($G77,64),0))</f>
        <v>45388</v>
      </c>
      <c r="EF77" s="233"/>
      <c r="EG77" s="44"/>
    </row>
    <row r="78" spans="1:137" ht="21" customHeight="1" thickBot="1">
      <c r="A78" s="200" t="str">
        <f t="shared" ca="1" si="1"/>
        <v/>
      </c>
      <c r="B78" s="213"/>
      <c r="C78" s="215" t="e">
        <f>+VLOOKUP(B78,'اسماء العملاء'!$A$2:$E$1270,5,FALSE)</f>
        <v>#N/A</v>
      </c>
      <c r="D78" s="215" t="e">
        <f>+VLOOKUP(B78,'اسماء العملاء'!$A$2:$C$1270,2,FALSE)</f>
        <v>#N/A</v>
      </c>
      <c r="E78" s="215" t="e">
        <f>+VLOOKUP(B78,'اسماء العملاء'!$A$2:$C$1270,3,FALSE)</f>
        <v>#N/A</v>
      </c>
      <c r="F78" s="203" t="e">
        <f>+VLOOKUP(B78,'اسماء العملاء'!$A$2:$F$142,6,FALSE)</f>
        <v>#N/A</v>
      </c>
      <c r="G78" s="205">
        <v>43441</v>
      </c>
      <c r="H78" s="229"/>
      <c r="I78" s="205">
        <f>IF(COUNT($G78:G78),EDATE(EDATE($G78,1),0))</f>
        <v>43472</v>
      </c>
      <c r="J78" s="230"/>
      <c r="K78" s="205">
        <f>IF(COUNT($G78:G78),EDATE(EDATE($G78,2),0))</f>
        <v>43503</v>
      </c>
      <c r="L78" s="230"/>
      <c r="M78" s="205">
        <f>IF(COUNT($G78:G78),EDATE(EDATE($G78,3),0))</f>
        <v>43531</v>
      </c>
      <c r="N78" s="230"/>
      <c r="O78" s="205">
        <f>IF(COUNT($G78:G78),EDATE(EDATE($G78,4),0))</f>
        <v>43562</v>
      </c>
      <c r="P78" s="230"/>
      <c r="Q78" s="230">
        <f>IF(COUNT($G78:G78),EDATE(EDATE($G78,5),0))</f>
        <v>43592</v>
      </c>
      <c r="R78" s="230"/>
      <c r="S78" s="205">
        <f>IF(COUNT($G78:G78),EDATE(EDATE($G78,6),0))</f>
        <v>43623</v>
      </c>
      <c r="T78" s="230"/>
      <c r="U78" s="205">
        <f>IF(COUNT($G78:G78),EDATE(EDATE($G78,7),0))</f>
        <v>43653</v>
      </c>
      <c r="V78" s="230"/>
      <c r="W78" s="205">
        <f>IF(COUNT($G78:G78),EDATE(EDATE($G78,8),0))</f>
        <v>43684</v>
      </c>
      <c r="X78" s="230"/>
      <c r="Y78" s="205">
        <f>IF(COUNT($G78:G78),EDATE(EDATE($G78,9),0))</f>
        <v>43715</v>
      </c>
      <c r="Z78" s="230"/>
      <c r="AA78" s="205">
        <f>IF(COUNT($G78:G78),EDATE(EDATE($G78,10),0))</f>
        <v>43745</v>
      </c>
      <c r="AB78" s="230"/>
      <c r="AC78" s="205">
        <f>IF(COUNT($G78:G78),EDATE(EDATE($G78,11),0))</f>
        <v>43776</v>
      </c>
      <c r="AD78" s="230"/>
      <c r="AE78" s="205">
        <f>IF(COUNT($G78:G78),EDATE(EDATE($G78,12),0))</f>
        <v>43806</v>
      </c>
      <c r="AF78" s="230"/>
      <c r="AG78" s="205">
        <f>IF(COUNT($G78:G78),EDATE(EDATE($G78,13),0))</f>
        <v>43837</v>
      </c>
      <c r="AH78" s="230"/>
      <c r="AI78" s="205">
        <f>IF(COUNT($G78:G78),EDATE(EDATE($G78,14),0))</f>
        <v>43868</v>
      </c>
      <c r="AJ78" s="230"/>
      <c r="AK78" s="205">
        <f>IF(COUNT($G78:G78),EDATE(EDATE($G78,15),0))</f>
        <v>43897</v>
      </c>
      <c r="AL78" s="230"/>
      <c r="AM78" s="205">
        <f>IF(COUNT($G78:G78),EDATE(EDATE($G78,16),0))</f>
        <v>43928</v>
      </c>
      <c r="AN78" s="230"/>
      <c r="AO78" s="205">
        <f>IF(COUNT($G78:G78),EDATE(EDATE($G78,17),0))</f>
        <v>43958</v>
      </c>
      <c r="AP78" s="230"/>
      <c r="AQ78" s="205">
        <f>IF(COUNT($G78:G78),EDATE(EDATE($G78,18),0))</f>
        <v>43989</v>
      </c>
      <c r="AR78" s="230"/>
      <c r="AS78" s="205">
        <f>IF(COUNT($G78:G78),EDATE(EDATE($G78,19),0))</f>
        <v>44019</v>
      </c>
      <c r="AT78" s="230"/>
      <c r="AU78" s="205">
        <f>IF(COUNT($G78:G78),EDATE(EDATE($G78,20),0))</f>
        <v>44050</v>
      </c>
      <c r="AV78" s="230"/>
      <c r="AW78" s="205">
        <f>IF(COUNT($G78:G78),EDATE(EDATE($G78,21),0))</f>
        <v>44081</v>
      </c>
      <c r="AX78" s="230"/>
      <c r="AY78" s="205">
        <f>IF(COUNT($G78:G78),EDATE(EDATE($G78,22),0))</f>
        <v>44111</v>
      </c>
      <c r="AZ78" s="230"/>
      <c r="BA78" s="205">
        <f>IF(COUNT($G78:G78),EDATE(EDATE($G78,23),0))</f>
        <v>44142</v>
      </c>
      <c r="BB78" s="230"/>
      <c r="BC78" s="205">
        <f>IF(COUNT($G78:G78),EDATE(EDATE($G78,24),0))</f>
        <v>44172</v>
      </c>
      <c r="BD78" s="230"/>
      <c r="BE78" s="205">
        <f>IF(COUNT($G78:G78),EDATE(EDATE($G78,25),0))</f>
        <v>44203</v>
      </c>
      <c r="BF78" s="230"/>
      <c r="BG78" s="205">
        <f>IF(COUNT($G78:G78),EDATE(EDATE($G78,26),0))</f>
        <v>44234</v>
      </c>
      <c r="BH78" s="230"/>
      <c r="BI78" s="205">
        <f>IF(COUNT($G78:G78),EDATE(EDATE($G78,27),0))</f>
        <v>44262</v>
      </c>
      <c r="BJ78" s="230"/>
      <c r="BK78" s="205">
        <f>IF(COUNT($G78:G78),EDATE(EDATE($G78,28),0))</f>
        <v>44293</v>
      </c>
      <c r="BL78" s="230"/>
      <c r="BM78" s="205">
        <f>IF(COUNT($G78:G78),EDATE(EDATE($G78,29),0))</f>
        <v>44323</v>
      </c>
      <c r="BN78" s="230"/>
      <c r="BO78" s="205">
        <f>IF(COUNT($G78:G78),EDATE(EDATE($G78,30),0))</f>
        <v>44354</v>
      </c>
      <c r="BP78" s="230"/>
      <c r="BQ78" s="205">
        <f>IF(COUNT($G78:G78),EDATE(EDATE($G78,31),0))</f>
        <v>44384</v>
      </c>
      <c r="BR78" s="230"/>
      <c r="BS78" s="205">
        <f>IF(COUNT($G78:G78),EDATE(EDATE($G78,32),0))</f>
        <v>44415</v>
      </c>
      <c r="BT78" s="230"/>
      <c r="BU78" s="205">
        <f>IF(COUNT($G78:G78),EDATE(EDATE($G78,33),0))</f>
        <v>44446</v>
      </c>
      <c r="BV78" s="230"/>
      <c r="BW78" s="205">
        <f>IF(COUNT($G78:G78),EDATE(EDATE($G78,34),0))</f>
        <v>44476</v>
      </c>
      <c r="BX78" s="230"/>
      <c r="BY78" s="205">
        <f>IF(COUNT($G78:G78),EDATE(EDATE($G78,35),0))</f>
        <v>44507</v>
      </c>
      <c r="BZ78" s="230"/>
      <c r="CA78" s="205">
        <f>IF(COUNT($G78:G78),EDATE(EDATE($G78,36),0))</f>
        <v>44537</v>
      </c>
      <c r="CB78" s="230"/>
      <c r="CC78" s="205">
        <f>IF(COUNT($G78:G78),EDATE(EDATE($G78,37),0))</f>
        <v>44568</v>
      </c>
      <c r="CD78" s="230"/>
      <c r="CE78" s="205">
        <f>IF(COUNT($G78:G78),EDATE(EDATE($G78,38),0))</f>
        <v>44599</v>
      </c>
      <c r="CF78" s="230"/>
      <c r="CG78" s="205">
        <f>IF(COUNT($G78:G78),EDATE(EDATE($G78,39),0))</f>
        <v>44627</v>
      </c>
      <c r="CH78" s="230"/>
      <c r="CI78" s="205">
        <f>IF(COUNT($G78:G78),EDATE(EDATE($G78,40),0))</f>
        <v>44658</v>
      </c>
      <c r="CJ78" s="230"/>
      <c r="CK78" s="205">
        <f>IF(COUNT($G78:G78),EDATE(EDATE($G78,41),0))</f>
        <v>44688</v>
      </c>
      <c r="CL78" s="230"/>
      <c r="CM78" s="205">
        <f>IF(COUNT($G78:G78),EDATE(EDATE($G78,42),0))</f>
        <v>44719</v>
      </c>
      <c r="CN78" s="230"/>
      <c r="CO78" s="205">
        <f>IF(COUNT($G78:G78),EDATE(EDATE($G78,43),0))</f>
        <v>44749</v>
      </c>
      <c r="CP78" s="230"/>
      <c r="CQ78" s="205">
        <f>IF(COUNT($G78:G78),EDATE(EDATE($G78,44),0))</f>
        <v>44780</v>
      </c>
      <c r="CR78" s="230"/>
      <c r="CS78" s="205">
        <f>IF(COUNT($G78:G78),EDATE(EDATE($G78,45),0))</f>
        <v>44811</v>
      </c>
      <c r="CT78" s="230"/>
      <c r="CU78" s="205">
        <f>IF(COUNT($G78:G78),EDATE(EDATE($G78,46),0))</f>
        <v>44841</v>
      </c>
      <c r="CV78" s="230"/>
      <c r="CW78" s="205">
        <f>IF(COUNT($G78:G78),EDATE(EDATE($G78,47),0))</f>
        <v>44872</v>
      </c>
      <c r="CX78" s="230"/>
      <c r="CY78" s="205">
        <f>IF(COUNT($G78:G78),EDATE(EDATE($G78,48),0))</f>
        <v>44902</v>
      </c>
      <c r="CZ78" s="230"/>
      <c r="DA78" s="205">
        <f>IF(COUNT($G78:G78),EDATE(EDATE($G78,49),0))</f>
        <v>44933</v>
      </c>
      <c r="DB78" s="230"/>
      <c r="DC78" s="205">
        <f>IF(COUNT($G78:G78),EDATE(EDATE($G78,50),0))</f>
        <v>44964</v>
      </c>
      <c r="DD78" s="230"/>
      <c r="DE78" s="205">
        <f>IF(COUNT($G78:G78),EDATE(EDATE($G78,51),0))</f>
        <v>44992</v>
      </c>
      <c r="DF78" s="230"/>
      <c r="DG78" s="205">
        <f>IF(COUNT($G78:G78),EDATE(EDATE($G78,52),0))</f>
        <v>45023</v>
      </c>
      <c r="DH78" s="230"/>
      <c r="DI78" s="205">
        <f>IF(COUNT($G78:G78),EDATE(EDATE($G78,53),0))</f>
        <v>45053</v>
      </c>
      <c r="DJ78" s="230"/>
      <c r="DK78" s="205">
        <f>IF(COUNT($G78:G78),EDATE(EDATE($G78,54),0))</f>
        <v>45084</v>
      </c>
      <c r="DL78" s="230"/>
      <c r="DM78" s="205">
        <f>IF(COUNT($G78:G78),EDATE(EDATE($G78,55),0))</f>
        <v>45114</v>
      </c>
      <c r="DN78" s="230"/>
      <c r="DO78" s="205">
        <f>IF(COUNT($G78:G78),EDATE(EDATE($G78,56),0))</f>
        <v>45145</v>
      </c>
      <c r="DP78" s="230"/>
      <c r="DQ78" s="205">
        <f>IF(COUNT($G78:G78),EDATE(EDATE($G78,57),0))</f>
        <v>45176</v>
      </c>
      <c r="DR78" s="230"/>
      <c r="DS78" s="205">
        <f>IF(COUNT($G78:G78),EDATE(EDATE($G78,58),0))</f>
        <v>45206</v>
      </c>
      <c r="DT78" s="230"/>
      <c r="DU78" s="205">
        <f>IF(COUNT($G78:G78),EDATE(EDATE($G78,59),0))</f>
        <v>45237</v>
      </c>
      <c r="DV78" s="230"/>
      <c r="DW78" s="205">
        <f>IF(COUNT($G78:G78),EDATE(EDATE($G78,60),0))</f>
        <v>45267</v>
      </c>
      <c r="DX78" s="230"/>
      <c r="DY78" s="205">
        <f>IF(COUNT($G78:G78),EDATE(EDATE($G78,61),0))</f>
        <v>45298</v>
      </c>
      <c r="DZ78" s="230"/>
      <c r="EA78" s="205">
        <f>IF(COUNT($G78:G78),EDATE(EDATE($G78,62),0))</f>
        <v>45329</v>
      </c>
      <c r="EB78" s="230"/>
      <c r="EC78" s="205">
        <f>IF(COUNT($G78:G78),EDATE(EDATE($G78,63),0))</f>
        <v>45358</v>
      </c>
      <c r="ED78" s="230"/>
      <c r="EE78" s="205">
        <f>IF(COUNT($G78:G78),EDATE(EDATE($G78,64),0))</f>
        <v>45389</v>
      </c>
      <c r="EF78" s="233"/>
      <c r="EG78" s="44"/>
    </row>
    <row r="79" spans="1:137" ht="21" customHeight="1" thickBot="1">
      <c r="A79" s="200" t="str">
        <f t="shared" ca="1" si="1"/>
        <v/>
      </c>
      <c r="B79" s="213"/>
      <c r="C79" s="215" t="e">
        <f>+VLOOKUP(B79,'اسماء العملاء'!$A$2:$E$1270,5,FALSE)</f>
        <v>#N/A</v>
      </c>
      <c r="D79" s="215" t="e">
        <f>+VLOOKUP(B79,'اسماء العملاء'!$A$2:$C$1270,2,FALSE)</f>
        <v>#N/A</v>
      </c>
      <c r="E79" s="215" t="e">
        <f>+VLOOKUP(B79,'اسماء العملاء'!$A$2:$C$1270,3,FALSE)</f>
        <v>#N/A</v>
      </c>
      <c r="F79" s="203" t="e">
        <f>+VLOOKUP(B79,'اسماء العملاء'!$A$2:$F$142,6,FALSE)</f>
        <v>#N/A</v>
      </c>
      <c r="G79" s="205">
        <v>43442</v>
      </c>
      <c r="H79" s="229"/>
      <c r="I79" s="205">
        <f>IF(COUNT($G79:G79),EDATE(EDATE($G79,1),0))</f>
        <v>43473</v>
      </c>
      <c r="J79" s="230"/>
      <c r="K79" s="205">
        <f>IF(COUNT($G79:G79),EDATE(EDATE($G79,2),0))</f>
        <v>43504</v>
      </c>
      <c r="L79" s="230"/>
      <c r="M79" s="205">
        <f>IF(COUNT($G79:G79),EDATE(EDATE($G79,3),0))</f>
        <v>43532</v>
      </c>
      <c r="N79" s="230"/>
      <c r="O79" s="205">
        <f>IF(COUNT($G79:G79),EDATE(EDATE($G79,4),0))</f>
        <v>43563</v>
      </c>
      <c r="P79" s="230"/>
      <c r="Q79" s="230">
        <f>IF(COUNT($G79:G79),EDATE(EDATE($G79,5),0))</f>
        <v>43593</v>
      </c>
      <c r="R79" s="230"/>
      <c r="S79" s="205">
        <f>IF(COUNT($G79:G79),EDATE(EDATE($G79,6),0))</f>
        <v>43624</v>
      </c>
      <c r="T79" s="230"/>
      <c r="U79" s="205">
        <f>IF(COUNT($G79:G79),EDATE(EDATE($G79,7),0))</f>
        <v>43654</v>
      </c>
      <c r="V79" s="230"/>
      <c r="W79" s="205">
        <f>IF(COUNT($G79:G79),EDATE(EDATE($G79,8),0))</f>
        <v>43685</v>
      </c>
      <c r="X79" s="230"/>
      <c r="Y79" s="205">
        <f>IF(COUNT($G79:G79),EDATE(EDATE($G79,9),0))</f>
        <v>43716</v>
      </c>
      <c r="Z79" s="230"/>
      <c r="AA79" s="205">
        <f>IF(COUNT($G79:G79),EDATE(EDATE($G79,10),0))</f>
        <v>43746</v>
      </c>
      <c r="AB79" s="230"/>
      <c r="AC79" s="205">
        <f>IF(COUNT($G79:G79),EDATE(EDATE($G79,11),0))</f>
        <v>43777</v>
      </c>
      <c r="AD79" s="230"/>
      <c r="AE79" s="205">
        <f>IF(COUNT($G79:G79),EDATE(EDATE($G79,12),0))</f>
        <v>43807</v>
      </c>
      <c r="AF79" s="230"/>
      <c r="AG79" s="205">
        <f>IF(COUNT($G79:G79),EDATE(EDATE($G79,13),0))</f>
        <v>43838</v>
      </c>
      <c r="AH79" s="230"/>
      <c r="AI79" s="205">
        <f>IF(COUNT($G79:G79),EDATE(EDATE($G79,14),0))</f>
        <v>43869</v>
      </c>
      <c r="AJ79" s="230"/>
      <c r="AK79" s="205">
        <f>IF(COUNT($G79:G79),EDATE(EDATE($G79,15),0))</f>
        <v>43898</v>
      </c>
      <c r="AL79" s="230"/>
      <c r="AM79" s="205">
        <f>IF(COUNT($G79:G79),EDATE(EDATE($G79,16),0))</f>
        <v>43929</v>
      </c>
      <c r="AN79" s="230"/>
      <c r="AO79" s="205">
        <f>IF(COUNT($G79:G79),EDATE(EDATE($G79,17),0))</f>
        <v>43959</v>
      </c>
      <c r="AP79" s="230"/>
      <c r="AQ79" s="205">
        <f>IF(COUNT($G79:G79),EDATE(EDATE($G79,18),0))</f>
        <v>43990</v>
      </c>
      <c r="AR79" s="230"/>
      <c r="AS79" s="205">
        <f>IF(COUNT($G79:G79),EDATE(EDATE($G79,19),0))</f>
        <v>44020</v>
      </c>
      <c r="AT79" s="230"/>
      <c r="AU79" s="205">
        <f>IF(COUNT($G79:G79),EDATE(EDATE($G79,20),0))</f>
        <v>44051</v>
      </c>
      <c r="AV79" s="230"/>
      <c r="AW79" s="205">
        <f>IF(COUNT($G79:G79),EDATE(EDATE($G79,21),0))</f>
        <v>44082</v>
      </c>
      <c r="AX79" s="230"/>
      <c r="AY79" s="205">
        <f>IF(COUNT($G79:G79),EDATE(EDATE($G79,22),0))</f>
        <v>44112</v>
      </c>
      <c r="AZ79" s="230"/>
      <c r="BA79" s="205">
        <f>IF(COUNT($G79:G79),EDATE(EDATE($G79,23),0))</f>
        <v>44143</v>
      </c>
      <c r="BB79" s="230"/>
      <c r="BC79" s="205">
        <f>IF(COUNT($G79:G79),EDATE(EDATE($G79,24),0))</f>
        <v>44173</v>
      </c>
      <c r="BD79" s="230"/>
      <c r="BE79" s="205">
        <f>IF(COUNT($G79:G79),EDATE(EDATE($G79,25),0))</f>
        <v>44204</v>
      </c>
      <c r="BF79" s="230"/>
      <c r="BG79" s="205">
        <f>IF(COUNT($G79:G79),EDATE(EDATE($G79,26),0))</f>
        <v>44235</v>
      </c>
      <c r="BH79" s="230"/>
      <c r="BI79" s="205">
        <f>IF(COUNT($G79:G79),EDATE(EDATE($G79,27),0))</f>
        <v>44263</v>
      </c>
      <c r="BJ79" s="230"/>
      <c r="BK79" s="205">
        <f>IF(COUNT($G79:G79),EDATE(EDATE($G79,28),0))</f>
        <v>44294</v>
      </c>
      <c r="BL79" s="230"/>
      <c r="BM79" s="205">
        <f>IF(COUNT($G79:G79),EDATE(EDATE($G79,29),0))</f>
        <v>44324</v>
      </c>
      <c r="BN79" s="230"/>
      <c r="BO79" s="205">
        <f>IF(COUNT($G79:G79),EDATE(EDATE($G79,30),0))</f>
        <v>44355</v>
      </c>
      <c r="BP79" s="230"/>
      <c r="BQ79" s="205">
        <f>IF(COUNT($G79:G79),EDATE(EDATE($G79,31),0))</f>
        <v>44385</v>
      </c>
      <c r="BR79" s="230"/>
      <c r="BS79" s="205">
        <f>IF(COUNT($G79:G79),EDATE(EDATE($G79,32),0))</f>
        <v>44416</v>
      </c>
      <c r="BT79" s="230"/>
      <c r="BU79" s="205">
        <f>IF(COUNT($G79:G79),EDATE(EDATE($G79,33),0))</f>
        <v>44447</v>
      </c>
      <c r="BV79" s="230"/>
      <c r="BW79" s="205">
        <f>IF(COUNT($G79:G79),EDATE(EDATE($G79,34),0))</f>
        <v>44477</v>
      </c>
      <c r="BX79" s="230"/>
      <c r="BY79" s="205">
        <f>IF(COUNT($G79:G79),EDATE(EDATE($G79,35),0))</f>
        <v>44508</v>
      </c>
      <c r="BZ79" s="230"/>
      <c r="CA79" s="205">
        <f>IF(COUNT($G79:G79),EDATE(EDATE($G79,36),0))</f>
        <v>44538</v>
      </c>
      <c r="CB79" s="230"/>
      <c r="CC79" s="205">
        <f>IF(COUNT($G79:G79),EDATE(EDATE($G79,37),0))</f>
        <v>44569</v>
      </c>
      <c r="CD79" s="230"/>
      <c r="CE79" s="205">
        <f>IF(COUNT($G79:G79),EDATE(EDATE($G79,38),0))</f>
        <v>44600</v>
      </c>
      <c r="CF79" s="230"/>
      <c r="CG79" s="205">
        <f>IF(COUNT($G79:G79),EDATE(EDATE($G79,39),0))</f>
        <v>44628</v>
      </c>
      <c r="CH79" s="230"/>
      <c r="CI79" s="205">
        <f>IF(COUNT($G79:G79),EDATE(EDATE($G79,40),0))</f>
        <v>44659</v>
      </c>
      <c r="CJ79" s="230"/>
      <c r="CK79" s="205">
        <f>IF(COUNT($G79:G79),EDATE(EDATE($G79,41),0))</f>
        <v>44689</v>
      </c>
      <c r="CL79" s="230"/>
      <c r="CM79" s="205">
        <f>IF(COUNT($G79:G79),EDATE(EDATE($G79,42),0))</f>
        <v>44720</v>
      </c>
      <c r="CN79" s="230"/>
      <c r="CO79" s="205">
        <f>IF(COUNT($G79:G79),EDATE(EDATE($G79,43),0))</f>
        <v>44750</v>
      </c>
      <c r="CP79" s="230"/>
      <c r="CQ79" s="205">
        <f>IF(COUNT($G79:G79),EDATE(EDATE($G79,44),0))</f>
        <v>44781</v>
      </c>
      <c r="CR79" s="230"/>
      <c r="CS79" s="205">
        <f>IF(COUNT($G79:G79),EDATE(EDATE($G79,45),0))</f>
        <v>44812</v>
      </c>
      <c r="CT79" s="230"/>
      <c r="CU79" s="205">
        <f>IF(COUNT($G79:G79),EDATE(EDATE($G79,46),0))</f>
        <v>44842</v>
      </c>
      <c r="CV79" s="230"/>
      <c r="CW79" s="205">
        <f>IF(COUNT($G79:G79),EDATE(EDATE($G79,47),0))</f>
        <v>44873</v>
      </c>
      <c r="CX79" s="230"/>
      <c r="CY79" s="205">
        <f>IF(COUNT($G79:G79),EDATE(EDATE($G79,48),0))</f>
        <v>44903</v>
      </c>
      <c r="CZ79" s="230"/>
      <c r="DA79" s="205">
        <f>IF(COUNT($G79:G79),EDATE(EDATE($G79,49),0))</f>
        <v>44934</v>
      </c>
      <c r="DB79" s="230"/>
      <c r="DC79" s="205">
        <f>IF(COUNT($G79:G79),EDATE(EDATE($G79,50),0))</f>
        <v>44965</v>
      </c>
      <c r="DD79" s="230"/>
      <c r="DE79" s="205">
        <f>IF(COUNT($G79:G79),EDATE(EDATE($G79,51),0))</f>
        <v>44993</v>
      </c>
      <c r="DF79" s="230"/>
      <c r="DG79" s="205">
        <f>IF(COUNT($G79:G79),EDATE(EDATE($G79,52),0))</f>
        <v>45024</v>
      </c>
      <c r="DH79" s="230"/>
      <c r="DI79" s="205">
        <f>IF(COUNT($G79:G79),EDATE(EDATE($G79,53),0))</f>
        <v>45054</v>
      </c>
      <c r="DJ79" s="230"/>
      <c r="DK79" s="205">
        <f>IF(COUNT($G79:G79),EDATE(EDATE($G79,54),0))</f>
        <v>45085</v>
      </c>
      <c r="DL79" s="230"/>
      <c r="DM79" s="205">
        <f>IF(COUNT($G79:G79),EDATE(EDATE($G79,55),0))</f>
        <v>45115</v>
      </c>
      <c r="DN79" s="230"/>
      <c r="DO79" s="205">
        <f>IF(COUNT($G79:G79),EDATE(EDATE($G79,56),0))</f>
        <v>45146</v>
      </c>
      <c r="DP79" s="230"/>
      <c r="DQ79" s="205">
        <f>IF(COUNT($G79:G79),EDATE(EDATE($G79,57),0))</f>
        <v>45177</v>
      </c>
      <c r="DR79" s="230"/>
      <c r="DS79" s="205">
        <f>IF(COUNT($G79:G79),EDATE(EDATE($G79,58),0))</f>
        <v>45207</v>
      </c>
      <c r="DT79" s="230"/>
      <c r="DU79" s="205">
        <f>IF(COUNT($G79:G79),EDATE(EDATE($G79,59),0))</f>
        <v>45238</v>
      </c>
      <c r="DV79" s="230"/>
      <c r="DW79" s="205">
        <f>IF(COUNT($G79:G79),EDATE(EDATE($G79,60),0))</f>
        <v>45268</v>
      </c>
      <c r="DX79" s="230"/>
      <c r="DY79" s="205">
        <f>IF(COUNT($G79:G79),EDATE(EDATE($G79,61),0))</f>
        <v>45299</v>
      </c>
      <c r="DZ79" s="230"/>
      <c r="EA79" s="205">
        <f>IF(COUNT($G79:G79),EDATE(EDATE($G79,62),0))</f>
        <v>45330</v>
      </c>
      <c r="EB79" s="230"/>
      <c r="EC79" s="205">
        <f>IF(COUNT($G79:G79),EDATE(EDATE($G79,63),0))</f>
        <v>45359</v>
      </c>
      <c r="ED79" s="230"/>
      <c r="EE79" s="205">
        <f>IF(COUNT($G79:G79),EDATE(EDATE($G79,64),0))</f>
        <v>45390</v>
      </c>
      <c r="EF79" s="233"/>
      <c r="EG79" s="44"/>
    </row>
    <row r="80" spans="1:137" ht="21" customHeight="1" thickBot="1">
      <c r="A80" s="200" t="str">
        <f t="shared" ca="1" si="1"/>
        <v/>
      </c>
      <c r="B80" s="213"/>
      <c r="C80" s="215" t="e">
        <f>+VLOOKUP(B80,'اسماء العملاء'!$A$2:$E$1270,5,FALSE)</f>
        <v>#N/A</v>
      </c>
      <c r="D80" s="215" t="e">
        <f>+VLOOKUP(B80,'اسماء العملاء'!$A$2:$C$1270,2,FALSE)</f>
        <v>#N/A</v>
      </c>
      <c r="E80" s="215" t="e">
        <f>+VLOOKUP(B80,'اسماء العملاء'!$A$2:$C$1270,3,FALSE)</f>
        <v>#N/A</v>
      </c>
      <c r="F80" s="203" t="e">
        <f>+VLOOKUP(B80,'اسماء العملاء'!$A$2:$F$142,6,FALSE)</f>
        <v>#N/A</v>
      </c>
      <c r="G80" s="205">
        <v>43443</v>
      </c>
      <c r="H80" s="229"/>
      <c r="I80" s="205">
        <f>IF(COUNT($G80:G80),EDATE(EDATE($G80,1),0))</f>
        <v>43474</v>
      </c>
      <c r="J80" s="230"/>
      <c r="K80" s="205">
        <f>IF(COUNT($G80:G80),EDATE(EDATE($G80,2),0))</f>
        <v>43505</v>
      </c>
      <c r="L80" s="230"/>
      <c r="M80" s="205">
        <f>IF(COUNT($G80:G80),EDATE(EDATE($G80,3),0))</f>
        <v>43533</v>
      </c>
      <c r="N80" s="230"/>
      <c r="O80" s="205">
        <f>IF(COUNT($G80:G80),EDATE(EDATE($G80,4),0))</f>
        <v>43564</v>
      </c>
      <c r="P80" s="230"/>
      <c r="Q80" s="230">
        <f>IF(COUNT($G80:G80),EDATE(EDATE($G80,5),0))</f>
        <v>43594</v>
      </c>
      <c r="R80" s="230"/>
      <c r="S80" s="205">
        <f>IF(COUNT($G80:G80),EDATE(EDATE($G80,6),0))</f>
        <v>43625</v>
      </c>
      <c r="T80" s="230"/>
      <c r="U80" s="205">
        <f>IF(COUNT($G80:G80),EDATE(EDATE($G80,7),0))</f>
        <v>43655</v>
      </c>
      <c r="V80" s="230"/>
      <c r="W80" s="205">
        <f>IF(COUNT($G80:G80),EDATE(EDATE($G80,8),0))</f>
        <v>43686</v>
      </c>
      <c r="X80" s="230"/>
      <c r="Y80" s="205">
        <f>IF(COUNT($G80:G80),EDATE(EDATE($G80,9),0))</f>
        <v>43717</v>
      </c>
      <c r="Z80" s="230"/>
      <c r="AA80" s="205">
        <f>IF(COUNT($G80:G80),EDATE(EDATE($G80,10),0))</f>
        <v>43747</v>
      </c>
      <c r="AB80" s="230"/>
      <c r="AC80" s="205">
        <f>IF(COUNT($G80:G80),EDATE(EDATE($G80,11),0))</f>
        <v>43778</v>
      </c>
      <c r="AD80" s="230"/>
      <c r="AE80" s="205">
        <f>IF(COUNT($G80:G80),EDATE(EDATE($G80,12),0))</f>
        <v>43808</v>
      </c>
      <c r="AF80" s="230"/>
      <c r="AG80" s="205">
        <f>IF(COUNT($G80:G80),EDATE(EDATE($G80,13),0))</f>
        <v>43839</v>
      </c>
      <c r="AH80" s="230"/>
      <c r="AI80" s="205">
        <f>IF(COUNT($G80:G80),EDATE(EDATE($G80,14),0))</f>
        <v>43870</v>
      </c>
      <c r="AJ80" s="230"/>
      <c r="AK80" s="205">
        <f>IF(COUNT($G80:G80),EDATE(EDATE($G80,15),0))</f>
        <v>43899</v>
      </c>
      <c r="AL80" s="230"/>
      <c r="AM80" s="205">
        <f>IF(COUNT($G80:G80),EDATE(EDATE($G80,16),0))</f>
        <v>43930</v>
      </c>
      <c r="AN80" s="230"/>
      <c r="AO80" s="205">
        <f>IF(COUNT($G80:G80),EDATE(EDATE($G80,17),0))</f>
        <v>43960</v>
      </c>
      <c r="AP80" s="230"/>
      <c r="AQ80" s="205">
        <f>IF(COUNT($G80:G80),EDATE(EDATE($G80,18),0))</f>
        <v>43991</v>
      </c>
      <c r="AR80" s="230"/>
      <c r="AS80" s="205">
        <f>IF(COUNT($G80:G80),EDATE(EDATE($G80,19),0))</f>
        <v>44021</v>
      </c>
      <c r="AT80" s="230"/>
      <c r="AU80" s="205">
        <f>IF(COUNT($G80:G80),EDATE(EDATE($G80,20),0))</f>
        <v>44052</v>
      </c>
      <c r="AV80" s="230"/>
      <c r="AW80" s="205">
        <f>IF(COUNT($G80:G80),EDATE(EDATE($G80,21),0))</f>
        <v>44083</v>
      </c>
      <c r="AX80" s="230"/>
      <c r="AY80" s="205">
        <f>IF(COUNT($G80:G80),EDATE(EDATE($G80,22),0))</f>
        <v>44113</v>
      </c>
      <c r="AZ80" s="230"/>
      <c r="BA80" s="205">
        <f>IF(COUNT($G80:G80),EDATE(EDATE($G80,23),0))</f>
        <v>44144</v>
      </c>
      <c r="BB80" s="230"/>
      <c r="BC80" s="205">
        <f>IF(COUNT($G80:G80),EDATE(EDATE($G80,24),0))</f>
        <v>44174</v>
      </c>
      <c r="BD80" s="230"/>
      <c r="BE80" s="205">
        <f>IF(COUNT($G80:G80),EDATE(EDATE($G80,25),0))</f>
        <v>44205</v>
      </c>
      <c r="BF80" s="230"/>
      <c r="BG80" s="205">
        <f>IF(COUNT($G80:G80),EDATE(EDATE($G80,26),0))</f>
        <v>44236</v>
      </c>
      <c r="BH80" s="230"/>
      <c r="BI80" s="205">
        <f>IF(COUNT($G80:G80),EDATE(EDATE($G80,27),0))</f>
        <v>44264</v>
      </c>
      <c r="BJ80" s="230"/>
      <c r="BK80" s="205">
        <f>IF(COUNT($G80:G80),EDATE(EDATE($G80,28),0))</f>
        <v>44295</v>
      </c>
      <c r="BL80" s="230"/>
      <c r="BM80" s="205">
        <f>IF(COUNT($G80:G80),EDATE(EDATE($G80,29),0))</f>
        <v>44325</v>
      </c>
      <c r="BN80" s="230"/>
      <c r="BO80" s="205">
        <f>IF(COUNT($G80:G80),EDATE(EDATE($G80,30),0))</f>
        <v>44356</v>
      </c>
      <c r="BP80" s="230"/>
      <c r="BQ80" s="205">
        <f>IF(COUNT($G80:G80),EDATE(EDATE($G80,31),0))</f>
        <v>44386</v>
      </c>
      <c r="BR80" s="230"/>
      <c r="BS80" s="205">
        <f>IF(COUNT($G80:G80),EDATE(EDATE($G80,32),0))</f>
        <v>44417</v>
      </c>
      <c r="BT80" s="230"/>
      <c r="BU80" s="205">
        <f>IF(COUNT($G80:G80),EDATE(EDATE($G80,33),0))</f>
        <v>44448</v>
      </c>
      <c r="BV80" s="230"/>
      <c r="BW80" s="205">
        <f>IF(COUNT($G80:G80),EDATE(EDATE($G80,34),0))</f>
        <v>44478</v>
      </c>
      <c r="BX80" s="230"/>
      <c r="BY80" s="205">
        <f>IF(COUNT($G80:G80),EDATE(EDATE($G80,35),0))</f>
        <v>44509</v>
      </c>
      <c r="BZ80" s="230"/>
      <c r="CA80" s="205">
        <f>IF(COUNT($G80:G80),EDATE(EDATE($G80,36),0))</f>
        <v>44539</v>
      </c>
      <c r="CB80" s="230"/>
      <c r="CC80" s="205">
        <f>IF(COUNT($G80:G80),EDATE(EDATE($G80,37),0))</f>
        <v>44570</v>
      </c>
      <c r="CD80" s="230"/>
      <c r="CE80" s="205">
        <f>IF(COUNT($G80:G80),EDATE(EDATE($G80,38),0))</f>
        <v>44601</v>
      </c>
      <c r="CF80" s="230"/>
      <c r="CG80" s="205">
        <f>IF(COUNT($G80:G80),EDATE(EDATE($G80,39),0))</f>
        <v>44629</v>
      </c>
      <c r="CH80" s="230"/>
      <c r="CI80" s="205">
        <f>IF(COUNT($G80:G80),EDATE(EDATE($G80,40),0))</f>
        <v>44660</v>
      </c>
      <c r="CJ80" s="230"/>
      <c r="CK80" s="205">
        <f>IF(COUNT($G80:G80),EDATE(EDATE($G80,41),0))</f>
        <v>44690</v>
      </c>
      <c r="CL80" s="230"/>
      <c r="CM80" s="205">
        <f>IF(COUNT($G80:G80),EDATE(EDATE($G80,42),0))</f>
        <v>44721</v>
      </c>
      <c r="CN80" s="230"/>
      <c r="CO80" s="205">
        <f>IF(COUNT($G80:G80),EDATE(EDATE($G80,43),0))</f>
        <v>44751</v>
      </c>
      <c r="CP80" s="230"/>
      <c r="CQ80" s="205">
        <f>IF(COUNT($G80:G80),EDATE(EDATE($G80,44),0))</f>
        <v>44782</v>
      </c>
      <c r="CR80" s="230"/>
      <c r="CS80" s="205">
        <f>IF(COUNT($G80:G80),EDATE(EDATE($G80,45),0))</f>
        <v>44813</v>
      </c>
      <c r="CT80" s="230"/>
      <c r="CU80" s="205">
        <f>IF(COUNT($G80:G80),EDATE(EDATE($G80,46),0))</f>
        <v>44843</v>
      </c>
      <c r="CV80" s="230"/>
      <c r="CW80" s="205">
        <f>IF(COUNT($G80:G80),EDATE(EDATE($G80,47),0))</f>
        <v>44874</v>
      </c>
      <c r="CX80" s="230"/>
      <c r="CY80" s="205">
        <f>IF(COUNT($G80:G80),EDATE(EDATE($G80,48),0))</f>
        <v>44904</v>
      </c>
      <c r="CZ80" s="230"/>
      <c r="DA80" s="205">
        <f>IF(COUNT($G80:G80),EDATE(EDATE($G80,49),0))</f>
        <v>44935</v>
      </c>
      <c r="DB80" s="230"/>
      <c r="DC80" s="205">
        <f>IF(COUNT($G80:G80),EDATE(EDATE($G80,50),0))</f>
        <v>44966</v>
      </c>
      <c r="DD80" s="230"/>
      <c r="DE80" s="205">
        <f>IF(COUNT($G80:G80),EDATE(EDATE($G80,51),0))</f>
        <v>44994</v>
      </c>
      <c r="DF80" s="230"/>
      <c r="DG80" s="205">
        <f>IF(COUNT($G80:G80),EDATE(EDATE($G80,52),0))</f>
        <v>45025</v>
      </c>
      <c r="DH80" s="230"/>
      <c r="DI80" s="205">
        <f>IF(COUNT($G80:G80),EDATE(EDATE($G80,53),0))</f>
        <v>45055</v>
      </c>
      <c r="DJ80" s="230"/>
      <c r="DK80" s="205">
        <f>IF(COUNT($G80:G80),EDATE(EDATE($G80,54),0))</f>
        <v>45086</v>
      </c>
      <c r="DL80" s="230"/>
      <c r="DM80" s="205">
        <f>IF(COUNT($G80:G80),EDATE(EDATE($G80,55),0))</f>
        <v>45116</v>
      </c>
      <c r="DN80" s="230"/>
      <c r="DO80" s="205">
        <f>IF(COUNT($G80:G80),EDATE(EDATE($G80,56),0))</f>
        <v>45147</v>
      </c>
      <c r="DP80" s="230"/>
      <c r="DQ80" s="205">
        <f>IF(COUNT($G80:G80),EDATE(EDATE($G80,57),0))</f>
        <v>45178</v>
      </c>
      <c r="DR80" s="230"/>
      <c r="DS80" s="205">
        <f>IF(COUNT($G80:G80),EDATE(EDATE($G80,58),0))</f>
        <v>45208</v>
      </c>
      <c r="DT80" s="230"/>
      <c r="DU80" s="205">
        <f>IF(COUNT($G80:G80),EDATE(EDATE($G80,59),0))</f>
        <v>45239</v>
      </c>
      <c r="DV80" s="230"/>
      <c r="DW80" s="205">
        <f>IF(COUNT($G80:G80),EDATE(EDATE($G80,60),0))</f>
        <v>45269</v>
      </c>
      <c r="DX80" s="230"/>
      <c r="DY80" s="205">
        <f>IF(COUNT($G80:G80),EDATE(EDATE($G80,61),0))</f>
        <v>45300</v>
      </c>
      <c r="DZ80" s="230"/>
      <c r="EA80" s="205">
        <f>IF(COUNT($G80:G80),EDATE(EDATE($G80,62),0))</f>
        <v>45331</v>
      </c>
      <c r="EB80" s="230"/>
      <c r="EC80" s="205">
        <f>IF(COUNT($G80:G80),EDATE(EDATE($G80,63),0))</f>
        <v>45360</v>
      </c>
      <c r="ED80" s="230"/>
      <c r="EE80" s="205">
        <f>IF(COUNT($G80:G80),EDATE(EDATE($G80,64),0))</f>
        <v>45391</v>
      </c>
      <c r="EF80" s="233"/>
      <c r="EG80" s="44"/>
    </row>
    <row r="81" spans="1:137" ht="21" customHeight="1" thickBot="1">
      <c r="A81" s="200" t="str">
        <f t="shared" ca="1" si="1"/>
        <v/>
      </c>
      <c r="B81" s="213"/>
      <c r="C81" s="215" t="e">
        <f>+VLOOKUP(B81,'اسماء العملاء'!$A$2:$E$1270,5,FALSE)</f>
        <v>#N/A</v>
      </c>
      <c r="D81" s="215" t="e">
        <f>+VLOOKUP(B81,'اسماء العملاء'!$A$2:$C$1270,2,FALSE)</f>
        <v>#N/A</v>
      </c>
      <c r="E81" s="215" t="e">
        <f>+VLOOKUP(B81,'اسماء العملاء'!$A$2:$C$1270,3,FALSE)</f>
        <v>#N/A</v>
      </c>
      <c r="F81" s="203" t="e">
        <f>+VLOOKUP(B81,'اسماء العملاء'!$A$2:$F$142,6,FALSE)</f>
        <v>#N/A</v>
      </c>
      <c r="G81" s="205">
        <v>43444</v>
      </c>
      <c r="H81" s="229"/>
      <c r="I81" s="205">
        <f>IF(COUNT($G81:G81),EDATE(EDATE($G81,1),0))</f>
        <v>43475</v>
      </c>
      <c r="J81" s="230"/>
      <c r="K81" s="205">
        <f>IF(COUNT($G81:G81),EDATE(EDATE($G81,2),0))</f>
        <v>43506</v>
      </c>
      <c r="L81" s="230"/>
      <c r="M81" s="205">
        <f>IF(COUNT($G81:G81),EDATE(EDATE($G81,3),0))</f>
        <v>43534</v>
      </c>
      <c r="N81" s="230"/>
      <c r="O81" s="205">
        <f>IF(COUNT($G81:G81),EDATE(EDATE($G81,4),0))</f>
        <v>43565</v>
      </c>
      <c r="P81" s="230"/>
      <c r="Q81" s="230">
        <f>IF(COUNT($G81:G81),EDATE(EDATE($G81,5),0))</f>
        <v>43595</v>
      </c>
      <c r="R81" s="230"/>
      <c r="S81" s="205">
        <f>IF(COUNT($G81:G81),EDATE(EDATE($G81,6),0))</f>
        <v>43626</v>
      </c>
      <c r="T81" s="230"/>
      <c r="U81" s="205">
        <f>IF(COUNT($G81:G81),EDATE(EDATE($G81,7),0))</f>
        <v>43656</v>
      </c>
      <c r="V81" s="230"/>
      <c r="W81" s="205">
        <f>IF(COUNT($G81:G81),EDATE(EDATE($G81,8),0))</f>
        <v>43687</v>
      </c>
      <c r="X81" s="230"/>
      <c r="Y81" s="205">
        <f>IF(COUNT($G81:G81),EDATE(EDATE($G81,9),0))</f>
        <v>43718</v>
      </c>
      <c r="Z81" s="230"/>
      <c r="AA81" s="205">
        <f>IF(COUNT($G81:G81),EDATE(EDATE($G81,10),0))</f>
        <v>43748</v>
      </c>
      <c r="AB81" s="230"/>
      <c r="AC81" s="205">
        <f>IF(COUNT($G81:G81),EDATE(EDATE($G81,11),0))</f>
        <v>43779</v>
      </c>
      <c r="AD81" s="230"/>
      <c r="AE81" s="205">
        <f>IF(COUNT($G81:G81),EDATE(EDATE($G81,12),0))</f>
        <v>43809</v>
      </c>
      <c r="AF81" s="230"/>
      <c r="AG81" s="205">
        <f>IF(COUNT($G81:G81),EDATE(EDATE($G81,13),0))</f>
        <v>43840</v>
      </c>
      <c r="AH81" s="230"/>
      <c r="AI81" s="205">
        <f>IF(COUNT($G81:G81),EDATE(EDATE($G81,14),0))</f>
        <v>43871</v>
      </c>
      <c r="AJ81" s="230"/>
      <c r="AK81" s="205">
        <f>IF(COUNT($G81:G81),EDATE(EDATE($G81,15),0))</f>
        <v>43900</v>
      </c>
      <c r="AL81" s="230"/>
      <c r="AM81" s="205">
        <f>IF(COUNT($G81:G81),EDATE(EDATE($G81,16),0))</f>
        <v>43931</v>
      </c>
      <c r="AN81" s="230"/>
      <c r="AO81" s="205">
        <f>IF(COUNT($G81:G81),EDATE(EDATE($G81,17),0))</f>
        <v>43961</v>
      </c>
      <c r="AP81" s="230"/>
      <c r="AQ81" s="205">
        <f>IF(COUNT($G81:G81),EDATE(EDATE($G81,18),0))</f>
        <v>43992</v>
      </c>
      <c r="AR81" s="230"/>
      <c r="AS81" s="205">
        <f>IF(COUNT($G81:G81),EDATE(EDATE($G81,19),0))</f>
        <v>44022</v>
      </c>
      <c r="AT81" s="230"/>
      <c r="AU81" s="205">
        <f>IF(COUNT($G81:G81),EDATE(EDATE($G81,20),0))</f>
        <v>44053</v>
      </c>
      <c r="AV81" s="230"/>
      <c r="AW81" s="205">
        <f>IF(COUNT($G81:G81),EDATE(EDATE($G81,21),0))</f>
        <v>44084</v>
      </c>
      <c r="AX81" s="230"/>
      <c r="AY81" s="205">
        <f>IF(COUNT($G81:G81),EDATE(EDATE($G81,22),0))</f>
        <v>44114</v>
      </c>
      <c r="AZ81" s="230"/>
      <c r="BA81" s="205">
        <f>IF(COUNT($G81:G81),EDATE(EDATE($G81,23),0))</f>
        <v>44145</v>
      </c>
      <c r="BB81" s="230"/>
      <c r="BC81" s="205">
        <f>IF(COUNT($G81:G81),EDATE(EDATE($G81,24),0))</f>
        <v>44175</v>
      </c>
      <c r="BD81" s="230"/>
      <c r="BE81" s="205">
        <f>IF(COUNT($G81:G81),EDATE(EDATE($G81,25),0))</f>
        <v>44206</v>
      </c>
      <c r="BF81" s="230"/>
      <c r="BG81" s="205">
        <f>IF(COUNT($G81:G81),EDATE(EDATE($G81,26),0))</f>
        <v>44237</v>
      </c>
      <c r="BH81" s="230"/>
      <c r="BI81" s="205">
        <f>IF(COUNT($G81:G81),EDATE(EDATE($G81,27),0))</f>
        <v>44265</v>
      </c>
      <c r="BJ81" s="230"/>
      <c r="BK81" s="205">
        <f>IF(COUNT($G81:G81),EDATE(EDATE($G81,28),0))</f>
        <v>44296</v>
      </c>
      <c r="BL81" s="230"/>
      <c r="BM81" s="205">
        <f>IF(COUNT($G81:G81),EDATE(EDATE($G81,29),0))</f>
        <v>44326</v>
      </c>
      <c r="BN81" s="230"/>
      <c r="BO81" s="205">
        <f>IF(COUNT($G81:G81),EDATE(EDATE($G81,30),0))</f>
        <v>44357</v>
      </c>
      <c r="BP81" s="230"/>
      <c r="BQ81" s="205">
        <f>IF(COUNT($G81:G81),EDATE(EDATE($G81,31),0))</f>
        <v>44387</v>
      </c>
      <c r="BR81" s="230"/>
      <c r="BS81" s="205">
        <f>IF(COUNT($G81:G81),EDATE(EDATE($G81,32),0))</f>
        <v>44418</v>
      </c>
      <c r="BT81" s="230"/>
      <c r="BU81" s="205">
        <f>IF(COUNT($G81:G81),EDATE(EDATE($G81,33),0))</f>
        <v>44449</v>
      </c>
      <c r="BV81" s="230"/>
      <c r="BW81" s="205">
        <f>IF(COUNT($G81:G81),EDATE(EDATE($G81,34),0))</f>
        <v>44479</v>
      </c>
      <c r="BX81" s="230"/>
      <c r="BY81" s="205">
        <f>IF(COUNT($G81:G81),EDATE(EDATE($G81,35),0))</f>
        <v>44510</v>
      </c>
      <c r="BZ81" s="230"/>
      <c r="CA81" s="205">
        <f>IF(COUNT($G81:G81),EDATE(EDATE($G81,36),0))</f>
        <v>44540</v>
      </c>
      <c r="CB81" s="230"/>
      <c r="CC81" s="205">
        <f>IF(COUNT($G81:G81),EDATE(EDATE($G81,37),0))</f>
        <v>44571</v>
      </c>
      <c r="CD81" s="230"/>
      <c r="CE81" s="205">
        <f>IF(COUNT($G81:G81),EDATE(EDATE($G81,38),0))</f>
        <v>44602</v>
      </c>
      <c r="CF81" s="230"/>
      <c r="CG81" s="205">
        <f>IF(COUNT($G81:G81),EDATE(EDATE($G81,39),0))</f>
        <v>44630</v>
      </c>
      <c r="CH81" s="230"/>
      <c r="CI81" s="205">
        <f>IF(COUNT($G81:G81),EDATE(EDATE($G81,40),0))</f>
        <v>44661</v>
      </c>
      <c r="CJ81" s="230"/>
      <c r="CK81" s="205">
        <f>IF(COUNT($G81:G81),EDATE(EDATE($G81,41),0))</f>
        <v>44691</v>
      </c>
      <c r="CL81" s="230"/>
      <c r="CM81" s="205">
        <f>IF(COUNT($G81:G81),EDATE(EDATE($G81,42),0))</f>
        <v>44722</v>
      </c>
      <c r="CN81" s="230"/>
      <c r="CO81" s="205">
        <f>IF(COUNT($G81:G81),EDATE(EDATE($G81,43),0))</f>
        <v>44752</v>
      </c>
      <c r="CP81" s="230"/>
      <c r="CQ81" s="205">
        <f>IF(COUNT($G81:G81),EDATE(EDATE($G81,44),0))</f>
        <v>44783</v>
      </c>
      <c r="CR81" s="230"/>
      <c r="CS81" s="205">
        <f>IF(COUNT($G81:G81),EDATE(EDATE($G81,45),0))</f>
        <v>44814</v>
      </c>
      <c r="CT81" s="230"/>
      <c r="CU81" s="205">
        <f>IF(COUNT($G81:G81),EDATE(EDATE($G81,46),0))</f>
        <v>44844</v>
      </c>
      <c r="CV81" s="230"/>
      <c r="CW81" s="205">
        <f>IF(COUNT($G81:G81),EDATE(EDATE($G81,47),0))</f>
        <v>44875</v>
      </c>
      <c r="CX81" s="230"/>
      <c r="CY81" s="205">
        <f>IF(COUNT($G81:G81),EDATE(EDATE($G81,48),0))</f>
        <v>44905</v>
      </c>
      <c r="CZ81" s="230"/>
      <c r="DA81" s="205">
        <f>IF(COUNT($G81:G81),EDATE(EDATE($G81,49),0))</f>
        <v>44936</v>
      </c>
      <c r="DB81" s="230"/>
      <c r="DC81" s="205">
        <f>IF(COUNT($G81:G81),EDATE(EDATE($G81,50),0))</f>
        <v>44967</v>
      </c>
      <c r="DD81" s="230"/>
      <c r="DE81" s="205">
        <f>IF(COUNT($G81:G81),EDATE(EDATE($G81,51),0))</f>
        <v>44995</v>
      </c>
      <c r="DF81" s="230"/>
      <c r="DG81" s="205">
        <f>IF(COUNT($G81:G81),EDATE(EDATE($G81,52),0))</f>
        <v>45026</v>
      </c>
      <c r="DH81" s="230"/>
      <c r="DI81" s="205">
        <f>IF(COUNT($G81:G81),EDATE(EDATE($G81,53),0))</f>
        <v>45056</v>
      </c>
      <c r="DJ81" s="230"/>
      <c r="DK81" s="205">
        <f>IF(COUNT($G81:G81),EDATE(EDATE($G81,54),0))</f>
        <v>45087</v>
      </c>
      <c r="DL81" s="230"/>
      <c r="DM81" s="205">
        <f>IF(COUNT($G81:G81),EDATE(EDATE($G81,55),0))</f>
        <v>45117</v>
      </c>
      <c r="DN81" s="230"/>
      <c r="DO81" s="205">
        <f>IF(COUNT($G81:G81),EDATE(EDATE($G81,56),0))</f>
        <v>45148</v>
      </c>
      <c r="DP81" s="230"/>
      <c r="DQ81" s="205">
        <f>IF(COUNT($G81:G81),EDATE(EDATE($G81,57),0))</f>
        <v>45179</v>
      </c>
      <c r="DR81" s="230"/>
      <c r="DS81" s="205">
        <f>IF(COUNT($G81:G81),EDATE(EDATE($G81,58),0))</f>
        <v>45209</v>
      </c>
      <c r="DT81" s="230"/>
      <c r="DU81" s="205">
        <f>IF(COUNT($G81:G81),EDATE(EDATE($G81,59),0))</f>
        <v>45240</v>
      </c>
      <c r="DV81" s="230"/>
      <c r="DW81" s="205">
        <f>IF(COUNT($G81:G81),EDATE(EDATE($G81,60),0))</f>
        <v>45270</v>
      </c>
      <c r="DX81" s="230"/>
      <c r="DY81" s="205">
        <f>IF(COUNT($G81:G81),EDATE(EDATE($G81,61),0))</f>
        <v>45301</v>
      </c>
      <c r="DZ81" s="230"/>
      <c r="EA81" s="205">
        <f>IF(COUNT($G81:G81),EDATE(EDATE($G81,62),0))</f>
        <v>45332</v>
      </c>
      <c r="EB81" s="230"/>
      <c r="EC81" s="205">
        <f>IF(COUNT($G81:G81),EDATE(EDATE($G81,63),0))</f>
        <v>45361</v>
      </c>
      <c r="ED81" s="230"/>
      <c r="EE81" s="205">
        <f>IF(COUNT($G81:G81),EDATE(EDATE($G81,64),0))</f>
        <v>45392</v>
      </c>
      <c r="EF81" s="233"/>
      <c r="EG81" s="44"/>
    </row>
    <row r="82" spans="1:137" ht="21" customHeight="1" thickBot="1">
      <c r="A82" s="200" t="str">
        <f t="shared" ca="1" si="1"/>
        <v/>
      </c>
      <c r="B82" s="213"/>
      <c r="C82" s="215" t="e">
        <f>+VLOOKUP(B82,'اسماء العملاء'!$A$2:$E$1270,5,FALSE)</f>
        <v>#N/A</v>
      </c>
      <c r="D82" s="215" t="e">
        <f>+VLOOKUP(B82,'اسماء العملاء'!$A$2:$C$1270,2,FALSE)</f>
        <v>#N/A</v>
      </c>
      <c r="E82" s="215" t="e">
        <f>+VLOOKUP(B82,'اسماء العملاء'!$A$2:$C$1270,3,FALSE)</f>
        <v>#N/A</v>
      </c>
      <c r="F82" s="203" t="e">
        <f>+VLOOKUP(B82,'اسماء العملاء'!$A$2:$F$142,6,FALSE)</f>
        <v>#N/A</v>
      </c>
      <c r="G82" s="205">
        <v>43445</v>
      </c>
      <c r="H82" s="229"/>
      <c r="I82" s="205">
        <f>IF(COUNT($G82:G82),EDATE(EDATE($G82,1),0))</f>
        <v>43476</v>
      </c>
      <c r="J82" s="230"/>
      <c r="K82" s="205">
        <f>IF(COUNT($G82:G82),EDATE(EDATE($G82,2),0))</f>
        <v>43507</v>
      </c>
      <c r="L82" s="230"/>
      <c r="M82" s="205">
        <f>IF(COUNT($G82:G82),EDATE(EDATE($G82,3),0))</f>
        <v>43535</v>
      </c>
      <c r="N82" s="230"/>
      <c r="O82" s="205">
        <f>IF(COUNT($G82:G82),EDATE(EDATE($G82,4),0))</f>
        <v>43566</v>
      </c>
      <c r="P82" s="230"/>
      <c r="Q82" s="230">
        <f>IF(COUNT($G82:G82),EDATE(EDATE($G82,5),0))</f>
        <v>43596</v>
      </c>
      <c r="R82" s="230"/>
      <c r="S82" s="205">
        <f>IF(COUNT($G82:G82),EDATE(EDATE($G82,6),0))</f>
        <v>43627</v>
      </c>
      <c r="T82" s="230"/>
      <c r="U82" s="205">
        <f>IF(COUNT($G82:G82),EDATE(EDATE($G82,7),0))</f>
        <v>43657</v>
      </c>
      <c r="V82" s="230"/>
      <c r="W82" s="205">
        <f>IF(COUNT($G82:G82),EDATE(EDATE($G82,8),0))</f>
        <v>43688</v>
      </c>
      <c r="X82" s="230"/>
      <c r="Y82" s="205">
        <f>IF(COUNT($G82:G82),EDATE(EDATE($G82,9),0))</f>
        <v>43719</v>
      </c>
      <c r="Z82" s="230"/>
      <c r="AA82" s="205">
        <f>IF(COUNT($G82:G82),EDATE(EDATE($G82,10),0))</f>
        <v>43749</v>
      </c>
      <c r="AB82" s="230"/>
      <c r="AC82" s="205">
        <f>IF(COUNT($G82:G82),EDATE(EDATE($G82,11),0))</f>
        <v>43780</v>
      </c>
      <c r="AD82" s="230"/>
      <c r="AE82" s="205">
        <f>IF(COUNT($G82:G82),EDATE(EDATE($G82,12),0))</f>
        <v>43810</v>
      </c>
      <c r="AF82" s="230"/>
      <c r="AG82" s="205">
        <f>IF(COUNT($G82:G82),EDATE(EDATE($G82,13),0))</f>
        <v>43841</v>
      </c>
      <c r="AH82" s="230"/>
      <c r="AI82" s="205">
        <f>IF(COUNT($G82:G82),EDATE(EDATE($G82,14),0))</f>
        <v>43872</v>
      </c>
      <c r="AJ82" s="230"/>
      <c r="AK82" s="205">
        <f>IF(COUNT($G82:G82),EDATE(EDATE($G82,15),0))</f>
        <v>43901</v>
      </c>
      <c r="AL82" s="230"/>
      <c r="AM82" s="205">
        <f>IF(COUNT($G82:G82),EDATE(EDATE($G82,16),0))</f>
        <v>43932</v>
      </c>
      <c r="AN82" s="230"/>
      <c r="AO82" s="205">
        <f>IF(COUNT($G82:G82),EDATE(EDATE($G82,17),0))</f>
        <v>43962</v>
      </c>
      <c r="AP82" s="230"/>
      <c r="AQ82" s="205">
        <f>IF(COUNT($G82:G82),EDATE(EDATE($G82,18),0))</f>
        <v>43993</v>
      </c>
      <c r="AR82" s="230"/>
      <c r="AS82" s="205">
        <f>IF(COUNT($G82:G82),EDATE(EDATE($G82,19),0))</f>
        <v>44023</v>
      </c>
      <c r="AT82" s="230"/>
      <c r="AU82" s="205">
        <f>IF(COUNT($G82:G82),EDATE(EDATE($G82,20),0))</f>
        <v>44054</v>
      </c>
      <c r="AV82" s="230"/>
      <c r="AW82" s="205">
        <f>IF(COUNT($G82:G82),EDATE(EDATE($G82,21),0))</f>
        <v>44085</v>
      </c>
      <c r="AX82" s="230"/>
      <c r="AY82" s="205">
        <f>IF(COUNT($G82:G82),EDATE(EDATE($G82,22),0))</f>
        <v>44115</v>
      </c>
      <c r="AZ82" s="230"/>
      <c r="BA82" s="205">
        <f>IF(COUNT($G82:G82),EDATE(EDATE($G82,23),0))</f>
        <v>44146</v>
      </c>
      <c r="BB82" s="230"/>
      <c r="BC82" s="205">
        <f>IF(COUNT($G82:G82),EDATE(EDATE($G82,24),0))</f>
        <v>44176</v>
      </c>
      <c r="BD82" s="230"/>
      <c r="BE82" s="205">
        <f>IF(COUNT($G82:G82),EDATE(EDATE($G82,25),0))</f>
        <v>44207</v>
      </c>
      <c r="BF82" s="230"/>
      <c r="BG82" s="205">
        <f>IF(COUNT($G82:G82),EDATE(EDATE($G82,26),0))</f>
        <v>44238</v>
      </c>
      <c r="BH82" s="230"/>
      <c r="BI82" s="205">
        <f>IF(COUNT($G82:G82),EDATE(EDATE($G82,27),0))</f>
        <v>44266</v>
      </c>
      <c r="BJ82" s="230"/>
      <c r="BK82" s="205">
        <f>IF(COUNT($G82:G82),EDATE(EDATE($G82,28),0))</f>
        <v>44297</v>
      </c>
      <c r="BL82" s="230"/>
      <c r="BM82" s="205">
        <f>IF(COUNT($G82:G82),EDATE(EDATE($G82,29),0))</f>
        <v>44327</v>
      </c>
      <c r="BN82" s="230"/>
      <c r="BO82" s="205">
        <f>IF(COUNT($G82:G82),EDATE(EDATE($G82,30),0))</f>
        <v>44358</v>
      </c>
      <c r="BP82" s="230"/>
      <c r="BQ82" s="205">
        <f>IF(COUNT($G82:G82),EDATE(EDATE($G82,31),0))</f>
        <v>44388</v>
      </c>
      <c r="BR82" s="230"/>
      <c r="BS82" s="205">
        <f>IF(COUNT($G82:G82),EDATE(EDATE($G82,32),0))</f>
        <v>44419</v>
      </c>
      <c r="BT82" s="230"/>
      <c r="BU82" s="205">
        <f>IF(COUNT($G82:G82),EDATE(EDATE($G82,33),0))</f>
        <v>44450</v>
      </c>
      <c r="BV82" s="230"/>
      <c r="BW82" s="205">
        <f>IF(COUNT($G82:G82),EDATE(EDATE($G82,34),0))</f>
        <v>44480</v>
      </c>
      <c r="BX82" s="230"/>
      <c r="BY82" s="205">
        <f>IF(COUNT($G82:G82),EDATE(EDATE($G82,35),0))</f>
        <v>44511</v>
      </c>
      <c r="BZ82" s="230"/>
      <c r="CA82" s="205">
        <f>IF(COUNT($G82:G82),EDATE(EDATE($G82,36),0))</f>
        <v>44541</v>
      </c>
      <c r="CB82" s="230"/>
      <c r="CC82" s="205">
        <f>IF(COUNT($G82:G82),EDATE(EDATE($G82,37),0))</f>
        <v>44572</v>
      </c>
      <c r="CD82" s="230"/>
      <c r="CE82" s="205">
        <f>IF(COUNT($G82:G82),EDATE(EDATE($G82,38),0))</f>
        <v>44603</v>
      </c>
      <c r="CF82" s="230"/>
      <c r="CG82" s="205">
        <f>IF(COUNT($G82:G82),EDATE(EDATE($G82,39),0))</f>
        <v>44631</v>
      </c>
      <c r="CH82" s="230"/>
      <c r="CI82" s="205">
        <f>IF(COUNT($G82:G82),EDATE(EDATE($G82,40),0))</f>
        <v>44662</v>
      </c>
      <c r="CJ82" s="230"/>
      <c r="CK82" s="205">
        <f>IF(COUNT($G82:G82),EDATE(EDATE($G82,41),0))</f>
        <v>44692</v>
      </c>
      <c r="CL82" s="230"/>
      <c r="CM82" s="205">
        <f>IF(COUNT($G82:G82),EDATE(EDATE($G82,42),0))</f>
        <v>44723</v>
      </c>
      <c r="CN82" s="230"/>
      <c r="CO82" s="205">
        <f>IF(COUNT($G82:G82),EDATE(EDATE($G82,43),0))</f>
        <v>44753</v>
      </c>
      <c r="CP82" s="230"/>
      <c r="CQ82" s="205">
        <f>IF(COUNT($G82:G82),EDATE(EDATE($G82,44),0))</f>
        <v>44784</v>
      </c>
      <c r="CR82" s="230"/>
      <c r="CS82" s="205">
        <f>IF(COUNT($G82:G82),EDATE(EDATE($G82,45),0))</f>
        <v>44815</v>
      </c>
      <c r="CT82" s="230"/>
      <c r="CU82" s="205">
        <f>IF(COUNT($G82:G82),EDATE(EDATE($G82,46),0))</f>
        <v>44845</v>
      </c>
      <c r="CV82" s="230"/>
      <c r="CW82" s="205">
        <f>IF(COUNT($G82:G82),EDATE(EDATE($G82,47),0))</f>
        <v>44876</v>
      </c>
      <c r="CX82" s="230"/>
      <c r="CY82" s="205">
        <f>IF(COUNT($G82:G82),EDATE(EDATE($G82,48),0))</f>
        <v>44906</v>
      </c>
      <c r="CZ82" s="230"/>
      <c r="DA82" s="205">
        <f>IF(COUNT($G82:G82),EDATE(EDATE($G82,49),0))</f>
        <v>44937</v>
      </c>
      <c r="DB82" s="230"/>
      <c r="DC82" s="205">
        <f>IF(COUNT($G82:G82),EDATE(EDATE($G82,50),0))</f>
        <v>44968</v>
      </c>
      <c r="DD82" s="230"/>
      <c r="DE82" s="205">
        <f>IF(COUNT($G82:G82),EDATE(EDATE($G82,51),0))</f>
        <v>44996</v>
      </c>
      <c r="DF82" s="230"/>
      <c r="DG82" s="205">
        <f>IF(COUNT($G82:G82),EDATE(EDATE($G82,52),0))</f>
        <v>45027</v>
      </c>
      <c r="DH82" s="230"/>
      <c r="DI82" s="205">
        <f>IF(COUNT($G82:G82),EDATE(EDATE($G82,53),0))</f>
        <v>45057</v>
      </c>
      <c r="DJ82" s="230"/>
      <c r="DK82" s="205">
        <f>IF(COUNT($G82:G82),EDATE(EDATE($G82,54),0))</f>
        <v>45088</v>
      </c>
      <c r="DL82" s="230"/>
      <c r="DM82" s="205">
        <f>IF(COUNT($G82:G82),EDATE(EDATE($G82,55),0))</f>
        <v>45118</v>
      </c>
      <c r="DN82" s="230"/>
      <c r="DO82" s="205">
        <f>IF(COUNT($G82:G82),EDATE(EDATE($G82,56),0))</f>
        <v>45149</v>
      </c>
      <c r="DP82" s="230"/>
      <c r="DQ82" s="205">
        <f>IF(COUNT($G82:G82),EDATE(EDATE($G82,57),0))</f>
        <v>45180</v>
      </c>
      <c r="DR82" s="230"/>
      <c r="DS82" s="205">
        <f>IF(COUNT($G82:G82),EDATE(EDATE($G82,58),0))</f>
        <v>45210</v>
      </c>
      <c r="DT82" s="230"/>
      <c r="DU82" s="205">
        <f>IF(COUNT($G82:G82),EDATE(EDATE($G82,59),0))</f>
        <v>45241</v>
      </c>
      <c r="DV82" s="230"/>
      <c r="DW82" s="205">
        <f>IF(COUNT($G82:G82),EDATE(EDATE($G82,60),0))</f>
        <v>45271</v>
      </c>
      <c r="DX82" s="230"/>
      <c r="DY82" s="205">
        <f>IF(COUNT($G82:G82),EDATE(EDATE($G82,61),0))</f>
        <v>45302</v>
      </c>
      <c r="DZ82" s="230"/>
      <c r="EA82" s="205">
        <f>IF(COUNT($G82:G82),EDATE(EDATE($G82,62),0))</f>
        <v>45333</v>
      </c>
      <c r="EB82" s="230"/>
      <c r="EC82" s="205">
        <f>IF(COUNT($G82:G82),EDATE(EDATE($G82,63),0))</f>
        <v>45362</v>
      </c>
      <c r="ED82" s="230"/>
      <c r="EE82" s="205">
        <f>IF(COUNT($G82:G82),EDATE(EDATE($G82,64),0))</f>
        <v>45393</v>
      </c>
      <c r="EF82" s="233"/>
      <c r="EG82" s="44"/>
    </row>
    <row r="83" spans="1:137" ht="21" customHeight="1" thickBot="1">
      <c r="A83" s="200" t="str">
        <f t="shared" ca="1" si="1"/>
        <v/>
      </c>
      <c r="B83" s="213"/>
      <c r="C83" s="215" t="e">
        <f>+VLOOKUP(B83,'اسماء العملاء'!$A$2:$E$1270,5,FALSE)</f>
        <v>#N/A</v>
      </c>
      <c r="D83" s="215" t="e">
        <f>+VLOOKUP(B83,'اسماء العملاء'!$A$2:$C$1270,2,FALSE)</f>
        <v>#N/A</v>
      </c>
      <c r="E83" s="215" t="e">
        <f>+VLOOKUP(B83,'اسماء العملاء'!$A$2:$C$1270,3,FALSE)</f>
        <v>#N/A</v>
      </c>
      <c r="F83" s="203" t="e">
        <f>+VLOOKUP(B83,'اسماء العملاء'!$A$2:$F$142,6,FALSE)</f>
        <v>#N/A</v>
      </c>
      <c r="G83" s="205">
        <v>43446</v>
      </c>
      <c r="H83" s="229"/>
      <c r="I83" s="205">
        <f>IF(COUNT($G83:G83),EDATE(EDATE($G83,1),0))</f>
        <v>43477</v>
      </c>
      <c r="J83" s="230"/>
      <c r="K83" s="205">
        <f>IF(COUNT($G83:G83),EDATE(EDATE($G83,2),0))</f>
        <v>43508</v>
      </c>
      <c r="L83" s="230"/>
      <c r="M83" s="205">
        <f>IF(COUNT($G83:G83),EDATE(EDATE($G83,3),0))</f>
        <v>43536</v>
      </c>
      <c r="N83" s="230"/>
      <c r="O83" s="205">
        <f>IF(COUNT($G83:G83),EDATE(EDATE($G83,4),0))</f>
        <v>43567</v>
      </c>
      <c r="P83" s="230"/>
      <c r="Q83" s="230">
        <f>IF(COUNT($G83:G83),EDATE(EDATE($G83,5),0))</f>
        <v>43597</v>
      </c>
      <c r="R83" s="230"/>
      <c r="S83" s="205">
        <f>IF(COUNT($G83:G83),EDATE(EDATE($G83,6),0))</f>
        <v>43628</v>
      </c>
      <c r="T83" s="230"/>
      <c r="U83" s="205">
        <f>IF(COUNT($G83:G83),EDATE(EDATE($G83,7),0))</f>
        <v>43658</v>
      </c>
      <c r="V83" s="230"/>
      <c r="W83" s="205">
        <f>IF(COUNT($G83:G83),EDATE(EDATE($G83,8),0))</f>
        <v>43689</v>
      </c>
      <c r="X83" s="230"/>
      <c r="Y83" s="205">
        <f>IF(COUNT($G83:G83),EDATE(EDATE($G83,9),0))</f>
        <v>43720</v>
      </c>
      <c r="Z83" s="230"/>
      <c r="AA83" s="205">
        <f>IF(COUNT($G83:G83),EDATE(EDATE($G83,10),0))</f>
        <v>43750</v>
      </c>
      <c r="AB83" s="230"/>
      <c r="AC83" s="205">
        <f>IF(COUNT($G83:G83),EDATE(EDATE($G83,11),0))</f>
        <v>43781</v>
      </c>
      <c r="AD83" s="230"/>
      <c r="AE83" s="205">
        <f>IF(COUNT($G83:G83),EDATE(EDATE($G83,12),0))</f>
        <v>43811</v>
      </c>
      <c r="AF83" s="230"/>
      <c r="AG83" s="205">
        <f>IF(COUNT($G83:G83),EDATE(EDATE($G83,13),0))</f>
        <v>43842</v>
      </c>
      <c r="AH83" s="230"/>
      <c r="AI83" s="205">
        <f>IF(COUNT($G83:G83),EDATE(EDATE($G83,14),0))</f>
        <v>43873</v>
      </c>
      <c r="AJ83" s="230"/>
      <c r="AK83" s="205">
        <f>IF(COUNT($G83:G83),EDATE(EDATE($G83,15),0))</f>
        <v>43902</v>
      </c>
      <c r="AL83" s="230"/>
      <c r="AM83" s="205">
        <f>IF(COUNT($G83:G83),EDATE(EDATE($G83,16),0))</f>
        <v>43933</v>
      </c>
      <c r="AN83" s="230"/>
      <c r="AO83" s="205">
        <f>IF(COUNT($G83:G83),EDATE(EDATE($G83,17),0))</f>
        <v>43963</v>
      </c>
      <c r="AP83" s="230"/>
      <c r="AQ83" s="205">
        <f>IF(COUNT($G83:G83),EDATE(EDATE($G83,18),0))</f>
        <v>43994</v>
      </c>
      <c r="AR83" s="230"/>
      <c r="AS83" s="205">
        <f>IF(COUNT($G83:G83),EDATE(EDATE($G83,19),0))</f>
        <v>44024</v>
      </c>
      <c r="AT83" s="230"/>
      <c r="AU83" s="205">
        <f>IF(COUNT($G83:G83),EDATE(EDATE($G83,20),0))</f>
        <v>44055</v>
      </c>
      <c r="AV83" s="230"/>
      <c r="AW83" s="205">
        <f>IF(COUNT($G83:G83),EDATE(EDATE($G83,21),0))</f>
        <v>44086</v>
      </c>
      <c r="AX83" s="230"/>
      <c r="AY83" s="205">
        <f>IF(COUNT($G83:G83),EDATE(EDATE($G83,22),0))</f>
        <v>44116</v>
      </c>
      <c r="AZ83" s="230"/>
      <c r="BA83" s="205">
        <f>IF(COUNT($G83:G83),EDATE(EDATE($G83,23),0))</f>
        <v>44147</v>
      </c>
      <c r="BB83" s="230"/>
      <c r="BC83" s="205">
        <f>IF(COUNT($G83:G83),EDATE(EDATE($G83,24),0))</f>
        <v>44177</v>
      </c>
      <c r="BD83" s="230"/>
      <c r="BE83" s="205">
        <f>IF(COUNT($G83:G83),EDATE(EDATE($G83,25),0))</f>
        <v>44208</v>
      </c>
      <c r="BF83" s="230"/>
      <c r="BG83" s="205">
        <f>IF(COUNT($G83:G83),EDATE(EDATE($G83,26),0))</f>
        <v>44239</v>
      </c>
      <c r="BH83" s="230"/>
      <c r="BI83" s="205">
        <f>IF(COUNT($G83:G83),EDATE(EDATE($G83,27),0))</f>
        <v>44267</v>
      </c>
      <c r="BJ83" s="230"/>
      <c r="BK83" s="205">
        <f>IF(COUNT($G83:G83),EDATE(EDATE($G83,28),0))</f>
        <v>44298</v>
      </c>
      <c r="BL83" s="230"/>
      <c r="BM83" s="205">
        <f>IF(COUNT($G83:G83),EDATE(EDATE($G83,29),0))</f>
        <v>44328</v>
      </c>
      <c r="BN83" s="230"/>
      <c r="BO83" s="205">
        <f>IF(COUNT($G83:G83),EDATE(EDATE($G83,30),0))</f>
        <v>44359</v>
      </c>
      <c r="BP83" s="230"/>
      <c r="BQ83" s="205">
        <f>IF(COUNT($G83:G83),EDATE(EDATE($G83,31),0))</f>
        <v>44389</v>
      </c>
      <c r="BR83" s="230"/>
      <c r="BS83" s="205">
        <f>IF(COUNT($G83:G83),EDATE(EDATE($G83,32),0))</f>
        <v>44420</v>
      </c>
      <c r="BT83" s="230"/>
      <c r="BU83" s="205">
        <f>IF(COUNT($G83:G83),EDATE(EDATE($G83,33),0))</f>
        <v>44451</v>
      </c>
      <c r="BV83" s="230"/>
      <c r="BW83" s="205">
        <f>IF(COUNT($G83:G83),EDATE(EDATE($G83,34),0))</f>
        <v>44481</v>
      </c>
      <c r="BX83" s="230"/>
      <c r="BY83" s="205">
        <f>IF(COUNT($G83:G83),EDATE(EDATE($G83,35),0))</f>
        <v>44512</v>
      </c>
      <c r="BZ83" s="230"/>
      <c r="CA83" s="205">
        <f>IF(COUNT($G83:G83),EDATE(EDATE($G83,36),0))</f>
        <v>44542</v>
      </c>
      <c r="CB83" s="230"/>
      <c r="CC83" s="205">
        <f>IF(COUNT($G83:G83),EDATE(EDATE($G83,37),0))</f>
        <v>44573</v>
      </c>
      <c r="CD83" s="230"/>
      <c r="CE83" s="205">
        <f>IF(COUNT($G83:G83),EDATE(EDATE($G83,38),0))</f>
        <v>44604</v>
      </c>
      <c r="CF83" s="230"/>
      <c r="CG83" s="205">
        <f>IF(COUNT($G83:G83),EDATE(EDATE($G83,39),0))</f>
        <v>44632</v>
      </c>
      <c r="CH83" s="230"/>
      <c r="CI83" s="205">
        <f>IF(COUNT($G83:G83),EDATE(EDATE($G83,40),0))</f>
        <v>44663</v>
      </c>
      <c r="CJ83" s="230"/>
      <c r="CK83" s="205">
        <f>IF(COUNT($G83:G83),EDATE(EDATE($G83,41),0))</f>
        <v>44693</v>
      </c>
      <c r="CL83" s="230"/>
      <c r="CM83" s="205">
        <f>IF(COUNT($G83:G83),EDATE(EDATE($G83,42),0))</f>
        <v>44724</v>
      </c>
      <c r="CN83" s="230"/>
      <c r="CO83" s="205">
        <f>IF(COUNT($G83:G83),EDATE(EDATE($G83,43),0))</f>
        <v>44754</v>
      </c>
      <c r="CP83" s="230"/>
      <c r="CQ83" s="205">
        <f>IF(COUNT($G83:G83),EDATE(EDATE($G83,44),0))</f>
        <v>44785</v>
      </c>
      <c r="CR83" s="230"/>
      <c r="CS83" s="205">
        <f>IF(COUNT($G83:G83),EDATE(EDATE($G83,45),0))</f>
        <v>44816</v>
      </c>
      <c r="CT83" s="230"/>
      <c r="CU83" s="205">
        <f>IF(COUNT($G83:G83),EDATE(EDATE($G83,46),0))</f>
        <v>44846</v>
      </c>
      <c r="CV83" s="230"/>
      <c r="CW83" s="205">
        <f>IF(COUNT($G83:G83),EDATE(EDATE($G83,47),0))</f>
        <v>44877</v>
      </c>
      <c r="CX83" s="230"/>
      <c r="CY83" s="205">
        <f>IF(COUNT($G83:G83),EDATE(EDATE($G83,48),0))</f>
        <v>44907</v>
      </c>
      <c r="CZ83" s="230"/>
      <c r="DA83" s="205">
        <f>IF(COUNT($G83:G83),EDATE(EDATE($G83,49),0))</f>
        <v>44938</v>
      </c>
      <c r="DB83" s="230"/>
      <c r="DC83" s="205">
        <f>IF(COUNT($G83:G83),EDATE(EDATE($G83,50),0))</f>
        <v>44969</v>
      </c>
      <c r="DD83" s="230"/>
      <c r="DE83" s="205">
        <f>IF(COUNT($G83:G83),EDATE(EDATE($G83,51),0))</f>
        <v>44997</v>
      </c>
      <c r="DF83" s="230"/>
      <c r="DG83" s="205">
        <f>IF(COUNT($G83:G83),EDATE(EDATE($G83,52),0))</f>
        <v>45028</v>
      </c>
      <c r="DH83" s="230"/>
      <c r="DI83" s="205">
        <f>IF(COUNT($G83:G83),EDATE(EDATE($G83,53),0))</f>
        <v>45058</v>
      </c>
      <c r="DJ83" s="230"/>
      <c r="DK83" s="205">
        <f>IF(COUNT($G83:G83),EDATE(EDATE($G83,54),0))</f>
        <v>45089</v>
      </c>
      <c r="DL83" s="230"/>
      <c r="DM83" s="205">
        <f>IF(COUNT($G83:G83),EDATE(EDATE($G83,55),0))</f>
        <v>45119</v>
      </c>
      <c r="DN83" s="230"/>
      <c r="DO83" s="205">
        <f>IF(COUNT($G83:G83),EDATE(EDATE($G83,56),0))</f>
        <v>45150</v>
      </c>
      <c r="DP83" s="230"/>
      <c r="DQ83" s="205">
        <f>IF(COUNT($G83:G83),EDATE(EDATE($G83,57),0))</f>
        <v>45181</v>
      </c>
      <c r="DR83" s="230"/>
      <c r="DS83" s="205">
        <f>IF(COUNT($G83:G83),EDATE(EDATE($G83,58),0))</f>
        <v>45211</v>
      </c>
      <c r="DT83" s="230"/>
      <c r="DU83" s="205">
        <f>IF(COUNT($G83:G83),EDATE(EDATE($G83,59),0))</f>
        <v>45242</v>
      </c>
      <c r="DV83" s="230"/>
      <c r="DW83" s="205">
        <f>IF(COUNT($G83:G83),EDATE(EDATE($G83,60),0))</f>
        <v>45272</v>
      </c>
      <c r="DX83" s="230"/>
      <c r="DY83" s="205">
        <f>IF(COUNT($G83:G83),EDATE(EDATE($G83,61),0))</f>
        <v>45303</v>
      </c>
      <c r="DZ83" s="230"/>
      <c r="EA83" s="205">
        <f>IF(COUNT($G83:G83),EDATE(EDATE($G83,62),0))</f>
        <v>45334</v>
      </c>
      <c r="EB83" s="230"/>
      <c r="EC83" s="205">
        <f>IF(COUNT($G83:G83),EDATE(EDATE($G83,63),0))</f>
        <v>45363</v>
      </c>
      <c r="ED83" s="230"/>
      <c r="EE83" s="205">
        <f>IF(COUNT($G83:G83),EDATE(EDATE($G83,64),0))</f>
        <v>45394</v>
      </c>
      <c r="EF83" s="233"/>
      <c r="EG83" s="44"/>
    </row>
    <row r="84" spans="1:137" ht="21" customHeight="1" thickBot="1">
      <c r="A84" s="200" t="str">
        <f t="shared" ca="1" si="1"/>
        <v/>
      </c>
      <c r="B84" s="213"/>
      <c r="C84" s="215" t="e">
        <f>+VLOOKUP(B84,'اسماء العملاء'!$A$2:$E$1270,5,FALSE)</f>
        <v>#N/A</v>
      </c>
      <c r="D84" s="215" t="e">
        <f>+VLOOKUP(B84,'اسماء العملاء'!$A$2:$C$1270,2,FALSE)</f>
        <v>#N/A</v>
      </c>
      <c r="E84" s="215" t="e">
        <f>+VLOOKUP(B84,'اسماء العملاء'!$A$2:$C$1270,3,FALSE)</f>
        <v>#N/A</v>
      </c>
      <c r="F84" s="203" t="e">
        <f>+VLOOKUP(B84,'اسماء العملاء'!$A$2:$F$142,6,FALSE)</f>
        <v>#N/A</v>
      </c>
      <c r="G84" s="205">
        <v>43447</v>
      </c>
      <c r="H84" s="229"/>
      <c r="I84" s="205">
        <f>IF(COUNT($G84:G84),EDATE(EDATE($G84,1),0))</f>
        <v>43478</v>
      </c>
      <c r="J84" s="230"/>
      <c r="K84" s="205">
        <f>IF(COUNT($G84:G84),EDATE(EDATE($G84,2),0))</f>
        <v>43509</v>
      </c>
      <c r="L84" s="230"/>
      <c r="M84" s="205">
        <f>IF(COUNT($G84:G84),EDATE(EDATE($G84,3),0))</f>
        <v>43537</v>
      </c>
      <c r="N84" s="230"/>
      <c r="O84" s="205">
        <f>IF(COUNT($G84:G84),EDATE(EDATE($G84,4),0))</f>
        <v>43568</v>
      </c>
      <c r="P84" s="230"/>
      <c r="Q84" s="230">
        <f>IF(COUNT($G84:G84),EDATE(EDATE($G84,5),0))</f>
        <v>43598</v>
      </c>
      <c r="R84" s="230"/>
      <c r="S84" s="205">
        <f>IF(COUNT($G84:G84),EDATE(EDATE($G84,6),0))</f>
        <v>43629</v>
      </c>
      <c r="T84" s="230"/>
      <c r="U84" s="205">
        <f>IF(COUNT($G84:G84),EDATE(EDATE($G84,7),0))</f>
        <v>43659</v>
      </c>
      <c r="V84" s="230"/>
      <c r="W84" s="205">
        <f>IF(COUNT($G84:G84),EDATE(EDATE($G84,8),0))</f>
        <v>43690</v>
      </c>
      <c r="X84" s="230"/>
      <c r="Y84" s="205">
        <f>IF(COUNT($G84:G84),EDATE(EDATE($G84,9),0))</f>
        <v>43721</v>
      </c>
      <c r="Z84" s="230"/>
      <c r="AA84" s="205">
        <f>IF(COUNT($G84:G84),EDATE(EDATE($G84,10),0))</f>
        <v>43751</v>
      </c>
      <c r="AB84" s="230"/>
      <c r="AC84" s="205">
        <f>IF(COUNT($G84:G84),EDATE(EDATE($G84,11),0))</f>
        <v>43782</v>
      </c>
      <c r="AD84" s="230"/>
      <c r="AE84" s="205">
        <f>IF(COUNT($G84:G84),EDATE(EDATE($G84,12),0))</f>
        <v>43812</v>
      </c>
      <c r="AF84" s="230"/>
      <c r="AG84" s="205">
        <f>IF(COUNT($G84:G84),EDATE(EDATE($G84,13),0))</f>
        <v>43843</v>
      </c>
      <c r="AH84" s="230"/>
      <c r="AI84" s="205">
        <f>IF(COUNT($G84:G84),EDATE(EDATE($G84,14),0))</f>
        <v>43874</v>
      </c>
      <c r="AJ84" s="230"/>
      <c r="AK84" s="205">
        <f>IF(COUNT($G84:G84),EDATE(EDATE($G84,15),0))</f>
        <v>43903</v>
      </c>
      <c r="AL84" s="230"/>
      <c r="AM84" s="205">
        <f>IF(COUNT($G84:G84),EDATE(EDATE($G84,16),0))</f>
        <v>43934</v>
      </c>
      <c r="AN84" s="230"/>
      <c r="AO84" s="205">
        <f>IF(COUNT($G84:G84),EDATE(EDATE($G84,17),0))</f>
        <v>43964</v>
      </c>
      <c r="AP84" s="230"/>
      <c r="AQ84" s="205">
        <f>IF(COUNT($G84:G84),EDATE(EDATE($G84,18),0))</f>
        <v>43995</v>
      </c>
      <c r="AR84" s="230"/>
      <c r="AS84" s="205">
        <f>IF(COUNT($G84:G84),EDATE(EDATE($G84,19),0))</f>
        <v>44025</v>
      </c>
      <c r="AT84" s="230"/>
      <c r="AU84" s="205">
        <f>IF(COUNT($G84:G84),EDATE(EDATE($G84,20),0))</f>
        <v>44056</v>
      </c>
      <c r="AV84" s="230"/>
      <c r="AW84" s="205">
        <f>IF(COUNT($G84:G84),EDATE(EDATE($G84,21),0))</f>
        <v>44087</v>
      </c>
      <c r="AX84" s="230"/>
      <c r="AY84" s="205">
        <f>IF(COUNT($G84:G84),EDATE(EDATE($G84,22),0))</f>
        <v>44117</v>
      </c>
      <c r="AZ84" s="230"/>
      <c r="BA84" s="205">
        <f>IF(COUNT($G84:G84),EDATE(EDATE($G84,23),0))</f>
        <v>44148</v>
      </c>
      <c r="BB84" s="230"/>
      <c r="BC84" s="205">
        <f>IF(COUNT($G84:G84),EDATE(EDATE($G84,24),0))</f>
        <v>44178</v>
      </c>
      <c r="BD84" s="230"/>
      <c r="BE84" s="205">
        <f>IF(COUNT($G84:G84),EDATE(EDATE($G84,25),0))</f>
        <v>44209</v>
      </c>
      <c r="BF84" s="230"/>
      <c r="BG84" s="205">
        <f>IF(COUNT($G84:G84),EDATE(EDATE($G84,26),0))</f>
        <v>44240</v>
      </c>
      <c r="BH84" s="230"/>
      <c r="BI84" s="205">
        <f>IF(COUNT($G84:G84),EDATE(EDATE($G84,27),0))</f>
        <v>44268</v>
      </c>
      <c r="BJ84" s="230"/>
      <c r="BK84" s="205">
        <f>IF(COUNT($G84:G84),EDATE(EDATE($G84,28),0))</f>
        <v>44299</v>
      </c>
      <c r="BL84" s="230"/>
      <c r="BM84" s="205">
        <f>IF(COUNT($G84:G84),EDATE(EDATE($G84,29),0))</f>
        <v>44329</v>
      </c>
      <c r="BN84" s="230"/>
      <c r="BO84" s="205">
        <f>IF(COUNT($G84:G84),EDATE(EDATE($G84,30),0))</f>
        <v>44360</v>
      </c>
      <c r="BP84" s="230"/>
      <c r="BQ84" s="205">
        <f>IF(COUNT($G84:G84),EDATE(EDATE($G84,31),0))</f>
        <v>44390</v>
      </c>
      <c r="BR84" s="230"/>
      <c r="BS84" s="205">
        <f>IF(COUNT($G84:G84),EDATE(EDATE($G84,32),0))</f>
        <v>44421</v>
      </c>
      <c r="BT84" s="230"/>
      <c r="BU84" s="205">
        <f>IF(COUNT($G84:G84),EDATE(EDATE($G84,33),0))</f>
        <v>44452</v>
      </c>
      <c r="BV84" s="230"/>
      <c r="BW84" s="205">
        <f>IF(COUNT($G84:G84),EDATE(EDATE($G84,34),0))</f>
        <v>44482</v>
      </c>
      <c r="BX84" s="230"/>
      <c r="BY84" s="205">
        <f>IF(COUNT($G84:G84),EDATE(EDATE($G84,35),0))</f>
        <v>44513</v>
      </c>
      <c r="BZ84" s="230"/>
      <c r="CA84" s="205">
        <f>IF(COUNT($G84:G84),EDATE(EDATE($G84,36),0))</f>
        <v>44543</v>
      </c>
      <c r="CB84" s="230"/>
      <c r="CC84" s="205">
        <f>IF(COUNT($G84:G84),EDATE(EDATE($G84,37),0))</f>
        <v>44574</v>
      </c>
      <c r="CD84" s="230"/>
      <c r="CE84" s="205">
        <f>IF(COUNT($G84:G84),EDATE(EDATE($G84,38),0))</f>
        <v>44605</v>
      </c>
      <c r="CF84" s="230"/>
      <c r="CG84" s="205">
        <f>IF(COUNT($G84:G84),EDATE(EDATE($G84,39),0))</f>
        <v>44633</v>
      </c>
      <c r="CH84" s="230"/>
      <c r="CI84" s="205">
        <f>IF(COUNT($G84:G84),EDATE(EDATE($G84,40),0))</f>
        <v>44664</v>
      </c>
      <c r="CJ84" s="230"/>
      <c r="CK84" s="205">
        <f>IF(COUNT($G84:G84),EDATE(EDATE($G84,41),0))</f>
        <v>44694</v>
      </c>
      <c r="CL84" s="230"/>
      <c r="CM84" s="205">
        <f>IF(COUNT($G84:G84),EDATE(EDATE($G84,42),0))</f>
        <v>44725</v>
      </c>
      <c r="CN84" s="230"/>
      <c r="CO84" s="205">
        <f>IF(COUNT($G84:G84),EDATE(EDATE($G84,43),0))</f>
        <v>44755</v>
      </c>
      <c r="CP84" s="230"/>
      <c r="CQ84" s="205">
        <f>IF(COUNT($G84:G84),EDATE(EDATE($G84,44),0))</f>
        <v>44786</v>
      </c>
      <c r="CR84" s="230"/>
      <c r="CS84" s="205">
        <f>IF(COUNT($G84:G84),EDATE(EDATE($G84,45),0))</f>
        <v>44817</v>
      </c>
      <c r="CT84" s="230"/>
      <c r="CU84" s="205">
        <f>IF(COUNT($G84:G84),EDATE(EDATE($G84,46),0))</f>
        <v>44847</v>
      </c>
      <c r="CV84" s="230"/>
      <c r="CW84" s="205">
        <f>IF(COUNT($G84:G84),EDATE(EDATE($G84,47),0))</f>
        <v>44878</v>
      </c>
      <c r="CX84" s="230"/>
      <c r="CY84" s="205">
        <f>IF(COUNT($G84:G84),EDATE(EDATE($G84,48),0))</f>
        <v>44908</v>
      </c>
      <c r="CZ84" s="230"/>
      <c r="DA84" s="205">
        <f>IF(COUNT($G84:G84),EDATE(EDATE($G84,49),0))</f>
        <v>44939</v>
      </c>
      <c r="DB84" s="230"/>
      <c r="DC84" s="205">
        <f>IF(COUNT($G84:G84),EDATE(EDATE($G84,50),0))</f>
        <v>44970</v>
      </c>
      <c r="DD84" s="230"/>
      <c r="DE84" s="205">
        <f>IF(COUNT($G84:G84),EDATE(EDATE($G84,51),0))</f>
        <v>44998</v>
      </c>
      <c r="DF84" s="230"/>
      <c r="DG84" s="205">
        <f>IF(COUNT($G84:G84),EDATE(EDATE($G84,52),0))</f>
        <v>45029</v>
      </c>
      <c r="DH84" s="230"/>
      <c r="DI84" s="205">
        <f>IF(COUNT($G84:G84),EDATE(EDATE($G84,53),0))</f>
        <v>45059</v>
      </c>
      <c r="DJ84" s="230"/>
      <c r="DK84" s="205">
        <f>IF(COUNT($G84:G84),EDATE(EDATE($G84,54),0))</f>
        <v>45090</v>
      </c>
      <c r="DL84" s="230"/>
      <c r="DM84" s="205">
        <f>IF(COUNT($G84:G84),EDATE(EDATE($G84,55),0))</f>
        <v>45120</v>
      </c>
      <c r="DN84" s="230"/>
      <c r="DO84" s="205">
        <f>IF(COUNT($G84:G84),EDATE(EDATE($G84,56),0))</f>
        <v>45151</v>
      </c>
      <c r="DP84" s="230"/>
      <c r="DQ84" s="205">
        <f>IF(COUNT($G84:G84),EDATE(EDATE($G84,57),0))</f>
        <v>45182</v>
      </c>
      <c r="DR84" s="230"/>
      <c r="DS84" s="205">
        <f>IF(COUNT($G84:G84),EDATE(EDATE($G84,58),0))</f>
        <v>45212</v>
      </c>
      <c r="DT84" s="230"/>
      <c r="DU84" s="205">
        <f>IF(COUNT($G84:G84),EDATE(EDATE($G84,59),0))</f>
        <v>45243</v>
      </c>
      <c r="DV84" s="230"/>
      <c r="DW84" s="205">
        <f>IF(COUNT($G84:G84),EDATE(EDATE($G84,60),0))</f>
        <v>45273</v>
      </c>
      <c r="DX84" s="230"/>
      <c r="DY84" s="205">
        <f>IF(COUNT($G84:G84),EDATE(EDATE($G84,61),0))</f>
        <v>45304</v>
      </c>
      <c r="DZ84" s="230"/>
      <c r="EA84" s="205">
        <f>IF(COUNT($G84:G84),EDATE(EDATE($G84,62),0))</f>
        <v>45335</v>
      </c>
      <c r="EB84" s="230"/>
      <c r="EC84" s="205">
        <f>IF(COUNT($G84:G84),EDATE(EDATE($G84,63),0))</f>
        <v>45364</v>
      </c>
      <c r="ED84" s="230"/>
      <c r="EE84" s="205">
        <f>IF(COUNT($G84:G84),EDATE(EDATE($G84,64),0))</f>
        <v>45395</v>
      </c>
      <c r="EF84" s="233"/>
      <c r="EG84" s="44"/>
    </row>
    <row r="85" spans="1:137" ht="21" customHeight="1" thickBot="1">
      <c r="A85" s="200" t="str">
        <f t="shared" ca="1" si="1"/>
        <v/>
      </c>
      <c r="B85" s="213"/>
      <c r="C85" s="215" t="e">
        <f>+VLOOKUP(B85,'اسماء العملاء'!$A$2:$E$1270,5,FALSE)</f>
        <v>#N/A</v>
      </c>
      <c r="D85" s="215" t="e">
        <f>+VLOOKUP(B85,'اسماء العملاء'!$A$2:$C$1270,2,FALSE)</f>
        <v>#N/A</v>
      </c>
      <c r="E85" s="215" t="e">
        <f>+VLOOKUP(B85,'اسماء العملاء'!$A$2:$C$1270,3,FALSE)</f>
        <v>#N/A</v>
      </c>
      <c r="F85" s="203" t="e">
        <f>+VLOOKUP(B85,'اسماء العملاء'!$A$2:$F$142,6,FALSE)</f>
        <v>#N/A</v>
      </c>
      <c r="G85" s="205">
        <v>43448</v>
      </c>
      <c r="H85" s="229"/>
      <c r="I85" s="205">
        <f>IF(COUNT($G85:G85),EDATE(EDATE($G85,1),0))</f>
        <v>43479</v>
      </c>
      <c r="J85" s="230"/>
      <c r="K85" s="205">
        <f>IF(COUNT($G85:G85),EDATE(EDATE($G85,2),0))</f>
        <v>43510</v>
      </c>
      <c r="L85" s="230"/>
      <c r="M85" s="205">
        <f>IF(COUNT($G85:G85),EDATE(EDATE($G85,3),0))</f>
        <v>43538</v>
      </c>
      <c r="N85" s="230"/>
      <c r="O85" s="205">
        <f>IF(COUNT($G85:G85),EDATE(EDATE($G85,4),0))</f>
        <v>43569</v>
      </c>
      <c r="P85" s="230"/>
      <c r="Q85" s="230">
        <f>IF(COUNT($G85:G85),EDATE(EDATE($G85,5),0))</f>
        <v>43599</v>
      </c>
      <c r="R85" s="230"/>
      <c r="S85" s="205">
        <f>IF(COUNT($G85:G85),EDATE(EDATE($G85,6),0))</f>
        <v>43630</v>
      </c>
      <c r="T85" s="230"/>
      <c r="U85" s="205">
        <f>IF(COUNT($G85:G85),EDATE(EDATE($G85,7),0))</f>
        <v>43660</v>
      </c>
      <c r="V85" s="230"/>
      <c r="W85" s="205">
        <f>IF(COUNT($G85:G85),EDATE(EDATE($G85,8),0))</f>
        <v>43691</v>
      </c>
      <c r="X85" s="230"/>
      <c r="Y85" s="205">
        <f>IF(COUNT($G85:G85),EDATE(EDATE($G85,9),0))</f>
        <v>43722</v>
      </c>
      <c r="Z85" s="230"/>
      <c r="AA85" s="205">
        <f>IF(COUNT($G85:G85),EDATE(EDATE($G85,10),0))</f>
        <v>43752</v>
      </c>
      <c r="AB85" s="230"/>
      <c r="AC85" s="205">
        <f>IF(COUNT($G85:G85),EDATE(EDATE($G85,11),0))</f>
        <v>43783</v>
      </c>
      <c r="AD85" s="230"/>
      <c r="AE85" s="205">
        <f>IF(COUNT($G85:G85),EDATE(EDATE($G85,12),0))</f>
        <v>43813</v>
      </c>
      <c r="AF85" s="230"/>
      <c r="AG85" s="205">
        <f>IF(COUNT($G85:G85),EDATE(EDATE($G85,13),0))</f>
        <v>43844</v>
      </c>
      <c r="AH85" s="230"/>
      <c r="AI85" s="205">
        <f>IF(COUNT($G85:G85),EDATE(EDATE($G85,14),0))</f>
        <v>43875</v>
      </c>
      <c r="AJ85" s="230"/>
      <c r="AK85" s="205">
        <f>IF(COUNT($G85:G85),EDATE(EDATE($G85,15),0))</f>
        <v>43904</v>
      </c>
      <c r="AL85" s="230"/>
      <c r="AM85" s="205">
        <f>IF(COUNT($G85:G85),EDATE(EDATE($G85,16),0))</f>
        <v>43935</v>
      </c>
      <c r="AN85" s="230"/>
      <c r="AO85" s="205">
        <f>IF(COUNT($G85:G85),EDATE(EDATE($G85,17),0))</f>
        <v>43965</v>
      </c>
      <c r="AP85" s="230"/>
      <c r="AQ85" s="205">
        <f>IF(COUNT($G85:G85),EDATE(EDATE($G85,18),0))</f>
        <v>43996</v>
      </c>
      <c r="AR85" s="230"/>
      <c r="AS85" s="205">
        <f>IF(COUNT($G85:G85),EDATE(EDATE($G85,19),0))</f>
        <v>44026</v>
      </c>
      <c r="AT85" s="230"/>
      <c r="AU85" s="205">
        <f>IF(COUNT($G85:G85),EDATE(EDATE($G85,20),0))</f>
        <v>44057</v>
      </c>
      <c r="AV85" s="230"/>
      <c r="AW85" s="205">
        <f>IF(COUNT($G85:G85),EDATE(EDATE($G85,21),0))</f>
        <v>44088</v>
      </c>
      <c r="AX85" s="230"/>
      <c r="AY85" s="205">
        <f>IF(COUNT($G85:G85),EDATE(EDATE($G85,22),0))</f>
        <v>44118</v>
      </c>
      <c r="AZ85" s="230"/>
      <c r="BA85" s="205">
        <f>IF(COUNT($G85:G85),EDATE(EDATE($G85,23),0))</f>
        <v>44149</v>
      </c>
      <c r="BB85" s="230"/>
      <c r="BC85" s="205">
        <f>IF(COUNT($G85:G85),EDATE(EDATE($G85,24),0))</f>
        <v>44179</v>
      </c>
      <c r="BD85" s="230"/>
      <c r="BE85" s="205">
        <f>IF(COUNT($G85:G85),EDATE(EDATE($G85,25),0))</f>
        <v>44210</v>
      </c>
      <c r="BF85" s="230"/>
      <c r="BG85" s="205">
        <f>IF(COUNT($G85:G85),EDATE(EDATE($G85,26),0))</f>
        <v>44241</v>
      </c>
      <c r="BH85" s="230"/>
      <c r="BI85" s="205">
        <f>IF(COUNT($G85:G85),EDATE(EDATE($G85,27),0))</f>
        <v>44269</v>
      </c>
      <c r="BJ85" s="230"/>
      <c r="BK85" s="205">
        <f>IF(COUNT($G85:G85),EDATE(EDATE($G85,28),0))</f>
        <v>44300</v>
      </c>
      <c r="BL85" s="230"/>
      <c r="BM85" s="205">
        <f>IF(COUNT($G85:G85),EDATE(EDATE($G85,29),0))</f>
        <v>44330</v>
      </c>
      <c r="BN85" s="230"/>
      <c r="BO85" s="205">
        <f>IF(COUNT($G85:G85),EDATE(EDATE($G85,30),0))</f>
        <v>44361</v>
      </c>
      <c r="BP85" s="230"/>
      <c r="BQ85" s="205">
        <f>IF(COUNT($G85:G85),EDATE(EDATE($G85,31),0))</f>
        <v>44391</v>
      </c>
      <c r="BR85" s="230"/>
      <c r="BS85" s="205">
        <f>IF(COUNT($G85:G85),EDATE(EDATE($G85,32),0))</f>
        <v>44422</v>
      </c>
      <c r="BT85" s="230"/>
      <c r="BU85" s="205">
        <f>IF(COUNT($G85:G85),EDATE(EDATE($G85,33),0))</f>
        <v>44453</v>
      </c>
      <c r="BV85" s="230"/>
      <c r="BW85" s="205">
        <f>IF(COUNT($G85:G85),EDATE(EDATE($G85,34),0))</f>
        <v>44483</v>
      </c>
      <c r="BX85" s="230"/>
      <c r="BY85" s="205">
        <f>IF(COUNT($G85:G85),EDATE(EDATE($G85,35),0))</f>
        <v>44514</v>
      </c>
      <c r="BZ85" s="230"/>
      <c r="CA85" s="205">
        <f>IF(COUNT($G85:G85),EDATE(EDATE($G85,36),0))</f>
        <v>44544</v>
      </c>
      <c r="CB85" s="230"/>
      <c r="CC85" s="205">
        <f>IF(COUNT($G85:G85),EDATE(EDATE($G85,37),0))</f>
        <v>44575</v>
      </c>
      <c r="CD85" s="230"/>
      <c r="CE85" s="205">
        <f>IF(COUNT($G85:G85),EDATE(EDATE($G85,38),0))</f>
        <v>44606</v>
      </c>
      <c r="CF85" s="230"/>
      <c r="CG85" s="205">
        <f>IF(COUNT($G85:G85),EDATE(EDATE($G85,39),0))</f>
        <v>44634</v>
      </c>
      <c r="CH85" s="230"/>
      <c r="CI85" s="205">
        <f>IF(COUNT($G85:G85),EDATE(EDATE($G85,40),0))</f>
        <v>44665</v>
      </c>
      <c r="CJ85" s="230"/>
      <c r="CK85" s="205">
        <f>IF(COUNT($G85:G85),EDATE(EDATE($G85,41),0))</f>
        <v>44695</v>
      </c>
      <c r="CL85" s="230"/>
      <c r="CM85" s="205">
        <f>IF(COUNT($G85:G85),EDATE(EDATE($G85,42),0))</f>
        <v>44726</v>
      </c>
      <c r="CN85" s="230"/>
      <c r="CO85" s="205">
        <f>IF(COUNT($G85:G85),EDATE(EDATE($G85,43),0))</f>
        <v>44756</v>
      </c>
      <c r="CP85" s="230"/>
      <c r="CQ85" s="205">
        <f>IF(COUNT($G85:G85),EDATE(EDATE($G85,44),0))</f>
        <v>44787</v>
      </c>
      <c r="CR85" s="230"/>
      <c r="CS85" s="205">
        <f>IF(COUNT($G85:G85),EDATE(EDATE($G85,45),0))</f>
        <v>44818</v>
      </c>
      <c r="CT85" s="230"/>
      <c r="CU85" s="205">
        <f>IF(COUNT($G85:G85),EDATE(EDATE($G85,46),0))</f>
        <v>44848</v>
      </c>
      <c r="CV85" s="230"/>
      <c r="CW85" s="205">
        <f>IF(COUNT($G85:G85),EDATE(EDATE($G85,47),0))</f>
        <v>44879</v>
      </c>
      <c r="CX85" s="230"/>
      <c r="CY85" s="205">
        <f>IF(COUNT($G85:G85),EDATE(EDATE($G85,48),0))</f>
        <v>44909</v>
      </c>
      <c r="CZ85" s="230"/>
      <c r="DA85" s="205">
        <f>IF(COUNT($G85:G85),EDATE(EDATE($G85,49),0))</f>
        <v>44940</v>
      </c>
      <c r="DB85" s="230"/>
      <c r="DC85" s="205">
        <f>IF(COUNT($G85:G85),EDATE(EDATE($G85,50),0))</f>
        <v>44971</v>
      </c>
      <c r="DD85" s="230"/>
      <c r="DE85" s="205">
        <f>IF(COUNT($G85:G85),EDATE(EDATE($G85,51),0))</f>
        <v>44999</v>
      </c>
      <c r="DF85" s="230"/>
      <c r="DG85" s="205">
        <f>IF(COUNT($G85:G85),EDATE(EDATE($G85,52),0))</f>
        <v>45030</v>
      </c>
      <c r="DH85" s="230"/>
      <c r="DI85" s="205">
        <f>IF(COUNT($G85:G85),EDATE(EDATE($G85,53),0))</f>
        <v>45060</v>
      </c>
      <c r="DJ85" s="230"/>
      <c r="DK85" s="205">
        <f>IF(COUNT($G85:G85),EDATE(EDATE($G85,54),0))</f>
        <v>45091</v>
      </c>
      <c r="DL85" s="230"/>
      <c r="DM85" s="205">
        <f>IF(COUNT($G85:G85),EDATE(EDATE($G85,55),0))</f>
        <v>45121</v>
      </c>
      <c r="DN85" s="230"/>
      <c r="DO85" s="205">
        <f>IF(COUNT($G85:G85),EDATE(EDATE($G85,56),0))</f>
        <v>45152</v>
      </c>
      <c r="DP85" s="230"/>
      <c r="DQ85" s="205">
        <f>IF(COUNT($G85:G85),EDATE(EDATE($G85,57),0))</f>
        <v>45183</v>
      </c>
      <c r="DR85" s="230"/>
      <c r="DS85" s="205">
        <f>IF(COUNT($G85:G85),EDATE(EDATE($G85,58),0))</f>
        <v>45213</v>
      </c>
      <c r="DT85" s="230"/>
      <c r="DU85" s="205">
        <f>IF(COUNT($G85:G85),EDATE(EDATE($G85,59),0))</f>
        <v>45244</v>
      </c>
      <c r="DV85" s="230"/>
      <c r="DW85" s="205">
        <f>IF(COUNT($G85:G85),EDATE(EDATE($G85,60),0))</f>
        <v>45274</v>
      </c>
      <c r="DX85" s="230"/>
      <c r="DY85" s="205">
        <f>IF(COUNT($G85:G85),EDATE(EDATE($G85,61),0))</f>
        <v>45305</v>
      </c>
      <c r="DZ85" s="230"/>
      <c r="EA85" s="205">
        <f>IF(COUNT($G85:G85),EDATE(EDATE($G85,62),0))</f>
        <v>45336</v>
      </c>
      <c r="EB85" s="230"/>
      <c r="EC85" s="205">
        <f>IF(COUNT($G85:G85),EDATE(EDATE($G85,63),0))</f>
        <v>45365</v>
      </c>
      <c r="ED85" s="230"/>
      <c r="EE85" s="205">
        <f>IF(COUNT($G85:G85),EDATE(EDATE($G85,64),0))</f>
        <v>45396</v>
      </c>
      <c r="EF85" s="233"/>
      <c r="EG85" s="44"/>
    </row>
    <row r="86" spans="1:137" ht="21" customHeight="1" thickBot="1">
      <c r="A86" s="200" t="str">
        <f t="shared" ca="1" si="1"/>
        <v/>
      </c>
      <c r="B86" s="213"/>
      <c r="C86" s="215" t="e">
        <f>+VLOOKUP(B86,'اسماء العملاء'!$A$2:$E$1270,5,FALSE)</f>
        <v>#N/A</v>
      </c>
      <c r="D86" s="215" t="e">
        <f>+VLOOKUP(B86,'اسماء العملاء'!$A$2:$C$1270,2,FALSE)</f>
        <v>#N/A</v>
      </c>
      <c r="E86" s="215" t="e">
        <f>+VLOOKUP(B86,'اسماء العملاء'!$A$2:$C$1270,3,FALSE)</f>
        <v>#N/A</v>
      </c>
      <c r="F86" s="203" t="e">
        <f>+VLOOKUP(B86,'اسماء العملاء'!$A$2:$F$142,6,FALSE)</f>
        <v>#N/A</v>
      </c>
      <c r="G86" s="205">
        <v>43449</v>
      </c>
      <c r="H86" s="229"/>
      <c r="I86" s="205">
        <f>IF(COUNT($G86:G86),EDATE(EDATE($G86,1),0))</f>
        <v>43480</v>
      </c>
      <c r="J86" s="230"/>
      <c r="K86" s="205">
        <f>IF(COUNT($G86:G86),EDATE(EDATE($G86,2),0))</f>
        <v>43511</v>
      </c>
      <c r="L86" s="230"/>
      <c r="M86" s="205">
        <f>IF(COUNT($G86:G86),EDATE(EDATE($G86,3),0))</f>
        <v>43539</v>
      </c>
      <c r="N86" s="230"/>
      <c r="O86" s="205">
        <f>IF(COUNT($G86:G86),EDATE(EDATE($G86,4),0))</f>
        <v>43570</v>
      </c>
      <c r="P86" s="230"/>
      <c r="Q86" s="230">
        <f>IF(COUNT($G86:G86),EDATE(EDATE($G86,5),0))</f>
        <v>43600</v>
      </c>
      <c r="R86" s="230"/>
      <c r="S86" s="205">
        <f>IF(COUNT($G86:G86),EDATE(EDATE($G86,6),0))</f>
        <v>43631</v>
      </c>
      <c r="T86" s="230"/>
      <c r="U86" s="205">
        <f>IF(COUNT($G86:G86),EDATE(EDATE($G86,7),0))</f>
        <v>43661</v>
      </c>
      <c r="V86" s="230"/>
      <c r="W86" s="205">
        <f>IF(COUNT($G86:G86),EDATE(EDATE($G86,8),0))</f>
        <v>43692</v>
      </c>
      <c r="X86" s="230"/>
      <c r="Y86" s="205">
        <f>IF(COUNT($G86:G86),EDATE(EDATE($G86,9),0))</f>
        <v>43723</v>
      </c>
      <c r="Z86" s="230"/>
      <c r="AA86" s="205">
        <f>IF(COUNT($G86:G86),EDATE(EDATE($G86,10),0))</f>
        <v>43753</v>
      </c>
      <c r="AB86" s="230"/>
      <c r="AC86" s="205">
        <f>IF(COUNT($G86:G86),EDATE(EDATE($G86,11),0))</f>
        <v>43784</v>
      </c>
      <c r="AD86" s="230"/>
      <c r="AE86" s="205">
        <f>IF(COUNT($G86:G86),EDATE(EDATE($G86,12),0))</f>
        <v>43814</v>
      </c>
      <c r="AF86" s="230"/>
      <c r="AG86" s="205">
        <f>IF(COUNT($G86:G86),EDATE(EDATE($G86,13),0))</f>
        <v>43845</v>
      </c>
      <c r="AH86" s="230"/>
      <c r="AI86" s="205">
        <f>IF(COUNT($G86:G86),EDATE(EDATE($G86,14),0))</f>
        <v>43876</v>
      </c>
      <c r="AJ86" s="230"/>
      <c r="AK86" s="205">
        <f>IF(COUNT($G86:G86),EDATE(EDATE($G86,15),0))</f>
        <v>43905</v>
      </c>
      <c r="AL86" s="230"/>
      <c r="AM86" s="205">
        <f>IF(COUNT($G86:G86),EDATE(EDATE($G86,16),0))</f>
        <v>43936</v>
      </c>
      <c r="AN86" s="230"/>
      <c r="AO86" s="205">
        <f>IF(COUNT($G86:G86),EDATE(EDATE($G86,17),0))</f>
        <v>43966</v>
      </c>
      <c r="AP86" s="230"/>
      <c r="AQ86" s="205">
        <f>IF(COUNT($G86:G86),EDATE(EDATE($G86,18),0))</f>
        <v>43997</v>
      </c>
      <c r="AR86" s="230"/>
      <c r="AS86" s="205">
        <f>IF(COUNT($G86:G86),EDATE(EDATE($G86,19),0))</f>
        <v>44027</v>
      </c>
      <c r="AT86" s="230"/>
      <c r="AU86" s="205">
        <f>IF(COUNT($G86:G86),EDATE(EDATE($G86,20),0))</f>
        <v>44058</v>
      </c>
      <c r="AV86" s="230"/>
      <c r="AW86" s="205">
        <f>IF(COUNT($G86:G86),EDATE(EDATE($G86,21),0))</f>
        <v>44089</v>
      </c>
      <c r="AX86" s="230"/>
      <c r="AY86" s="205">
        <f>IF(COUNT($G86:G86),EDATE(EDATE($G86,22),0))</f>
        <v>44119</v>
      </c>
      <c r="AZ86" s="230"/>
      <c r="BA86" s="205">
        <f>IF(COUNT($G86:G86),EDATE(EDATE($G86,23),0))</f>
        <v>44150</v>
      </c>
      <c r="BB86" s="230"/>
      <c r="BC86" s="205">
        <f>IF(COUNT($G86:G86),EDATE(EDATE($G86,24),0))</f>
        <v>44180</v>
      </c>
      <c r="BD86" s="230"/>
      <c r="BE86" s="205">
        <f>IF(COUNT($G86:G86),EDATE(EDATE($G86,25),0))</f>
        <v>44211</v>
      </c>
      <c r="BF86" s="230"/>
      <c r="BG86" s="205">
        <f>IF(COUNT($G86:G86),EDATE(EDATE($G86,26),0))</f>
        <v>44242</v>
      </c>
      <c r="BH86" s="230"/>
      <c r="BI86" s="205">
        <f>IF(COUNT($G86:G86),EDATE(EDATE($G86,27),0))</f>
        <v>44270</v>
      </c>
      <c r="BJ86" s="230"/>
      <c r="BK86" s="205">
        <f>IF(COUNT($G86:G86),EDATE(EDATE($G86,28),0))</f>
        <v>44301</v>
      </c>
      <c r="BL86" s="230"/>
      <c r="BM86" s="205">
        <f>IF(COUNT($G86:G86),EDATE(EDATE($G86,29),0))</f>
        <v>44331</v>
      </c>
      <c r="BN86" s="230"/>
      <c r="BO86" s="205">
        <f>IF(COUNT($G86:G86),EDATE(EDATE($G86,30),0))</f>
        <v>44362</v>
      </c>
      <c r="BP86" s="230"/>
      <c r="BQ86" s="205">
        <f>IF(COUNT($G86:G86),EDATE(EDATE($G86,31),0))</f>
        <v>44392</v>
      </c>
      <c r="BR86" s="230"/>
      <c r="BS86" s="205">
        <f>IF(COUNT($G86:G86),EDATE(EDATE($G86,32),0))</f>
        <v>44423</v>
      </c>
      <c r="BT86" s="230"/>
      <c r="BU86" s="205">
        <f>IF(COUNT($G86:G86),EDATE(EDATE($G86,33),0))</f>
        <v>44454</v>
      </c>
      <c r="BV86" s="230"/>
      <c r="BW86" s="205">
        <f>IF(COUNT($G86:G86),EDATE(EDATE($G86,34),0))</f>
        <v>44484</v>
      </c>
      <c r="BX86" s="230"/>
      <c r="BY86" s="205">
        <f>IF(COUNT($G86:G86),EDATE(EDATE($G86,35),0))</f>
        <v>44515</v>
      </c>
      <c r="BZ86" s="230"/>
      <c r="CA86" s="205">
        <f>IF(COUNT($G86:G86),EDATE(EDATE($G86,36),0))</f>
        <v>44545</v>
      </c>
      <c r="CB86" s="230"/>
      <c r="CC86" s="205">
        <f>IF(COUNT($G86:G86),EDATE(EDATE($G86,37),0))</f>
        <v>44576</v>
      </c>
      <c r="CD86" s="230"/>
      <c r="CE86" s="205">
        <f>IF(COUNT($G86:G86),EDATE(EDATE($G86,38),0))</f>
        <v>44607</v>
      </c>
      <c r="CF86" s="230"/>
      <c r="CG86" s="205">
        <f>IF(COUNT($G86:G86),EDATE(EDATE($G86,39),0))</f>
        <v>44635</v>
      </c>
      <c r="CH86" s="230"/>
      <c r="CI86" s="205">
        <f>IF(COUNT($G86:G86),EDATE(EDATE($G86,40),0))</f>
        <v>44666</v>
      </c>
      <c r="CJ86" s="230"/>
      <c r="CK86" s="205">
        <f>IF(COUNT($G86:G86),EDATE(EDATE($G86,41),0))</f>
        <v>44696</v>
      </c>
      <c r="CL86" s="230"/>
      <c r="CM86" s="205">
        <f>IF(COUNT($G86:G86),EDATE(EDATE($G86,42),0))</f>
        <v>44727</v>
      </c>
      <c r="CN86" s="230"/>
      <c r="CO86" s="205">
        <f>IF(COUNT($G86:G86),EDATE(EDATE($G86,43),0))</f>
        <v>44757</v>
      </c>
      <c r="CP86" s="230"/>
      <c r="CQ86" s="205">
        <f>IF(COUNT($G86:G86),EDATE(EDATE($G86,44),0))</f>
        <v>44788</v>
      </c>
      <c r="CR86" s="230"/>
      <c r="CS86" s="205">
        <f>IF(COUNT($G86:G86),EDATE(EDATE($G86,45),0))</f>
        <v>44819</v>
      </c>
      <c r="CT86" s="230"/>
      <c r="CU86" s="205">
        <f>IF(COUNT($G86:G86),EDATE(EDATE($G86,46),0))</f>
        <v>44849</v>
      </c>
      <c r="CV86" s="230"/>
      <c r="CW86" s="205">
        <f>IF(COUNT($G86:G86),EDATE(EDATE($G86,47),0))</f>
        <v>44880</v>
      </c>
      <c r="CX86" s="230"/>
      <c r="CY86" s="205">
        <f>IF(COUNT($G86:G86),EDATE(EDATE($G86,48),0))</f>
        <v>44910</v>
      </c>
      <c r="CZ86" s="230"/>
      <c r="DA86" s="205">
        <f>IF(COUNT($G86:G86),EDATE(EDATE($G86,49),0))</f>
        <v>44941</v>
      </c>
      <c r="DB86" s="230"/>
      <c r="DC86" s="205">
        <f>IF(COUNT($G86:G86),EDATE(EDATE($G86,50),0))</f>
        <v>44972</v>
      </c>
      <c r="DD86" s="230"/>
      <c r="DE86" s="205">
        <f>IF(COUNT($G86:G86),EDATE(EDATE($G86,51),0))</f>
        <v>45000</v>
      </c>
      <c r="DF86" s="230"/>
      <c r="DG86" s="205">
        <f>IF(COUNT($G86:G86),EDATE(EDATE($G86,52),0))</f>
        <v>45031</v>
      </c>
      <c r="DH86" s="230"/>
      <c r="DI86" s="205">
        <f>IF(COUNT($G86:G86),EDATE(EDATE($G86,53),0))</f>
        <v>45061</v>
      </c>
      <c r="DJ86" s="230"/>
      <c r="DK86" s="205">
        <f>IF(COUNT($G86:G86),EDATE(EDATE($G86,54),0))</f>
        <v>45092</v>
      </c>
      <c r="DL86" s="230"/>
      <c r="DM86" s="205">
        <f>IF(COUNT($G86:G86),EDATE(EDATE($G86,55),0))</f>
        <v>45122</v>
      </c>
      <c r="DN86" s="230"/>
      <c r="DO86" s="205">
        <f>IF(COUNT($G86:G86),EDATE(EDATE($G86,56),0))</f>
        <v>45153</v>
      </c>
      <c r="DP86" s="230"/>
      <c r="DQ86" s="205">
        <f>IF(COUNT($G86:G86),EDATE(EDATE($G86,57),0))</f>
        <v>45184</v>
      </c>
      <c r="DR86" s="230"/>
      <c r="DS86" s="205">
        <f>IF(COUNT($G86:G86),EDATE(EDATE($G86,58),0))</f>
        <v>45214</v>
      </c>
      <c r="DT86" s="230"/>
      <c r="DU86" s="205">
        <f>IF(COUNT($G86:G86),EDATE(EDATE($G86,59),0))</f>
        <v>45245</v>
      </c>
      <c r="DV86" s="230"/>
      <c r="DW86" s="205">
        <f>IF(COUNT($G86:G86),EDATE(EDATE($G86,60),0))</f>
        <v>45275</v>
      </c>
      <c r="DX86" s="230"/>
      <c r="DY86" s="205">
        <f>IF(COUNT($G86:G86),EDATE(EDATE($G86,61),0))</f>
        <v>45306</v>
      </c>
      <c r="DZ86" s="230"/>
      <c r="EA86" s="205">
        <f>IF(COUNT($G86:G86),EDATE(EDATE($G86,62),0))</f>
        <v>45337</v>
      </c>
      <c r="EB86" s="230"/>
      <c r="EC86" s="205">
        <f>IF(COUNT($G86:G86),EDATE(EDATE($G86,63),0))</f>
        <v>45366</v>
      </c>
      <c r="ED86" s="230"/>
      <c r="EE86" s="205">
        <f>IF(COUNT($G86:G86),EDATE(EDATE($G86,64),0))</f>
        <v>45397</v>
      </c>
      <c r="EF86" s="233"/>
      <c r="EG86" s="44"/>
    </row>
    <row r="87" spans="1:137" ht="21" customHeight="1" thickBot="1">
      <c r="A87" s="200" t="str">
        <f t="shared" ca="1" si="1"/>
        <v/>
      </c>
      <c r="B87" s="213"/>
      <c r="C87" s="215" t="e">
        <f>+VLOOKUP(B87,'اسماء العملاء'!$A$2:$E$1270,5,FALSE)</f>
        <v>#N/A</v>
      </c>
      <c r="D87" s="215" t="e">
        <f>+VLOOKUP(B87,'اسماء العملاء'!$A$2:$C$1270,2,FALSE)</f>
        <v>#N/A</v>
      </c>
      <c r="E87" s="215" t="e">
        <f>+VLOOKUP(B87,'اسماء العملاء'!$A$2:$C$1270,3,FALSE)</f>
        <v>#N/A</v>
      </c>
      <c r="F87" s="203" t="e">
        <f>+VLOOKUP(B87,'اسماء العملاء'!$A$2:$F$142,6,FALSE)</f>
        <v>#N/A</v>
      </c>
      <c r="G87" s="205">
        <v>43450</v>
      </c>
      <c r="H87" s="229"/>
      <c r="I87" s="205">
        <f>IF(COUNT($G87:G87),EDATE(EDATE($G87,1),0))</f>
        <v>43481</v>
      </c>
      <c r="J87" s="230"/>
      <c r="K87" s="205">
        <f>IF(COUNT($G87:G87),EDATE(EDATE($G87,2),0))</f>
        <v>43512</v>
      </c>
      <c r="L87" s="230"/>
      <c r="M87" s="205">
        <f>IF(COUNT($G87:G87),EDATE(EDATE($G87,3),0))</f>
        <v>43540</v>
      </c>
      <c r="N87" s="230"/>
      <c r="O87" s="205">
        <f>IF(COUNT($G87:G87),EDATE(EDATE($G87,4),0))</f>
        <v>43571</v>
      </c>
      <c r="P87" s="230"/>
      <c r="Q87" s="230">
        <f>IF(COUNT($G87:G87),EDATE(EDATE($G87,5),0))</f>
        <v>43601</v>
      </c>
      <c r="R87" s="230"/>
      <c r="S87" s="205">
        <f>IF(COUNT($G87:G87),EDATE(EDATE($G87,6),0))</f>
        <v>43632</v>
      </c>
      <c r="T87" s="230"/>
      <c r="U87" s="205">
        <f>IF(COUNT($G87:G87),EDATE(EDATE($G87,7),0))</f>
        <v>43662</v>
      </c>
      <c r="V87" s="230"/>
      <c r="W87" s="205">
        <f>IF(COUNT($G87:G87),EDATE(EDATE($G87,8),0))</f>
        <v>43693</v>
      </c>
      <c r="X87" s="230"/>
      <c r="Y87" s="205">
        <f>IF(COUNT($G87:G87),EDATE(EDATE($G87,9),0))</f>
        <v>43724</v>
      </c>
      <c r="Z87" s="230"/>
      <c r="AA87" s="205">
        <f>IF(COUNT($G87:G87),EDATE(EDATE($G87,10),0))</f>
        <v>43754</v>
      </c>
      <c r="AB87" s="230"/>
      <c r="AC87" s="205">
        <f>IF(COUNT($G87:G87),EDATE(EDATE($G87,11),0))</f>
        <v>43785</v>
      </c>
      <c r="AD87" s="230"/>
      <c r="AE87" s="205">
        <f>IF(COUNT($G87:G87),EDATE(EDATE($G87,12),0))</f>
        <v>43815</v>
      </c>
      <c r="AF87" s="230"/>
      <c r="AG87" s="205">
        <f>IF(COUNT($G87:G87),EDATE(EDATE($G87,13),0))</f>
        <v>43846</v>
      </c>
      <c r="AH87" s="230"/>
      <c r="AI87" s="205">
        <f>IF(COUNT($G87:G87),EDATE(EDATE($G87,14),0))</f>
        <v>43877</v>
      </c>
      <c r="AJ87" s="230"/>
      <c r="AK87" s="205">
        <f>IF(COUNT($G87:G87),EDATE(EDATE($G87,15),0))</f>
        <v>43906</v>
      </c>
      <c r="AL87" s="230"/>
      <c r="AM87" s="205">
        <f>IF(COUNT($G87:G87),EDATE(EDATE($G87,16),0))</f>
        <v>43937</v>
      </c>
      <c r="AN87" s="230"/>
      <c r="AO87" s="205">
        <f>IF(COUNT($G87:G87),EDATE(EDATE($G87,17),0))</f>
        <v>43967</v>
      </c>
      <c r="AP87" s="230"/>
      <c r="AQ87" s="205">
        <f>IF(COUNT($G87:G87),EDATE(EDATE($G87,18),0))</f>
        <v>43998</v>
      </c>
      <c r="AR87" s="230"/>
      <c r="AS87" s="205">
        <f>IF(COUNT($G87:G87),EDATE(EDATE($G87,19),0))</f>
        <v>44028</v>
      </c>
      <c r="AT87" s="230"/>
      <c r="AU87" s="205">
        <f>IF(COUNT($G87:G87),EDATE(EDATE($G87,20),0))</f>
        <v>44059</v>
      </c>
      <c r="AV87" s="230"/>
      <c r="AW87" s="205">
        <f>IF(COUNT($G87:G87),EDATE(EDATE($G87,21),0))</f>
        <v>44090</v>
      </c>
      <c r="AX87" s="230"/>
      <c r="AY87" s="205">
        <f>IF(COUNT($G87:G87),EDATE(EDATE($G87,22),0))</f>
        <v>44120</v>
      </c>
      <c r="AZ87" s="230"/>
      <c r="BA87" s="205">
        <f>IF(COUNT($G87:G87),EDATE(EDATE($G87,23),0))</f>
        <v>44151</v>
      </c>
      <c r="BB87" s="230"/>
      <c r="BC87" s="205">
        <f>IF(COUNT($G87:G87),EDATE(EDATE($G87,24),0))</f>
        <v>44181</v>
      </c>
      <c r="BD87" s="230"/>
      <c r="BE87" s="205">
        <f>IF(COUNT($G87:G87),EDATE(EDATE($G87,25),0))</f>
        <v>44212</v>
      </c>
      <c r="BF87" s="230"/>
      <c r="BG87" s="205">
        <f>IF(COUNT($G87:G87),EDATE(EDATE($G87,26),0))</f>
        <v>44243</v>
      </c>
      <c r="BH87" s="230"/>
      <c r="BI87" s="205">
        <f>IF(COUNT($G87:G87),EDATE(EDATE($G87,27),0))</f>
        <v>44271</v>
      </c>
      <c r="BJ87" s="230"/>
      <c r="BK87" s="205">
        <f>IF(COUNT($G87:G87),EDATE(EDATE($G87,28),0))</f>
        <v>44302</v>
      </c>
      <c r="BL87" s="230"/>
      <c r="BM87" s="205">
        <f>IF(COUNT($G87:G87),EDATE(EDATE($G87,29),0))</f>
        <v>44332</v>
      </c>
      <c r="BN87" s="230"/>
      <c r="BO87" s="205">
        <f>IF(COUNT($G87:G87),EDATE(EDATE($G87,30),0))</f>
        <v>44363</v>
      </c>
      <c r="BP87" s="230"/>
      <c r="BQ87" s="205">
        <f>IF(COUNT($G87:G87),EDATE(EDATE($G87,31),0))</f>
        <v>44393</v>
      </c>
      <c r="BR87" s="230"/>
      <c r="BS87" s="205">
        <f>IF(COUNT($G87:G87),EDATE(EDATE($G87,32),0))</f>
        <v>44424</v>
      </c>
      <c r="BT87" s="230"/>
      <c r="BU87" s="205">
        <f>IF(COUNT($G87:G87),EDATE(EDATE($G87,33),0))</f>
        <v>44455</v>
      </c>
      <c r="BV87" s="230"/>
      <c r="BW87" s="205">
        <f>IF(COUNT($G87:G87),EDATE(EDATE($G87,34),0))</f>
        <v>44485</v>
      </c>
      <c r="BX87" s="230"/>
      <c r="BY87" s="205">
        <f>IF(COUNT($G87:G87),EDATE(EDATE($G87,35),0))</f>
        <v>44516</v>
      </c>
      <c r="BZ87" s="230"/>
      <c r="CA87" s="205">
        <f>IF(COUNT($G87:G87),EDATE(EDATE($G87,36),0))</f>
        <v>44546</v>
      </c>
      <c r="CB87" s="230"/>
      <c r="CC87" s="205">
        <f>IF(COUNT($G87:G87),EDATE(EDATE($G87,37),0))</f>
        <v>44577</v>
      </c>
      <c r="CD87" s="230"/>
      <c r="CE87" s="205">
        <f>IF(COUNT($G87:G87),EDATE(EDATE($G87,38),0))</f>
        <v>44608</v>
      </c>
      <c r="CF87" s="230"/>
      <c r="CG87" s="205">
        <f>IF(COUNT($G87:G87),EDATE(EDATE($G87,39),0))</f>
        <v>44636</v>
      </c>
      <c r="CH87" s="230"/>
      <c r="CI87" s="205">
        <f>IF(COUNT($G87:G87),EDATE(EDATE($G87,40),0))</f>
        <v>44667</v>
      </c>
      <c r="CJ87" s="230"/>
      <c r="CK87" s="205">
        <f>IF(COUNT($G87:G87),EDATE(EDATE($G87,41),0))</f>
        <v>44697</v>
      </c>
      <c r="CL87" s="230"/>
      <c r="CM87" s="205">
        <f>IF(COUNT($G87:G87),EDATE(EDATE($G87,42),0))</f>
        <v>44728</v>
      </c>
      <c r="CN87" s="230"/>
      <c r="CO87" s="205">
        <f>IF(COUNT($G87:G87),EDATE(EDATE($G87,43),0))</f>
        <v>44758</v>
      </c>
      <c r="CP87" s="230"/>
      <c r="CQ87" s="205">
        <f>IF(COUNT($G87:G87),EDATE(EDATE($G87,44),0))</f>
        <v>44789</v>
      </c>
      <c r="CR87" s="230"/>
      <c r="CS87" s="205">
        <f>IF(COUNT($G87:G87),EDATE(EDATE($G87,45),0))</f>
        <v>44820</v>
      </c>
      <c r="CT87" s="230"/>
      <c r="CU87" s="205">
        <f>IF(COUNT($G87:G87),EDATE(EDATE($G87,46),0))</f>
        <v>44850</v>
      </c>
      <c r="CV87" s="230"/>
      <c r="CW87" s="205">
        <f>IF(COUNT($G87:G87),EDATE(EDATE($G87,47),0))</f>
        <v>44881</v>
      </c>
      <c r="CX87" s="230"/>
      <c r="CY87" s="205">
        <f>IF(COUNT($G87:G87),EDATE(EDATE($G87,48),0))</f>
        <v>44911</v>
      </c>
      <c r="CZ87" s="230"/>
      <c r="DA87" s="205">
        <f>IF(COUNT($G87:G87),EDATE(EDATE($G87,49),0))</f>
        <v>44942</v>
      </c>
      <c r="DB87" s="230"/>
      <c r="DC87" s="205">
        <f>IF(COUNT($G87:G87),EDATE(EDATE($G87,50),0))</f>
        <v>44973</v>
      </c>
      <c r="DD87" s="230"/>
      <c r="DE87" s="205">
        <f>IF(COUNT($G87:G87),EDATE(EDATE($G87,51),0))</f>
        <v>45001</v>
      </c>
      <c r="DF87" s="230"/>
      <c r="DG87" s="205">
        <f>IF(COUNT($G87:G87),EDATE(EDATE($G87,52),0))</f>
        <v>45032</v>
      </c>
      <c r="DH87" s="230"/>
      <c r="DI87" s="205">
        <f>IF(COUNT($G87:G87),EDATE(EDATE($G87,53),0))</f>
        <v>45062</v>
      </c>
      <c r="DJ87" s="230"/>
      <c r="DK87" s="205">
        <f>IF(COUNT($G87:G87),EDATE(EDATE($G87,54),0))</f>
        <v>45093</v>
      </c>
      <c r="DL87" s="230"/>
      <c r="DM87" s="205">
        <f>IF(COUNT($G87:G87),EDATE(EDATE($G87,55),0))</f>
        <v>45123</v>
      </c>
      <c r="DN87" s="230"/>
      <c r="DO87" s="205">
        <f>IF(COUNT($G87:G87),EDATE(EDATE($G87,56),0))</f>
        <v>45154</v>
      </c>
      <c r="DP87" s="230"/>
      <c r="DQ87" s="205">
        <f>IF(COUNT($G87:G87),EDATE(EDATE($G87,57),0))</f>
        <v>45185</v>
      </c>
      <c r="DR87" s="230"/>
      <c r="DS87" s="205">
        <f>IF(COUNT($G87:G87),EDATE(EDATE($G87,58),0))</f>
        <v>45215</v>
      </c>
      <c r="DT87" s="230"/>
      <c r="DU87" s="205">
        <f>IF(COUNT($G87:G87),EDATE(EDATE($G87,59),0))</f>
        <v>45246</v>
      </c>
      <c r="DV87" s="230"/>
      <c r="DW87" s="205">
        <f>IF(COUNT($G87:G87),EDATE(EDATE($G87,60),0))</f>
        <v>45276</v>
      </c>
      <c r="DX87" s="230"/>
      <c r="DY87" s="205">
        <f>IF(COUNT($G87:G87),EDATE(EDATE($G87,61),0))</f>
        <v>45307</v>
      </c>
      <c r="DZ87" s="230"/>
      <c r="EA87" s="205">
        <f>IF(COUNT($G87:G87),EDATE(EDATE($G87,62),0))</f>
        <v>45338</v>
      </c>
      <c r="EB87" s="230"/>
      <c r="EC87" s="205">
        <f>IF(COUNT($G87:G87),EDATE(EDATE($G87,63),0))</f>
        <v>45367</v>
      </c>
      <c r="ED87" s="230"/>
      <c r="EE87" s="205">
        <f>IF(COUNT($G87:G87),EDATE(EDATE($G87,64),0))</f>
        <v>45398</v>
      </c>
      <c r="EF87" s="233"/>
      <c r="EG87" s="44"/>
    </row>
    <row r="88" spans="1:137" ht="21" customHeight="1" thickBot="1">
      <c r="A88" s="200" t="str">
        <f t="shared" ca="1" si="1"/>
        <v/>
      </c>
      <c r="B88" s="213"/>
      <c r="C88" s="215" t="e">
        <f>+VLOOKUP(B88,'اسماء العملاء'!$A$2:$E$1270,5,FALSE)</f>
        <v>#N/A</v>
      </c>
      <c r="D88" s="215" t="e">
        <f>+VLOOKUP(B88,'اسماء العملاء'!$A$2:$C$1270,2,FALSE)</f>
        <v>#N/A</v>
      </c>
      <c r="E88" s="215" t="e">
        <f>+VLOOKUP(B88,'اسماء العملاء'!$A$2:$C$1270,3,FALSE)</f>
        <v>#N/A</v>
      </c>
      <c r="F88" s="203" t="e">
        <f>+VLOOKUP(B88,'اسماء العملاء'!$A$2:$F$142,6,FALSE)</f>
        <v>#N/A</v>
      </c>
      <c r="G88" s="205">
        <v>43451</v>
      </c>
      <c r="H88" s="229"/>
      <c r="I88" s="205">
        <f>IF(COUNT($G88:G88),EDATE(EDATE($G88,1),0))</f>
        <v>43482</v>
      </c>
      <c r="J88" s="230"/>
      <c r="K88" s="205">
        <f>IF(COUNT($G88:G88),EDATE(EDATE($G88,2),0))</f>
        <v>43513</v>
      </c>
      <c r="L88" s="230"/>
      <c r="M88" s="205">
        <f>IF(COUNT($G88:G88),EDATE(EDATE($G88,3),0))</f>
        <v>43541</v>
      </c>
      <c r="N88" s="230"/>
      <c r="O88" s="205">
        <f>IF(COUNT($G88:G88),EDATE(EDATE($G88,4),0))</f>
        <v>43572</v>
      </c>
      <c r="P88" s="230"/>
      <c r="Q88" s="230">
        <f>IF(COUNT($G88:G88),EDATE(EDATE($G88,5),0))</f>
        <v>43602</v>
      </c>
      <c r="R88" s="230"/>
      <c r="S88" s="205">
        <f>IF(COUNT($G88:G88),EDATE(EDATE($G88,6),0))</f>
        <v>43633</v>
      </c>
      <c r="T88" s="230"/>
      <c r="U88" s="205">
        <f>IF(COUNT($G88:G88),EDATE(EDATE($G88,7),0))</f>
        <v>43663</v>
      </c>
      <c r="V88" s="230"/>
      <c r="W88" s="205">
        <f>IF(COUNT($G88:G88),EDATE(EDATE($G88,8),0))</f>
        <v>43694</v>
      </c>
      <c r="X88" s="230"/>
      <c r="Y88" s="205">
        <f>IF(COUNT($G88:G88),EDATE(EDATE($G88,9),0))</f>
        <v>43725</v>
      </c>
      <c r="Z88" s="230"/>
      <c r="AA88" s="205">
        <f>IF(COUNT($G88:G88),EDATE(EDATE($G88,10),0))</f>
        <v>43755</v>
      </c>
      <c r="AB88" s="230"/>
      <c r="AC88" s="205">
        <f>IF(COUNT($G88:G88),EDATE(EDATE($G88,11),0))</f>
        <v>43786</v>
      </c>
      <c r="AD88" s="230"/>
      <c r="AE88" s="205">
        <f>IF(COUNT($G88:G88),EDATE(EDATE($G88,12),0))</f>
        <v>43816</v>
      </c>
      <c r="AF88" s="230"/>
      <c r="AG88" s="205">
        <f>IF(COUNT($G88:G88),EDATE(EDATE($G88,13),0))</f>
        <v>43847</v>
      </c>
      <c r="AH88" s="230"/>
      <c r="AI88" s="205">
        <f>IF(COUNT($G88:G88),EDATE(EDATE($G88,14),0))</f>
        <v>43878</v>
      </c>
      <c r="AJ88" s="230"/>
      <c r="AK88" s="205">
        <f>IF(COUNT($G88:G88),EDATE(EDATE($G88,15),0))</f>
        <v>43907</v>
      </c>
      <c r="AL88" s="230"/>
      <c r="AM88" s="205">
        <f>IF(COUNT($G88:G88),EDATE(EDATE($G88,16),0))</f>
        <v>43938</v>
      </c>
      <c r="AN88" s="230"/>
      <c r="AO88" s="205">
        <f>IF(COUNT($G88:G88),EDATE(EDATE($G88,17),0))</f>
        <v>43968</v>
      </c>
      <c r="AP88" s="230"/>
      <c r="AQ88" s="205">
        <f>IF(COUNT($G88:G88),EDATE(EDATE($G88,18),0))</f>
        <v>43999</v>
      </c>
      <c r="AR88" s="230"/>
      <c r="AS88" s="205">
        <f>IF(COUNT($G88:G88),EDATE(EDATE($G88,19),0))</f>
        <v>44029</v>
      </c>
      <c r="AT88" s="230"/>
      <c r="AU88" s="205">
        <f>IF(COUNT($G88:G88),EDATE(EDATE($G88,20),0))</f>
        <v>44060</v>
      </c>
      <c r="AV88" s="230"/>
      <c r="AW88" s="205">
        <f>IF(COUNT($G88:G88),EDATE(EDATE($G88,21),0))</f>
        <v>44091</v>
      </c>
      <c r="AX88" s="230"/>
      <c r="AY88" s="205">
        <f>IF(COUNT($G88:G88),EDATE(EDATE($G88,22),0))</f>
        <v>44121</v>
      </c>
      <c r="AZ88" s="230"/>
      <c r="BA88" s="205">
        <f>IF(COUNT($G88:G88),EDATE(EDATE($G88,23),0))</f>
        <v>44152</v>
      </c>
      <c r="BB88" s="230"/>
      <c r="BC88" s="205">
        <f>IF(COUNT($G88:G88),EDATE(EDATE($G88,24),0))</f>
        <v>44182</v>
      </c>
      <c r="BD88" s="230"/>
      <c r="BE88" s="205">
        <f>IF(COUNT($G88:G88),EDATE(EDATE($G88,25),0))</f>
        <v>44213</v>
      </c>
      <c r="BF88" s="230"/>
      <c r="BG88" s="205">
        <f>IF(COUNT($G88:G88),EDATE(EDATE($G88,26),0))</f>
        <v>44244</v>
      </c>
      <c r="BH88" s="230"/>
      <c r="BI88" s="205">
        <f>IF(COUNT($G88:G88),EDATE(EDATE($G88,27),0))</f>
        <v>44272</v>
      </c>
      <c r="BJ88" s="230"/>
      <c r="BK88" s="205">
        <f>IF(COUNT($G88:G88),EDATE(EDATE($G88,28),0))</f>
        <v>44303</v>
      </c>
      <c r="BL88" s="230"/>
      <c r="BM88" s="205">
        <f>IF(COUNT($G88:G88),EDATE(EDATE($G88,29),0))</f>
        <v>44333</v>
      </c>
      <c r="BN88" s="230"/>
      <c r="BO88" s="205">
        <f>IF(COUNT($G88:G88),EDATE(EDATE($G88,30),0))</f>
        <v>44364</v>
      </c>
      <c r="BP88" s="230"/>
      <c r="BQ88" s="205">
        <f>IF(COUNT($G88:G88),EDATE(EDATE($G88,31),0))</f>
        <v>44394</v>
      </c>
      <c r="BR88" s="230"/>
      <c r="BS88" s="205">
        <f>IF(COUNT($G88:G88),EDATE(EDATE($G88,32),0))</f>
        <v>44425</v>
      </c>
      <c r="BT88" s="230"/>
      <c r="BU88" s="205">
        <f>IF(COUNT($G88:G88),EDATE(EDATE($G88,33),0))</f>
        <v>44456</v>
      </c>
      <c r="BV88" s="230"/>
      <c r="BW88" s="205">
        <f>IF(COUNT($G88:G88),EDATE(EDATE($G88,34),0))</f>
        <v>44486</v>
      </c>
      <c r="BX88" s="230"/>
      <c r="BY88" s="205">
        <f>IF(COUNT($G88:G88),EDATE(EDATE($G88,35),0))</f>
        <v>44517</v>
      </c>
      <c r="BZ88" s="230"/>
      <c r="CA88" s="205">
        <f>IF(COUNT($G88:G88),EDATE(EDATE($G88,36),0))</f>
        <v>44547</v>
      </c>
      <c r="CB88" s="230"/>
      <c r="CC88" s="205">
        <f>IF(COUNT($G88:G88),EDATE(EDATE($G88,37),0))</f>
        <v>44578</v>
      </c>
      <c r="CD88" s="230"/>
      <c r="CE88" s="205">
        <f>IF(COUNT($G88:G88),EDATE(EDATE($G88,38),0))</f>
        <v>44609</v>
      </c>
      <c r="CF88" s="230"/>
      <c r="CG88" s="205">
        <f>IF(COUNT($G88:G88),EDATE(EDATE($G88,39),0))</f>
        <v>44637</v>
      </c>
      <c r="CH88" s="230"/>
      <c r="CI88" s="205">
        <f>IF(COUNT($G88:G88),EDATE(EDATE($G88,40),0))</f>
        <v>44668</v>
      </c>
      <c r="CJ88" s="230"/>
      <c r="CK88" s="205">
        <f>IF(COUNT($G88:G88),EDATE(EDATE($G88,41),0))</f>
        <v>44698</v>
      </c>
      <c r="CL88" s="230"/>
      <c r="CM88" s="205">
        <f>IF(COUNT($G88:G88),EDATE(EDATE($G88,42),0))</f>
        <v>44729</v>
      </c>
      <c r="CN88" s="230"/>
      <c r="CO88" s="205">
        <f>IF(COUNT($G88:G88),EDATE(EDATE($G88,43),0))</f>
        <v>44759</v>
      </c>
      <c r="CP88" s="230"/>
      <c r="CQ88" s="205">
        <f>IF(COUNT($G88:G88),EDATE(EDATE($G88,44),0))</f>
        <v>44790</v>
      </c>
      <c r="CR88" s="230"/>
      <c r="CS88" s="205">
        <f>IF(COUNT($G88:G88),EDATE(EDATE($G88,45),0))</f>
        <v>44821</v>
      </c>
      <c r="CT88" s="230"/>
      <c r="CU88" s="205">
        <f>IF(COUNT($G88:G88),EDATE(EDATE($G88,46),0))</f>
        <v>44851</v>
      </c>
      <c r="CV88" s="230"/>
      <c r="CW88" s="205">
        <f>IF(COUNT($G88:G88),EDATE(EDATE($G88,47),0))</f>
        <v>44882</v>
      </c>
      <c r="CX88" s="230"/>
      <c r="CY88" s="205">
        <f>IF(COUNT($G88:G88),EDATE(EDATE($G88,48),0))</f>
        <v>44912</v>
      </c>
      <c r="CZ88" s="230"/>
      <c r="DA88" s="205">
        <f>IF(COUNT($G88:G88),EDATE(EDATE($G88,49),0))</f>
        <v>44943</v>
      </c>
      <c r="DB88" s="230"/>
      <c r="DC88" s="205">
        <f>IF(COUNT($G88:G88),EDATE(EDATE($G88,50),0))</f>
        <v>44974</v>
      </c>
      <c r="DD88" s="230"/>
      <c r="DE88" s="205">
        <f>IF(COUNT($G88:G88),EDATE(EDATE($G88,51),0))</f>
        <v>45002</v>
      </c>
      <c r="DF88" s="230"/>
      <c r="DG88" s="205">
        <f>IF(COUNT($G88:G88),EDATE(EDATE($G88,52),0))</f>
        <v>45033</v>
      </c>
      <c r="DH88" s="230"/>
      <c r="DI88" s="205">
        <f>IF(COUNT($G88:G88),EDATE(EDATE($G88,53),0))</f>
        <v>45063</v>
      </c>
      <c r="DJ88" s="230"/>
      <c r="DK88" s="205">
        <f>IF(COUNT($G88:G88),EDATE(EDATE($G88,54),0))</f>
        <v>45094</v>
      </c>
      <c r="DL88" s="230"/>
      <c r="DM88" s="205">
        <f>IF(COUNT($G88:G88),EDATE(EDATE($G88,55),0))</f>
        <v>45124</v>
      </c>
      <c r="DN88" s="230"/>
      <c r="DO88" s="205">
        <f>IF(COUNT($G88:G88),EDATE(EDATE($G88,56),0))</f>
        <v>45155</v>
      </c>
      <c r="DP88" s="230"/>
      <c r="DQ88" s="205">
        <f>IF(COUNT($G88:G88),EDATE(EDATE($G88,57),0))</f>
        <v>45186</v>
      </c>
      <c r="DR88" s="230"/>
      <c r="DS88" s="205">
        <f>IF(COUNT($G88:G88),EDATE(EDATE($G88,58),0))</f>
        <v>45216</v>
      </c>
      <c r="DT88" s="230"/>
      <c r="DU88" s="205">
        <f>IF(COUNT($G88:G88),EDATE(EDATE($G88,59),0))</f>
        <v>45247</v>
      </c>
      <c r="DV88" s="230"/>
      <c r="DW88" s="205">
        <f>IF(COUNT($G88:G88),EDATE(EDATE($G88,60),0))</f>
        <v>45277</v>
      </c>
      <c r="DX88" s="230"/>
      <c r="DY88" s="205">
        <f>IF(COUNT($G88:G88),EDATE(EDATE($G88,61),0))</f>
        <v>45308</v>
      </c>
      <c r="DZ88" s="230"/>
      <c r="EA88" s="205">
        <f>IF(COUNT($G88:G88),EDATE(EDATE($G88,62),0))</f>
        <v>45339</v>
      </c>
      <c r="EB88" s="230"/>
      <c r="EC88" s="205">
        <f>IF(COUNT($G88:G88),EDATE(EDATE($G88,63),0))</f>
        <v>45368</v>
      </c>
      <c r="ED88" s="230"/>
      <c r="EE88" s="205">
        <f>IF(COUNT($G88:G88),EDATE(EDATE($G88,64),0))</f>
        <v>45399</v>
      </c>
      <c r="EF88" s="233"/>
      <c r="EG88" s="44"/>
    </row>
    <row r="89" spans="1:137" ht="21" customHeight="1" thickBot="1">
      <c r="A89" s="200" t="str">
        <f t="shared" ca="1" si="1"/>
        <v/>
      </c>
      <c r="B89" s="213"/>
      <c r="C89" s="215" t="e">
        <f>+VLOOKUP(B89,'اسماء العملاء'!$A$2:$E$1270,5,FALSE)</f>
        <v>#N/A</v>
      </c>
      <c r="D89" s="215" t="e">
        <f>+VLOOKUP(B89,'اسماء العملاء'!$A$2:$C$1270,2,FALSE)</f>
        <v>#N/A</v>
      </c>
      <c r="E89" s="215" t="e">
        <f>+VLOOKUP(B89,'اسماء العملاء'!$A$2:$C$1270,3,FALSE)</f>
        <v>#N/A</v>
      </c>
      <c r="F89" s="203" t="e">
        <f>+VLOOKUP(B89,'اسماء العملاء'!$A$2:$F$142,6,FALSE)</f>
        <v>#N/A</v>
      </c>
      <c r="G89" s="205">
        <v>43452</v>
      </c>
      <c r="H89" s="229"/>
      <c r="I89" s="205">
        <f>IF(COUNT($G89:G89),EDATE(EDATE($G89,1),0))</f>
        <v>43483</v>
      </c>
      <c r="J89" s="230"/>
      <c r="K89" s="205">
        <f>IF(COUNT($G89:G89),EDATE(EDATE($G89,2),0))</f>
        <v>43514</v>
      </c>
      <c r="L89" s="230"/>
      <c r="M89" s="205">
        <f>IF(COUNT($G89:G89),EDATE(EDATE($G89,3),0))</f>
        <v>43542</v>
      </c>
      <c r="N89" s="230"/>
      <c r="O89" s="205">
        <f>IF(COUNT($G89:G89),EDATE(EDATE($G89,4),0))</f>
        <v>43573</v>
      </c>
      <c r="P89" s="230"/>
      <c r="Q89" s="230">
        <f>IF(COUNT($G89:G89),EDATE(EDATE($G89,5),0))</f>
        <v>43603</v>
      </c>
      <c r="R89" s="230"/>
      <c r="S89" s="205">
        <f>IF(COUNT($G89:G89),EDATE(EDATE($G89,6),0))</f>
        <v>43634</v>
      </c>
      <c r="T89" s="230"/>
      <c r="U89" s="205">
        <f>IF(COUNT($G89:G89),EDATE(EDATE($G89,7),0))</f>
        <v>43664</v>
      </c>
      <c r="V89" s="230"/>
      <c r="W89" s="205">
        <f>IF(COUNT($G89:G89),EDATE(EDATE($G89,8),0))</f>
        <v>43695</v>
      </c>
      <c r="X89" s="230"/>
      <c r="Y89" s="205">
        <f>IF(COUNT($G89:G89),EDATE(EDATE($G89,9),0))</f>
        <v>43726</v>
      </c>
      <c r="Z89" s="230"/>
      <c r="AA89" s="205">
        <f>IF(COUNT($G89:G89),EDATE(EDATE($G89,10),0))</f>
        <v>43756</v>
      </c>
      <c r="AB89" s="230"/>
      <c r="AC89" s="205">
        <f>IF(COUNT($G89:G89),EDATE(EDATE($G89,11),0))</f>
        <v>43787</v>
      </c>
      <c r="AD89" s="230"/>
      <c r="AE89" s="205">
        <f>IF(COUNT($G89:G89),EDATE(EDATE($G89,12),0))</f>
        <v>43817</v>
      </c>
      <c r="AF89" s="230"/>
      <c r="AG89" s="205">
        <f>IF(COUNT($G89:G89),EDATE(EDATE($G89,13),0))</f>
        <v>43848</v>
      </c>
      <c r="AH89" s="230"/>
      <c r="AI89" s="205">
        <f>IF(COUNT($G89:G89),EDATE(EDATE($G89,14),0))</f>
        <v>43879</v>
      </c>
      <c r="AJ89" s="230"/>
      <c r="AK89" s="205">
        <f>IF(COUNT($G89:G89),EDATE(EDATE($G89,15),0))</f>
        <v>43908</v>
      </c>
      <c r="AL89" s="230"/>
      <c r="AM89" s="205">
        <f>IF(COUNT($G89:G89),EDATE(EDATE($G89,16),0))</f>
        <v>43939</v>
      </c>
      <c r="AN89" s="230"/>
      <c r="AO89" s="205">
        <f>IF(COUNT($G89:G89),EDATE(EDATE($G89,17),0))</f>
        <v>43969</v>
      </c>
      <c r="AP89" s="230"/>
      <c r="AQ89" s="205">
        <f>IF(COUNT($G89:G89),EDATE(EDATE($G89,18),0))</f>
        <v>44000</v>
      </c>
      <c r="AR89" s="230"/>
      <c r="AS89" s="205">
        <f>IF(COUNT($G89:G89),EDATE(EDATE($G89,19),0))</f>
        <v>44030</v>
      </c>
      <c r="AT89" s="230"/>
      <c r="AU89" s="205">
        <f>IF(COUNT($G89:G89),EDATE(EDATE($G89,20),0))</f>
        <v>44061</v>
      </c>
      <c r="AV89" s="230"/>
      <c r="AW89" s="205">
        <f>IF(COUNT($G89:G89),EDATE(EDATE($G89,21),0))</f>
        <v>44092</v>
      </c>
      <c r="AX89" s="230"/>
      <c r="AY89" s="205">
        <f>IF(COUNT($G89:G89),EDATE(EDATE($G89,22),0))</f>
        <v>44122</v>
      </c>
      <c r="AZ89" s="230"/>
      <c r="BA89" s="205">
        <f>IF(COUNT($G89:G89),EDATE(EDATE($G89,23),0))</f>
        <v>44153</v>
      </c>
      <c r="BB89" s="230"/>
      <c r="BC89" s="205">
        <f>IF(COUNT($G89:G89),EDATE(EDATE($G89,24),0))</f>
        <v>44183</v>
      </c>
      <c r="BD89" s="230"/>
      <c r="BE89" s="205">
        <f>IF(COUNT($G89:G89),EDATE(EDATE($G89,25),0))</f>
        <v>44214</v>
      </c>
      <c r="BF89" s="230"/>
      <c r="BG89" s="205">
        <f>IF(COUNT($G89:G89),EDATE(EDATE($G89,26),0))</f>
        <v>44245</v>
      </c>
      <c r="BH89" s="230"/>
      <c r="BI89" s="205">
        <f>IF(COUNT($G89:G89),EDATE(EDATE($G89,27),0))</f>
        <v>44273</v>
      </c>
      <c r="BJ89" s="230"/>
      <c r="BK89" s="205">
        <f>IF(COUNT($G89:G89),EDATE(EDATE($G89,28),0))</f>
        <v>44304</v>
      </c>
      <c r="BL89" s="230"/>
      <c r="BM89" s="205">
        <f>IF(COUNT($G89:G89),EDATE(EDATE($G89,29),0))</f>
        <v>44334</v>
      </c>
      <c r="BN89" s="230"/>
      <c r="BO89" s="205">
        <f>IF(COUNT($G89:G89),EDATE(EDATE($G89,30),0))</f>
        <v>44365</v>
      </c>
      <c r="BP89" s="230"/>
      <c r="BQ89" s="205">
        <f>IF(COUNT($G89:G89),EDATE(EDATE($G89,31),0))</f>
        <v>44395</v>
      </c>
      <c r="BR89" s="230"/>
      <c r="BS89" s="205">
        <f>IF(COUNT($G89:G89),EDATE(EDATE($G89,32),0))</f>
        <v>44426</v>
      </c>
      <c r="BT89" s="230"/>
      <c r="BU89" s="205">
        <f>IF(COUNT($G89:G89),EDATE(EDATE($G89,33),0))</f>
        <v>44457</v>
      </c>
      <c r="BV89" s="230"/>
      <c r="BW89" s="205">
        <f>IF(COUNT($G89:G89),EDATE(EDATE($G89,34),0))</f>
        <v>44487</v>
      </c>
      <c r="BX89" s="230"/>
      <c r="BY89" s="205">
        <f>IF(COUNT($G89:G89),EDATE(EDATE($G89,35),0))</f>
        <v>44518</v>
      </c>
      <c r="BZ89" s="230"/>
      <c r="CA89" s="205">
        <f>IF(COUNT($G89:G89),EDATE(EDATE($G89,36),0))</f>
        <v>44548</v>
      </c>
      <c r="CB89" s="230"/>
      <c r="CC89" s="205">
        <f>IF(COUNT($G89:G89),EDATE(EDATE($G89,37),0))</f>
        <v>44579</v>
      </c>
      <c r="CD89" s="230"/>
      <c r="CE89" s="205">
        <f>IF(COUNT($G89:G89),EDATE(EDATE($G89,38),0))</f>
        <v>44610</v>
      </c>
      <c r="CF89" s="230"/>
      <c r="CG89" s="205">
        <f>IF(COUNT($G89:G89),EDATE(EDATE($G89,39),0))</f>
        <v>44638</v>
      </c>
      <c r="CH89" s="230"/>
      <c r="CI89" s="205">
        <f>IF(COUNT($G89:G89),EDATE(EDATE($G89,40),0))</f>
        <v>44669</v>
      </c>
      <c r="CJ89" s="230"/>
      <c r="CK89" s="205">
        <f>IF(COUNT($G89:G89),EDATE(EDATE($G89,41),0))</f>
        <v>44699</v>
      </c>
      <c r="CL89" s="230"/>
      <c r="CM89" s="205">
        <f>IF(COUNT($G89:G89),EDATE(EDATE($G89,42),0))</f>
        <v>44730</v>
      </c>
      <c r="CN89" s="230"/>
      <c r="CO89" s="205">
        <f>IF(COUNT($G89:G89),EDATE(EDATE($G89,43),0))</f>
        <v>44760</v>
      </c>
      <c r="CP89" s="230"/>
      <c r="CQ89" s="205">
        <f>IF(COUNT($G89:G89),EDATE(EDATE($G89,44),0))</f>
        <v>44791</v>
      </c>
      <c r="CR89" s="230"/>
      <c r="CS89" s="205">
        <f>IF(COUNT($G89:G89),EDATE(EDATE($G89,45),0))</f>
        <v>44822</v>
      </c>
      <c r="CT89" s="230"/>
      <c r="CU89" s="205">
        <f>IF(COUNT($G89:G89),EDATE(EDATE($G89,46),0))</f>
        <v>44852</v>
      </c>
      <c r="CV89" s="230"/>
      <c r="CW89" s="205">
        <f>IF(COUNT($G89:G89),EDATE(EDATE($G89,47),0))</f>
        <v>44883</v>
      </c>
      <c r="CX89" s="230"/>
      <c r="CY89" s="205">
        <f>IF(COUNT($G89:G89),EDATE(EDATE($G89,48),0))</f>
        <v>44913</v>
      </c>
      <c r="CZ89" s="230"/>
      <c r="DA89" s="205">
        <f>IF(COUNT($G89:G89),EDATE(EDATE($G89,49),0))</f>
        <v>44944</v>
      </c>
      <c r="DB89" s="230"/>
      <c r="DC89" s="205">
        <f>IF(COUNT($G89:G89),EDATE(EDATE($G89,50),0))</f>
        <v>44975</v>
      </c>
      <c r="DD89" s="230"/>
      <c r="DE89" s="205">
        <f>IF(COUNT($G89:G89),EDATE(EDATE($G89,51),0))</f>
        <v>45003</v>
      </c>
      <c r="DF89" s="230"/>
      <c r="DG89" s="205">
        <f>IF(COUNT($G89:G89),EDATE(EDATE($G89,52),0))</f>
        <v>45034</v>
      </c>
      <c r="DH89" s="230"/>
      <c r="DI89" s="205">
        <f>IF(COUNT($G89:G89),EDATE(EDATE($G89,53),0))</f>
        <v>45064</v>
      </c>
      <c r="DJ89" s="230"/>
      <c r="DK89" s="205">
        <f>IF(COUNT($G89:G89),EDATE(EDATE($G89,54),0))</f>
        <v>45095</v>
      </c>
      <c r="DL89" s="230"/>
      <c r="DM89" s="205">
        <f>IF(COUNT($G89:G89),EDATE(EDATE($G89,55),0))</f>
        <v>45125</v>
      </c>
      <c r="DN89" s="230"/>
      <c r="DO89" s="205">
        <f>IF(COUNT($G89:G89),EDATE(EDATE($G89,56),0))</f>
        <v>45156</v>
      </c>
      <c r="DP89" s="230"/>
      <c r="DQ89" s="205">
        <f>IF(COUNT($G89:G89),EDATE(EDATE($G89,57),0))</f>
        <v>45187</v>
      </c>
      <c r="DR89" s="230"/>
      <c r="DS89" s="205">
        <f>IF(COUNT($G89:G89),EDATE(EDATE($G89,58),0))</f>
        <v>45217</v>
      </c>
      <c r="DT89" s="230"/>
      <c r="DU89" s="205">
        <f>IF(COUNT($G89:G89),EDATE(EDATE($G89,59),0))</f>
        <v>45248</v>
      </c>
      <c r="DV89" s="230"/>
      <c r="DW89" s="205">
        <f>IF(COUNT($G89:G89),EDATE(EDATE($G89,60),0))</f>
        <v>45278</v>
      </c>
      <c r="DX89" s="230"/>
      <c r="DY89" s="205">
        <f>IF(COUNT($G89:G89),EDATE(EDATE($G89,61),0))</f>
        <v>45309</v>
      </c>
      <c r="DZ89" s="230"/>
      <c r="EA89" s="205">
        <f>IF(COUNT($G89:G89),EDATE(EDATE($G89,62),0))</f>
        <v>45340</v>
      </c>
      <c r="EB89" s="230"/>
      <c r="EC89" s="205">
        <f>IF(COUNT($G89:G89),EDATE(EDATE($G89,63),0))</f>
        <v>45369</v>
      </c>
      <c r="ED89" s="230"/>
      <c r="EE89" s="205">
        <f>IF(COUNT($G89:G89),EDATE(EDATE($G89,64),0))</f>
        <v>45400</v>
      </c>
      <c r="EF89" s="233"/>
      <c r="EG89" s="44"/>
    </row>
    <row r="90" spans="1:137" ht="21" customHeight="1" thickBot="1">
      <c r="A90" s="200" t="str">
        <f t="shared" ca="1" si="1"/>
        <v/>
      </c>
      <c r="B90" s="213"/>
      <c r="C90" s="215" t="e">
        <f>+VLOOKUP(B90,'اسماء العملاء'!$A$2:$E$1270,5,FALSE)</f>
        <v>#N/A</v>
      </c>
      <c r="D90" s="215" t="e">
        <f>+VLOOKUP(B90,'اسماء العملاء'!$A$2:$C$1270,2,FALSE)</f>
        <v>#N/A</v>
      </c>
      <c r="E90" s="215" t="e">
        <f>+VLOOKUP(B90,'اسماء العملاء'!$A$2:$C$1270,3,FALSE)</f>
        <v>#N/A</v>
      </c>
      <c r="F90" s="203" t="e">
        <f>+VLOOKUP(B90,'اسماء العملاء'!$A$2:$F$142,6,FALSE)</f>
        <v>#N/A</v>
      </c>
      <c r="G90" s="205">
        <v>43453</v>
      </c>
      <c r="H90" s="229"/>
      <c r="I90" s="205">
        <f>IF(COUNT($G90:G90),EDATE(EDATE($G90,1),0))</f>
        <v>43484</v>
      </c>
      <c r="J90" s="230"/>
      <c r="K90" s="205">
        <f>IF(COUNT($G90:G90),EDATE(EDATE($G90,2),0))</f>
        <v>43515</v>
      </c>
      <c r="L90" s="230"/>
      <c r="M90" s="205">
        <f>IF(COUNT($G90:G90),EDATE(EDATE($G90,3),0))</f>
        <v>43543</v>
      </c>
      <c r="N90" s="230"/>
      <c r="O90" s="205">
        <f>IF(COUNT($G90:G90),EDATE(EDATE($G90,4),0))</f>
        <v>43574</v>
      </c>
      <c r="P90" s="230"/>
      <c r="Q90" s="230">
        <f>IF(COUNT($G90:G90),EDATE(EDATE($G90,5),0))</f>
        <v>43604</v>
      </c>
      <c r="R90" s="230"/>
      <c r="S90" s="205">
        <f>IF(COUNT($G90:G90),EDATE(EDATE($G90,6),0))</f>
        <v>43635</v>
      </c>
      <c r="T90" s="230"/>
      <c r="U90" s="205">
        <f>IF(COUNT($G90:G90),EDATE(EDATE($G90,7),0))</f>
        <v>43665</v>
      </c>
      <c r="V90" s="230"/>
      <c r="W90" s="205">
        <f>IF(COUNT($G90:G90),EDATE(EDATE($G90,8),0))</f>
        <v>43696</v>
      </c>
      <c r="X90" s="230"/>
      <c r="Y90" s="205">
        <f>IF(COUNT($G90:G90),EDATE(EDATE($G90,9),0))</f>
        <v>43727</v>
      </c>
      <c r="Z90" s="230"/>
      <c r="AA90" s="205">
        <f>IF(COUNT($G90:G90),EDATE(EDATE($G90,10),0))</f>
        <v>43757</v>
      </c>
      <c r="AB90" s="230"/>
      <c r="AC90" s="205">
        <f>IF(COUNT($G90:G90),EDATE(EDATE($G90,11),0))</f>
        <v>43788</v>
      </c>
      <c r="AD90" s="230"/>
      <c r="AE90" s="205">
        <f>IF(COUNT($G90:G90),EDATE(EDATE($G90,12),0))</f>
        <v>43818</v>
      </c>
      <c r="AF90" s="230"/>
      <c r="AG90" s="205">
        <f>IF(COUNT($G90:G90),EDATE(EDATE($G90,13),0))</f>
        <v>43849</v>
      </c>
      <c r="AH90" s="230"/>
      <c r="AI90" s="205">
        <f>IF(COUNT($G90:G90),EDATE(EDATE($G90,14),0))</f>
        <v>43880</v>
      </c>
      <c r="AJ90" s="230"/>
      <c r="AK90" s="205">
        <f>IF(COUNT($G90:G90),EDATE(EDATE($G90,15),0))</f>
        <v>43909</v>
      </c>
      <c r="AL90" s="230"/>
      <c r="AM90" s="205">
        <f>IF(COUNT($G90:G90),EDATE(EDATE($G90,16),0))</f>
        <v>43940</v>
      </c>
      <c r="AN90" s="230"/>
      <c r="AO90" s="205">
        <f>IF(COUNT($G90:G90),EDATE(EDATE($G90,17),0))</f>
        <v>43970</v>
      </c>
      <c r="AP90" s="230"/>
      <c r="AQ90" s="205">
        <f>IF(COUNT($G90:G90),EDATE(EDATE($G90,18),0))</f>
        <v>44001</v>
      </c>
      <c r="AR90" s="230"/>
      <c r="AS90" s="205">
        <f>IF(COUNT($G90:G90),EDATE(EDATE($G90,19),0))</f>
        <v>44031</v>
      </c>
      <c r="AT90" s="230"/>
      <c r="AU90" s="205">
        <f>IF(COUNT($G90:G90),EDATE(EDATE($G90,20),0))</f>
        <v>44062</v>
      </c>
      <c r="AV90" s="230"/>
      <c r="AW90" s="205">
        <f>IF(COUNT($G90:G90),EDATE(EDATE($G90,21),0))</f>
        <v>44093</v>
      </c>
      <c r="AX90" s="230"/>
      <c r="AY90" s="205">
        <f>IF(COUNT($G90:G90),EDATE(EDATE($G90,22),0))</f>
        <v>44123</v>
      </c>
      <c r="AZ90" s="230"/>
      <c r="BA90" s="205">
        <f>IF(COUNT($G90:G90),EDATE(EDATE($G90,23),0))</f>
        <v>44154</v>
      </c>
      <c r="BB90" s="230"/>
      <c r="BC90" s="205">
        <f>IF(COUNT($G90:G90),EDATE(EDATE($G90,24),0))</f>
        <v>44184</v>
      </c>
      <c r="BD90" s="230"/>
      <c r="BE90" s="205">
        <f>IF(COUNT($G90:G90),EDATE(EDATE($G90,25),0))</f>
        <v>44215</v>
      </c>
      <c r="BF90" s="230"/>
      <c r="BG90" s="205">
        <f>IF(COUNT($G90:G90),EDATE(EDATE($G90,26),0))</f>
        <v>44246</v>
      </c>
      <c r="BH90" s="230"/>
      <c r="BI90" s="205">
        <f>IF(COUNT($G90:G90),EDATE(EDATE($G90,27),0))</f>
        <v>44274</v>
      </c>
      <c r="BJ90" s="230"/>
      <c r="BK90" s="205">
        <f>IF(COUNT($G90:G90),EDATE(EDATE($G90,28),0))</f>
        <v>44305</v>
      </c>
      <c r="BL90" s="230"/>
      <c r="BM90" s="205">
        <f>IF(COUNT($G90:G90),EDATE(EDATE($G90,29),0))</f>
        <v>44335</v>
      </c>
      <c r="BN90" s="230"/>
      <c r="BO90" s="205">
        <f>IF(COUNT($G90:G90),EDATE(EDATE($G90,30),0))</f>
        <v>44366</v>
      </c>
      <c r="BP90" s="230"/>
      <c r="BQ90" s="205">
        <f>IF(COUNT($G90:G90),EDATE(EDATE($G90,31),0))</f>
        <v>44396</v>
      </c>
      <c r="BR90" s="230"/>
      <c r="BS90" s="205">
        <f>IF(COUNT($G90:G90),EDATE(EDATE($G90,32),0))</f>
        <v>44427</v>
      </c>
      <c r="BT90" s="230"/>
      <c r="BU90" s="205">
        <f>IF(COUNT($G90:G90),EDATE(EDATE($G90,33),0))</f>
        <v>44458</v>
      </c>
      <c r="BV90" s="230"/>
      <c r="BW90" s="205">
        <f>IF(COUNT($G90:G90),EDATE(EDATE($G90,34),0))</f>
        <v>44488</v>
      </c>
      <c r="BX90" s="230"/>
      <c r="BY90" s="205">
        <f>IF(COUNT($G90:G90),EDATE(EDATE($G90,35),0))</f>
        <v>44519</v>
      </c>
      <c r="BZ90" s="230"/>
      <c r="CA90" s="205">
        <f>IF(COUNT($G90:G90),EDATE(EDATE($G90,36),0))</f>
        <v>44549</v>
      </c>
      <c r="CB90" s="230"/>
      <c r="CC90" s="205">
        <f>IF(COUNT($G90:G90),EDATE(EDATE($G90,37),0))</f>
        <v>44580</v>
      </c>
      <c r="CD90" s="230"/>
      <c r="CE90" s="205">
        <f>IF(COUNT($G90:G90),EDATE(EDATE($G90,38),0))</f>
        <v>44611</v>
      </c>
      <c r="CF90" s="230"/>
      <c r="CG90" s="205">
        <f>IF(COUNT($G90:G90),EDATE(EDATE($G90,39),0))</f>
        <v>44639</v>
      </c>
      <c r="CH90" s="230"/>
      <c r="CI90" s="205">
        <f>IF(COUNT($G90:G90),EDATE(EDATE($G90,40),0))</f>
        <v>44670</v>
      </c>
      <c r="CJ90" s="230"/>
      <c r="CK90" s="205">
        <f>IF(COUNT($G90:G90),EDATE(EDATE($G90,41),0))</f>
        <v>44700</v>
      </c>
      <c r="CL90" s="230"/>
      <c r="CM90" s="205">
        <f>IF(COUNT($G90:G90),EDATE(EDATE($G90,42),0))</f>
        <v>44731</v>
      </c>
      <c r="CN90" s="230"/>
      <c r="CO90" s="205">
        <f>IF(COUNT($G90:G90),EDATE(EDATE($G90,43),0))</f>
        <v>44761</v>
      </c>
      <c r="CP90" s="230"/>
      <c r="CQ90" s="205">
        <f>IF(COUNT($G90:G90),EDATE(EDATE($G90,44),0))</f>
        <v>44792</v>
      </c>
      <c r="CR90" s="230"/>
      <c r="CS90" s="205">
        <f>IF(COUNT($G90:G90),EDATE(EDATE($G90,45),0))</f>
        <v>44823</v>
      </c>
      <c r="CT90" s="230"/>
      <c r="CU90" s="205">
        <f>IF(COUNT($G90:G90),EDATE(EDATE($G90,46),0))</f>
        <v>44853</v>
      </c>
      <c r="CV90" s="230"/>
      <c r="CW90" s="205">
        <f>IF(COUNT($G90:G90),EDATE(EDATE($G90,47),0))</f>
        <v>44884</v>
      </c>
      <c r="CX90" s="230"/>
      <c r="CY90" s="205">
        <f>IF(COUNT($G90:G90),EDATE(EDATE($G90,48),0))</f>
        <v>44914</v>
      </c>
      <c r="CZ90" s="230"/>
      <c r="DA90" s="205">
        <f>IF(COUNT($G90:G90),EDATE(EDATE($G90,49),0))</f>
        <v>44945</v>
      </c>
      <c r="DB90" s="230"/>
      <c r="DC90" s="205">
        <f>IF(COUNT($G90:G90),EDATE(EDATE($G90,50),0))</f>
        <v>44976</v>
      </c>
      <c r="DD90" s="230"/>
      <c r="DE90" s="205">
        <f>IF(COUNT($G90:G90),EDATE(EDATE($G90,51),0))</f>
        <v>45004</v>
      </c>
      <c r="DF90" s="230"/>
      <c r="DG90" s="205">
        <f>IF(COUNT($G90:G90),EDATE(EDATE($G90,52),0))</f>
        <v>45035</v>
      </c>
      <c r="DH90" s="230"/>
      <c r="DI90" s="205">
        <f>IF(COUNT($G90:G90),EDATE(EDATE($G90,53),0))</f>
        <v>45065</v>
      </c>
      <c r="DJ90" s="230"/>
      <c r="DK90" s="205">
        <f>IF(COUNT($G90:G90),EDATE(EDATE($G90,54),0))</f>
        <v>45096</v>
      </c>
      <c r="DL90" s="230"/>
      <c r="DM90" s="205">
        <f>IF(COUNT($G90:G90),EDATE(EDATE($G90,55),0))</f>
        <v>45126</v>
      </c>
      <c r="DN90" s="230"/>
      <c r="DO90" s="205">
        <f>IF(COUNT($G90:G90),EDATE(EDATE($G90,56),0))</f>
        <v>45157</v>
      </c>
      <c r="DP90" s="230"/>
      <c r="DQ90" s="205">
        <f>IF(COUNT($G90:G90),EDATE(EDATE($G90,57),0))</f>
        <v>45188</v>
      </c>
      <c r="DR90" s="230"/>
      <c r="DS90" s="205">
        <f>IF(COUNT($G90:G90),EDATE(EDATE($G90,58),0))</f>
        <v>45218</v>
      </c>
      <c r="DT90" s="230"/>
      <c r="DU90" s="205">
        <f>IF(COUNT($G90:G90),EDATE(EDATE($G90,59),0))</f>
        <v>45249</v>
      </c>
      <c r="DV90" s="230"/>
      <c r="DW90" s="205">
        <f>IF(COUNT($G90:G90),EDATE(EDATE($G90,60),0))</f>
        <v>45279</v>
      </c>
      <c r="DX90" s="230"/>
      <c r="DY90" s="205">
        <f>IF(COUNT($G90:G90),EDATE(EDATE($G90,61),0))</f>
        <v>45310</v>
      </c>
      <c r="DZ90" s="230"/>
      <c r="EA90" s="205">
        <f>IF(COUNT($G90:G90),EDATE(EDATE($G90,62),0))</f>
        <v>45341</v>
      </c>
      <c r="EB90" s="230"/>
      <c r="EC90" s="205">
        <f>IF(COUNT($G90:G90),EDATE(EDATE($G90,63),0))</f>
        <v>45370</v>
      </c>
      <c r="ED90" s="230"/>
      <c r="EE90" s="205">
        <f>IF(COUNT($G90:G90),EDATE(EDATE($G90,64),0))</f>
        <v>45401</v>
      </c>
      <c r="EF90" s="233"/>
      <c r="EG90" s="44"/>
    </row>
    <row r="91" spans="1:137" ht="21" customHeight="1" thickBot="1">
      <c r="A91" s="200" t="str">
        <f t="shared" ca="1" si="1"/>
        <v/>
      </c>
      <c r="B91" s="213"/>
      <c r="C91" s="215" t="e">
        <f>+VLOOKUP(B91,'اسماء العملاء'!$A$2:$E$1270,5,FALSE)</f>
        <v>#N/A</v>
      </c>
      <c r="D91" s="215" t="e">
        <f>+VLOOKUP(B91,'اسماء العملاء'!$A$2:$C$1270,2,FALSE)</f>
        <v>#N/A</v>
      </c>
      <c r="E91" s="215" t="e">
        <f>+VLOOKUP(B91,'اسماء العملاء'!$A$2:$C$1270,3,FALSE)</f>
        <v>#N/A</v>
      </c>
      <c r="F91" s="203" t="e">
        <f>+VLOOKUP(B91,'اسماء العملاء'!$A$2:$F$142,6,FALSE)</f>
        <v>#N/A</v>
      </c>
      <c r="G91" s="205">
        <v>43454</v>
      </c>
      <c r="H91" s="229"/>
      <c r="I91" s="205">
        <f>IF(COUNT($G91:G91),EDATE(EDATE($G91,1),0))</f>
        <v>43485</v>
      </c>
      <c r="J91" s="230"/>
      <c r="K91" s="205">
        <f>IF(COUNT($G91:G91),EDATE(EDATE($G91,2),0))</f>
        <v>43516</v>
      </c>
      <c r="L91" s="230"/>
      <c r="M91" s="205">
        <f>IF(COUNT($G91:G91),EDATE(EDATE($G91,3),0))</f>
        <v>43544</v>
      </c>
      <c r="N91" s="230"/>
      <c r="O91" s="205">
        <f>IF(COUNT($G91:G91),EDATE(EDATE($G91,4),0))</f>
        <v>43575</v>
      </c>
      <c r="P91" s="230"/>
      <c r="Q91" s="230">
        <f>IF(COUNT($G91:G91),EDATE(EDATE($G91,5),0))</f>
        <v>43605</v>
      </c>
      <c r="R91" s="230"/>
      <c r="S91" s="205">
        <f>IF(COUNT($G91:G91),EDATE(EDATE($G91,6),0))</f>
        <v>43636</v>
      </c>
      <c r="T91" s="230"/>
      <c r="U91" s="205">
        <f>IF(COUNT($G91:G91),EDATE(EDATE($G91,7),0))</f>
        <v>43666</v>
      </c>
      <c r="V91" s="230"/>
      <c r="W91" s="205">
        <f>IF(COUNT($G91:G91),EDATE(EDATE($G91,8),0))</f>
        <v>43697</v>
      </c>
      <c r="X91" s="230"/>
      <c r="Y91" s="205">
        <f>IF(COUNT($G91:G91),EDATE(EDATE($G91,9),0))</f>
        <v>43728</v>
      </c>
      <c r="Z91" s="230"/>
      <c r="AA91" s="205">
        <f>IF(COUNT($G91:G91),EDATE(EDATE($G91,10),0))</f>
        <v>43758</v>
      </c>
      <c r="AB91" s="230"/>
      <c r="AC91" s="205">
        <f>IF(COUNT($G91:G91),EDATE(EDATE($G91,11),0))</f>
        <v>43789</v>
      </c>
      <c r="AD91" s="230"/>
      <c r="AE91" s="205">
        <f>IF(COUNT($G91:G91),EDATE(EDATE($G91,12),0))</f>
        <v>43819</v>
      </c>
      <c r="AF91" s="230"/>
      <c r="AG91" s="205">
        <f>IF(COUNT($G91:G91),EDATE(EDATE($G91,13),0))</f>
        <v>43850</v>
      </c>
      <c r="AH91" s="230"/>
      <c r="AI91" s="205">
        <f>IF(COUNT($G91:G91),EDATE(EDATE($G91,14),0))</f>
        <v>43881</v>
      </c>
      <c r="AJ91" s="230"/>
      <c r="AK91" s="205">
        <f>IF(COUNT($G91:G91),EDATE(EDATE($G91,15),0))</f>
        <v>43910</v>
      </c>
      <c r="AL91" s="230"/>
      <c r="AM91" s="205">
        <f>IF(COUNT($G91:G91),EDATE(EDATE($G91,16),0))</f>
        <v>43941</v>
      </c>
      <c r="AN91" s="230"/>
      <c r="AO91" s="205">
        <f>IF(COUNT($G91:G91),EDATE(EDATE($G91,17),0))</f>
        <v>43971</v>
      </c>
      <c r="AP91" s="230"/>
      <c r="AQ91" s="205">
        <f>IF(COUNT($G91:G91),EDATE(EDATE($G91,18),0))</f>
        <v>44002</v>
      </c>
      <c r="AR91" s="230"/>
      <c r="AS91" s="205">
        <f>IF(COUNT($G91:G91),EDATE(EDATE($G91,19),0))</f>
        <v>44032</v>
      </c>
      <c r="AT91" s="230"/>
      <c r="AU91" s="205">
        <f>IF(COUNT($G91:G91),EDATE(EDATE($G91,20),0))</f>
        <v>44063</v>
      </c>
      <c r="AV91" s="230"/>
      <c r="AW91" s="205">
        <f>IF(COUNT($G91:G91),EDATE(EDATE($G91,21),0))</f>
        <v>44094</v>
      </c>
      <c r="AX91" s="230"/>
      <c r="AY91" s="205">
        <f>IF(COUNT($G91:G91),EDATE(EDATE($G91,22),0))</f>
        <v>44124</v>
      </c>
      <c r="AZ91" s="230"/>
      <c r="BA91" s="205">
        <f>IF(COUNT($G91:G91),EDATE(EDATE($G91,23),0))</f>
        <v>44155</v>
      </c>
      <c r="BB91" s="230"/>
      <c r="BC91" s="205">
        <f>IF(COUNT($G91:G91),EDATE(EDATE($G91,24),0))</f>
        <v>44185</v>
      </c>
      <c r="BD91" s="230"/>
      <c r="BE91" s="205">
        <f>IF(COUNT($G91:G91),EDATE(EDATE($G91,25),0))</f>
        <v>44216</v>
      </c>
      <c r="BF91" s="230"/>
      <c r="BG91" s="205">
        <f>IF(COUNT($G91:G91),EDATE(EDATE($G91,26),0))</f>
        <v>44247</v>
      </c>
      <c r="BH91" s="230"/>
      <c r="BI91" s="205">
        <f>IF(COUNT($G91:G91),EDATE(EDATE($G91,27),0))</f>
        <v>44275</v>
      </c>
      <c r="BJ91" s="230"/>
      <c r="BK91" s="205">
        <f>IF(COUNT($G91:G91),EDATE(EDATE($G91,28),0))</f>
        <v>44306</v>
      </c>
      <c r="BL91" s="230"/>
      <c r="BM91" s="205">
        <f>IF(COUNT($G91:G91),EDATE(EDATE($G91,29),0))</f>
        <v>44336</v>
      </c>
      <c r="BN91" s="230"/>
      <c r="BO91" s="205">
        <f>IF(COUNT($G91:G91),EDATE(EDATE($G91,30),0))</f>
        <v>44367</v>
      </c>
      <c r="BP91" s="230"/>
      <c r="BQ91" s="205">
        <f>IF(COUNT($G91:G91),EDATE(EDATE($G91,31),0))</f>
        <v>44397</v>
      </c>
      <c r="BR91" s="230"/>
      <c r="BS91" s="205">
        <f>IF(COUNT($G91:G91),EDATE(EDATE($G91,32),0))</f>
        <v>44428</v>
      </c>
      <c r="BT91" s="230"/>
      <c r="BU91" s="205">
        <f>IF(COUNT($G91:G91),EDATE(EDATE($G91,33),0))</f>
        <v>44459</v>
      </c>
      <c r="BV91" s="230"/>
      <c r="BW91" s="205">
        <f>IF(COUNT($G91:G91),EDATE(EDATE($G91,34),0))</f>
        <v>44489</v>
      </c>
      <c r="BX91" s="230"/>
      <c r="BY91" s="205">
        <f>IF(COUNT($G91:G91),EDATE(EDATE($G91,35),0))</f>
        <v>44520</v>
      </c>
      <c r="BZ91" s="230"/>
      <c r="CA91" s="205">
        <f>IF(COUNT($G91:G91),EDATE(EDATE($G91,36),0))</f>
        <v>44550</v>
      </c>
      <c r="CB91" s="230"/>
      <c r="CC91" s="205">
        <f>IF(COUNT($G91:G91),EDATE(EDATE($G91,37),0))</f>
        <v>44581</v>
      </c>
      <c r="CD91" s="230"/>
      <c r="CE91" s="205">
        <f>IF(COUNT($G91:G91),EDATE(EDATE($G91,38),0))</f>
        <v>44612</v>
      </c>
      <c r="CF91" s="230"/>
      <c r="CG91" s="205">
        <f>IF(COUNT($G91:G91),EDATE(EDATE($G91,39),0))</f>
        <v>44640</v>
      </c>
      <c r="CH91" s="230"/>
      <c r="CI91" s="205">
        <f>IF(COUNT($G91:G91),EDATE(EDATE($G91,40),0))</f>
        <v>44671</v>
      </c>
      <c r="CJ91" s="230"/>
      <c r="CK91" s="205">
        <f>IF(COUNT($G91:G91),EDATE(EDATE($G91,41),0))</f>
        <v>44701</v>
      </c>
      <c r="CL91" s="230"/>
      <c r="CM91" s="205">
        <f>IF(COUNT($G91:G91),EDATE(EDATE($G91,42),0))</f>
        <v>44732</v>
      </c>
      <c r="CN91" s="230"/>
      <c r="CO91" s="205">
        <f>IF(COUNT($G91:G91),EDATE(EDATE($G91,43),0))</f>
        <v>44762</v>
      </c>
      <c r="CP91" s="230"/>
      <c r="CQ91" s="205">
        <f>IF(COUNT($G91:G91),EDATE(EDATE($G91,44),0))</f>
        <v>44793</v>
      </c>
      <c r="CR91" s="230"/>
      <c r="CS91" s="205">
        <f>IF(COUNT($G91:G91),EDATE(EDATE($G91,45),0))</f>
        <v>44824</v>
      </c>
      <c r="CT91" s="230"/>
      <c r="CU91" s="205">
        <f>IF(COUNT($G91:G91),EDATE(EDATE($G91,46),0))</f>
        <v>44854</v>
      </c>
      <c r="CV91" s="230"/>
      <c r="CW91" s="205">
        <f>IF(COUNT($G91:G91),EDATE(EDATE($G91,47),0))</f>
        <v>44885</v>
      </c>
      <c r="CX91" s="230"/>
      <c r="CY91" s="205">
        <f>IF(COUNT($G91:G91),EDATE(EDATE($G91,48),0))</f>
        <v>44915</v>
      </c>
      <c r="CZ91" s="230"/>
      <c r="DA91" s="205">
        <f>IF(COUNT($G91:G91),EDATE(EDATE($G91,49),0))</f>
        <v>44946</v>
      </c>
      <c r="DB91" s="230"/>
      <c r="DC91" s="205">
        <f>IF(COUNT($G91:G91),EDATE(EDATE($G91,50),0))</f>
        <v>44977</v>
      </c>
      <c r="DD91" s="230"/>
      <c r="DE91" s="205">
        <f>IF(COUNT($G91:G91),EDATE(EDATE($G91,51),0))</f>
        <v>45005</v>
      </c>
      <c r="DF91" s="230"/>
      <c r="DG91" s="205">
        <f>IF(COUNT($G91:G91),EDATE(EDATE($G91,52),0))</f>
        <v>45036</v>
      </c>
      <c r="DH91" s="230"/>
      <c r="DI91" s="205">
        <f>IF(COUNT($G91:G91),EDATE(EDATE($G91,53),0))</f>
        <v>45066</v>
      </c>
      <c r="DJ91" s="230"/>
      <c r="DK91" s="205">
        <f>IF(COUNT($G91:G91),EDATE(EDATE($G91,54),0))</f>
        <v>45097</v>
      </c>
      <c r="DL91" s="230"/>
      <c r="DM91" s="205">
        <f>IF(COUNT($G91:G91),EDATE(EDATE($G91,55),0))</f>
        <v>45127</v>
      </c>
      <c r="DN91" s="230"/>
      <c r="DO91" s="205">
        <f>IF(COUNT($G91:G91),EDATE(EDATE($G91,56),0))</f>
        <v>45158</v>
      </c>
      <c r="DP91" s="230"/>
      <c r="DQ91" s="205">
        <f>IF(COUNT($G91:G91),EDATE(EDATE($G91,57),0))</f>
        <v>45189</v>
      </c>
      <c r="DR91" s="230"/>
      <c r="DS91" s="205">
        <f>IF(COUNT($G91:G91),EDATE(EDATE($G91,58),0))</f>
        <v>45219</v>
      </c>
      <c r="DT91" s="230"/>
      <c r="DU91" s="205">
        <f>IF(COUNT($G91:G91),EDATE(EDATE($G91,59),0))</f>
        <v>45250</v>
      </c>
      <c r="DV91" s="230"/>
      <c r="DW91" s="205">
        <f>IF(COUNT($G91:G91),EDATE(EDATE($G91,60),0))</f>
        <v>45280</v>
      </c>
      <c r="DX91" s="230"/>
      <c r="DY91" s="205">
        <f>IF(COUNT($G91:G91),EDATE(EDATE($G91,61),0))</f>
        <v>45311</v>
      </c>
      <c r="DZ91" s="230"/>
      <c r="EA91" s="205">
        <f>IF(COUNT($G91:G91),EDATE(EDATE($G91,62),0))</f>
        <v>45342</v>
      </c>
      <c r="EB91" s="230"/>
      <c r="EC91" s="205">
        <f>IF(COUNT($G91:G91),EDATE(EDATE($G91,63),0))</f>
        <v>45371</v>
      </c>
      <c r="ED91" s="230"/>
      <c r="EE91" s="205">
        <f>IF(COUNT($G91:G91),EDATE(EDATE($G91,64),0))</f>
        <v>45402</v>
      </c>
      <c r="EF91" s="233"/>
      <c r="EG91" s="44"/>
    </row>
    <row r="92" spans="1:137" ht="21" customHeight="1" thickBot="1">
      <c r="A92" s="200" t="str">
        <f t="shared" ca="1" si="1"/>
        <v/>
      </c>
      <c r="B92" s="213"/>
      <c r="C92" s="215" t="e">
        <f>+VLOOKUP(B92,'اسماء العملاء'!$A$2:$E$1270,5,FALSE)</f>
        <v>#N/A</v>
      </c>
      <c r="D92" s="215" t="e">
        <f>+VLOOKUP(B92,'اسماء العملاء'!$A$2:$C$1270,2,FALSE)</f>
        <v>#N/A</v>
      </c>
      <c r="E92" s="215" t="e">
        <f>+VLOOKUP(B92,'اسماء العملاء'!$A$2:$C$1270,3,FALSE)</f>
        <v>#N/A</v>
      </c>
      <c r="F92" s="203" t="e">
        <f>+VLOOKUP(B92,'اسماء العملاء'!$A$2:$F$142,6,FALSE)</f>
        <v>#N/A</v>
      </c>
      <c r="G92" s="205">
        <v>43455</v>
      </c>
      <c r="H92" s="229"/>
      <c r="I92" s="205">
        <f>IF(COUNT($G92:G92),EDATE(EDATE($G92,1),0))</f>
        <v>43486</v>
      </c>
      <c r="J92" s="230"/>
      <c r="K92" s="205">
        <f>IF(COUNT($G92:G92),EDATE(EDATE($G92,2),0))</f>
        <v>43517</v>
      </c>
      <c r="L92" s="230"/>
      <c r="M92" s="205">
        <f>IF(COUNT($G92:G92),EDATE(EDATE($G92,3),0))</f>
        <v>43545</v>
      </c>
      <c r="N92" s="230"/>
      <c r="O92" s="205">
        <f>IF(COUNT($G92:G92),EDATE(EDATE($G92,4),0))</f>
        <v>43576</v>
      </c>
      <c r="P92" s="230"/>
      <c r="Q92" s="230">
        <f>IF(COUNT($G92:G92),EDATE(EDATE($G92,5),0))</f>
        <v>43606</v>
      </c>
      <c r="R92" s="230"/>
      <c r="S92" s="205">
        <f>IF(COUNT($G92:G92),EDATE(EDATE($G92,6),0))</f>
        <v>43637</v>
      </c>
      <c r="T92" s="230"/>
      <c r="U92" s="205">
        <f>IF(COUNT($G92:G92),EDATE(EDATE($G92,7),0))</f>
        <v>43667</v>
      </c>
      <c r="V92" s="230"/>
      <c r="W92" s="205">
        <f>IF(COUNT($G92:G92),EDATE(EDATE($G92,8),0))</f>
        <v>43698</v>
      </c>
      <c r="X92" s="230"/>
      <c r="Y92" s="205">
        <f>IF(COUNT($G92:G92),EDATE(EDATE($G92,9),0))</f>
        <v>43729</v>
      </c>
      <c r="Z92" s="230"/>
      <c r="AA92" s="205">
        <f>IF(COUNT($G92:G92),EDATE(EDATE($G92,10),0))</f>
        <v>43759</v>
      </c>
      <c r="AB92" s="230"/>
      <c r="AC92" s="205">
        <f>IF(COUNT($G92:G92),EDATE(EDATE($G92,11),0))</f>
        <v>43790</v>
      </c>
      <c r="AD92" s="230"/>
      <c r="AE92" s="205">
        <f>IF(COUNT($G92:G92),EDATE(EDATE($G92,12),0))</f>
        <v>43820</v>
      </c>
      <c r="AF92" s="230"/>
      <c r="AG92" s="205">
        <f>IF(COUNT($G92:G92),EDATE(EDATE($G92,13),0))</f>
        <v>43851</v>
      </c>
      <c r="AH92" s="230"/>
      <c r="AI92" s="205">
        <f>IF(COUNT($G92:G92),EDATE(EDATE($G92,14),0))</f>
        <v>43882</v>
      </c>
      <c r="AJ92" s="230"/>
      <c r="AK92" s="205">
        <f>IF(COUNT($G92:G92),EDATE(EDATE($G92,15),0))</f>
        <v>43911</v>
      </c>
      <c r="AL92" s="230"/>
      <c r="AM92" s="205">
        <f>IF(COUNT($G92:G92),EDATE(EDATE($G92,16),0))</f>
        <v>43942</v>
      </c>
      <c r="AN92" s="230"/>
      <c r="AO92" s="205">
        <f>IF(COUNT($G92:G92),EDATE(EDATE($G92,17),0))</f>
        <v>43972</v>
      </c>
      <c r="AP92" s="230"/>
      <c r="AQ92" s="205">
        <f>IF(COUNT($G92:G92),EDATE(EDATE($G92,18),0))</f>
        <v>44003</v>
      </c>
      <c r="AR92" s="230"/>
      <c r="AS92" s="205">
        <f>IF(COUNT($G92:G92),EDATE(EDATE($G92,19),0))</f>
        <v>44033</v>
      </c>
      <c r="AT92" s="230"/>
      <c r="AU92" s="205">
        <f>IF(COUNT($G92:G92),EDATE(EDATE($G92,20),0))</f>
        <v>44064</v>
      </c>
      <c r="AV92" s="230"/>
      <c r="AW92" s="205">
        <f>IF(COUNT($G92:G92),EDATE(EDATE($G92,21),0))</f>
        <v>44095</v>
      </c>
      <c r="AX92" s="230"/>
      <c r="AY92" s="205">
        <f>IF(COUNT($G92:G92),EDATE(EDATE($G92,22),0))</f>
        <v>44125</v>
      </c>
      <c r="AZ92" s="230"/>
      <c r="BA92" s="205">
        <f>IF(COUNT($G92:G92),EDATE(EDATE($G92,23),0))</f>
        <v>44156</v>
      </c>
      <c r="BB92" s="230"/>
      <c r="BC92" s="205">
        <f>IF(COUNT($G92:G92),EDATE(EDATE($G92,24),0))</f>
        <v>44186</v>
      </c>
      <c r="BD92" s="230"/>
      <c r="BE92" s="205">
        <f>IF(COUNT($G92:G92),EDATE(EDATE($G92,25),0))</f>
        <v>44217</v>
      </c>
      <c r="BF92" s="230"/>
      <c r="BG92" s="205">
        <f>IF(COUNT($G92:G92),EDATE(EDATE($G92,26),0))</f>
        <v>44248</v>
      </c>
      <c r="BH92" s="230"/>
      <c r="BI92" s="205">
        <f>IF(COUNT($G92:G92),EDATE(EDATE($G92,27),0))</f>
        <v>44276</v>
      </c>
      <c r="BJ92" s="230"/>
      <c r="BK92" s="205">
        <f>IF(COUNT($G92:G92),EDATE(EDATE($G92,28),0))</f>
        <v>44307</v>
      </c>
      <c r="BL92" s="230"/>
      <c r="BM92" s="205">
        <f>IF(COUNT($G92:G92),EDATE(EDATE($G92,29),0))</f>
        <v>44337</v>
      </c>
      <c r="BN92" s="230"/>
      <c r="BO92" s="205">
        <f>IF(COUNT($G92:G92),EDATE(EDATE($G92,30),0))</f>
        <v>44368</v>
      </c>
      <c r="BP92" s="230"/>
      <c r="BQ92" s="205">
        <f>IF(COUNT($G92:G92),EDATE(EDATE($G92,31),0))</f>
        <v>44398</v>
      </c>
      <c r="BR92" s="230"/>
      <c r="BS92" s="205">
        <f>IF(COUNT($G92:G92),EDATE(EDATE($G92,32),0))</f>
        <v>44429</v>
      </c>
      <c r="BT92" s="230"/>
      <c r="BU92" s="205">
        <f>IF(COUNT($G92:G92),EDATE(EDATE($G92,33),0))</f>
        <v>44460</v>
      </c>
      <c r="BV92" s="230"/>
      <c r="BW92" s="205">
        <f>IF(COUNT($G92:G92),EDATE(EDATE($G92,34),0))</f>
        <v>44490</v>
      </c>
      <c r="BX92" s="230"/>
      <c r="BY92" s="205">
        <f>IF(COUNT($G92:G92),EDATE(EDATE($G92,35),0))</f>
        <v>44521</v>
      </c>
      <c r="BZ92" s="230"/>
      <c r="CA92" s="205">
        <f>IF(COUNT($G92:G92),EDATE(EDATE($G92,36),0))</f>
        <v>44551</v>
      </c>
      <c r="CB92" s="230"/>
      <c r="CC92" s="205">
        <f>IF(COUNT($G92:G92),EDATE(EDATE($G92,37),0))</f>
        <v>44582</v>
      </c>
      <c r="CD92" s="230"/>
      <c r="CE92" s="205">
        <f>IF(COUNT($G92:G92),EDATE(EDATE($G92,38),0))</f>
        <v>44613</v>
      </c>
      <c r="CF92" s="230"/>
      <c r="CG92" s="205">
        <f>IF(COUNT($G92:G92),EDATE(EDATE($G92,39),0))</f>
        <v>44641</v>
      </c>
      <c r="CH92" s="230"/>
      <c r="CI92" s="205">
        <f>IF(COUNT($G92:G92),EDATE(EDATE($G92,40),0))</f>
        <v>44672</v>
      </c>
      <c r="CJ92" s="230"/>
      <c r="CK92" s="205">
        <f>IF(COUNT($G92:G92),EDATE(EDATE($G92,41),0))</f>
        <v>44702</v>
      </c>
      <c r="CL92" s="230"/>
      <c r="CM92" s="205">
        <f>IF(COUNT($G92:G92),EDATE(EDATE($G92,42),0))</f>
        <v>44733</v>
      </c>
      <c r="CN92" s="230"/>
      <c r="CO92" s="205">
        <f>IF(COUNT($G92:G92),EDATE(EDATE($G92,43),0))</f>
        <v>44763</v>
      </c>
      <c r="CP92" s="230"/>
      <c r="CQ92" s="205">
        <f>IF(COUNT($G92:G92),EDATE(EDATE($G92,44),0))</f>
        <v>44794</v>
      </c>
      <c r="CR92" s="230"/>
      <c r="CS92" s="205">
        <f>IF(COUNT($G92:G92),EDATE(EDATE($G92,45),0))</f>
        <v>44825</v>
      </c>
      <c r="CT92" s="230"/>
      <c r="CU92" s="205">
        <f>IF(COUNT($G92:G92),EDATE(EDATE($G92,46),0))</f>
        <v>44855</v>
      </c>
      <c r="CV92" s="230"/>
      <c r="CW92" s="205">
        <f>IF(COUNT($G92:G92),EDATE(EDATE($G92,47),0))</f>
        <v>44886</v>
      </c>
      <c r="CX92" s="230"/>
      <c r="CY92" s="205">
        <f>IF(COUNT($G92:G92),EDATE(EDATE($G92,48),0))</f>
        <v>44916</v>
      </c>
      <c r="CZ92" s="230"/>
      <c r="DA92" s="205">
        <f>IF(COUNT($G92:G92),EDATE(EDATE($G92,49),0))</f>
        <v>44947</v>
      </c>
      <c r="DB92" s="230"/>
      <c r="DC92" s="205">
        <f>IF(COUNT($G92:G92),EDATE(EDATE($G92,50),0))</f>
        <v>44978</v>
      </c>
      <c r="DD92" s="230"/>
      <c r="DE92" s="205">
        <f>IF(COUNT($G92:G92),EDATE(EDATE($G92,51),0))</f>
        <v>45006</v>
      </c>
      <c r="DF92" s="230"/>
      <c r="DG92" s="205">
        <f>IF(COUNT($G92:G92),EDATE(EDATE($G92,52),0))</f>
        <v>45037</v>
      </c>
      <c r="DH92" s="230"/>
      <c r="DI92" s="205">
        <f>IF(COUNT($G92:G92),EDATE(EDATE($G92,53),0))</f>
        <v>45067</v>
      </c>
      <c r="DJ92" s="230"/>
      <c r="DK92" s="205">
        <f>IF(COUNT($G92:G92),EDATE(EDATE($G92,54),0))</f>
        <v>45098</v>
      </c>
      <c r="DL92" s="230"/>
      <c r="DM92" s="205">
        <f>IF(COUNT($G92:G92),EDATE(EDATE($G92,55),0))</f>
        <v>45128</v>
      </c>
      <c r="DN92" s="230"/>
      <c r="DO92" s="205">
        <f>IF(COUNT($G92:G92),EDATE(EDATE($G92,56),0))</f>
        <v>45159</v>
      </c>
      <c r="DP92" s="230"/>
      <c r="DQ92" s="205">
        <f>IF(COUNT($G92:G92),EDATE(EDATE($G92,57),0))</f>
        <v>45190</v>
      </c>
      <c r="DR92" s="230"/>
      <c r="DS92" s="205">
        <f>IF(COUNT($G92:G92),EDATE(EDATE($G92,58),0))</f>
        <v>45220</v>
      </c>
      <c r="DT92" s="230"/>
      <c r="DU92" s="205">
        <f>IF(COUNT($G92:G92),EDATE(EDATE($G92,59),0))</f>
        <v>45251</v>
      </c>
      <c r="DV92" s="230"/>
      <c r="DW92" s="205">
        <f>IF(COUNT($G92:G92),EDATE(EDATE($G92,60),0))</f>
        <v>45281</v>
      </c>
      <c r="DX92" s="230"/>
      <c r="DY92" s="205">
        <f>IF(COUNT($G92:G92),EDATE(EDATE($G92,61),0))</f>
        <v>45312</v>
      </c>
      <c r="DZ92" s="230"/>
      <c r="EA92" s="205">
        <f>IF(COUNT($G92:G92),EDATE(EDATE($G92,62),0))</f>
        <v>45343</v>
      </c>
      <c r="EB92" s="230"/>
      <c r="EC92" s="205">
        <f>IF(COUNT($G92:G92),EDATE(EDATE($G92,63),0))</f>
        <v>45372</v>
      </c>
      <c r="ED92" s="230"/>
      <c r="EE92" s="205">
        <f>IF(COUNT($G92:G92),EDATE(EDATE($G92,64),0))</f>
        <v>45403</v>
      </c>
      <c r="EF92" s="233"/>
      <c r="EG92" s="44"/>
    </row>
    <row r="93" spans="1:137" ht="21" customHeight="1" thickBot="1">
      <c r="A93" s="200" t="str">
        <f t="shared" ca="1" si="1"/>
        <v/>
      </c>
      <c r="B93" s="213"/>
      <c r="C93" s="215" t="e">
        <f>+VLOOKUP(B93,'اسماء العملاء'!$A$2:$E$1270,5,FALSE)</f>
        <v>#N/A</v>
      </c>
      <c r="D93" s="215" t="e">
        <f>+VLOOKUP(B93,'اسماء العملاء'!$A$2:$C$1270,2,FALSE)</f>
        <v>#N/A</v>
      </c>
      <c r="E93" s="215" t="e">
        <f>+VLOOKUP(B93,'اسماء العملاء'!$A$2:$C$1270,3,FALSE)</f>
        <v>#N/A</v>
      </c>
      <c r="F93" s="203" t="e">
        <f>+VLOOKUP(B93,'اسماء العملاء'!$A$2:$F$142,6,FALSE)</f>
        <v>#N/A</v>
      </c>
      <c r="G93" s="205">
        <v>43456</v>
      </c>
      <c r="H93" s="229"/>
      <c r="I93" s="205">
        <f>IF(COUNT($G93:G93),EDATE(EDATE($G93,1),0))</f>
        <v>43487</v>
      </c>
      <c r="J93" s="230"/>
      <c r="K93" s="205">
        <f>IF(COUNT($G93:G93),EDATE(EDATE($G93,2),0))</f>
        <v>43518</v>
      </c>
      <c r="L93" s="230"/>
      <c r="M93" s="205">
        <f>IF(COUNT($G93:G93),EDATE(EDATE($G93,3),0))</f>
        <v>43546</v>
      </c>
      <c r="N93" s="230"/>
      <c r="O93" s="205">
        <f>IF(COUNT($G93:G93),EDATE(EDATE($G93,4),0))</f>
        <v>43577</v>
      </c>
      <c r="P93" s="230"/>
      <c r="Q93" s="230">
        <f>IF(COUNT($G93:G93),EDATE(EDATE($G93,5),0))</f>
        <v>43607</v>
      </c>
      <c r="R93" s="230"/>
      <c r="S93" s="205">
        <f>IF(COUNT($G93:G93),EDATE(EDATE($G93,6),0))</f>
        <v>43638</v>
      </c>
      <c r="T93" s="230"/>
      <c r="U93" s="205">
        <f>IF(COUNT($G93:G93),EDATE(EDATE($G93,7),0))</f>
        <v>43668</v>
      </c>
      <c r="V93" s="230"/>
      <c r="W93" s="205">
        <f>IF(COUNT($G93:G93),EDATE(EDATE($G93,8),0))</f>
        <v>43699</v>
      </c>
      <c r="X93" s="230"/>
      <c r="Y93" s="205">
        <f>IF(COUNT($G93:G93),EDATE(EDATE($G93,9),0))</f>
        <v>43730</v>
      </c>
      <c r="Z93" s="230"/>
      <c r="AA93" s="205">
        <f>IF(COUNT($G93:G93),EDATE(EDATE($G93,10),0))</f>
        <v>43760</v>
      </c>
      <c r="AB93" s="230"/>
      <c r="AC93" s="205">
        <f>IF(COUNT($G93:G93),EDATE(EDATE($G93,11),0))</f>
        <v>43791</v>
      </c>
      <c r="AD93" s="230"/>
      <c r="AE93" s="205">
        <f>IF(COUNT($G93:G93),EDATE(EDATE($G93,12),0))</f>
        <v>43821</v>
      </c>
      <c r="AF93" s="230"/>
      <c r="AG93" s="205">
        <f>IF(COUNT($G93:G93),EDATE(EDATE($G93,13),0))</f>
        <v>43852</v>
      </c>
      <c r="AH93" s="230"/>
      <c r="AI93" s="205">
        <f>IF(COUNT($G93:G93),EDATE(EDATE($G93,14),0))</f>
        <v>43883</v>
      </c>
      <c r="AJ93" s="230"/>
      <c r="AK93" s="205">
        <f>IF(COUNT($G93:G93),EDATE(EDATE($G93,15),0))</f>
        <v>43912</v>
      </c>
      <c r="AL93" s="230"/>
      <c r="AM93" s="205">
        <f>IF(COUNT($G93:G93),EDATE(EDATE($G93,16),0))</f>
        <v>43943</v>
      </c>
      <c r="AN93" s="230"/>
      <c r="AO93" s="205">
        <f>IF(COUNT($G93:G93),EDATE(EDATE($G93,17),0))</f>
        <v>43973</v>
      </c>
      <c r="AP93" s="230"/>
      <c r="AQ93" s="205">
        <f>IF(COUNT($G93:G93),EDATE(EDATE($G93,18),0))</f>
        <v>44004</v>
      </c>
      <c r="AR93" s="230"/>
      <c r="AS93" s="205">
        <f>IF(COUNT($G93:G93),EDATE(EDATE($G93,19),0))</f>
        <v>44034</v>
      </c>
      <c r="AT93" s="230"/>
      <c r="AU93" s="205">
        <f>IF(COUNT($G93:G93),EDATE(EDATE($G93,20),0))</f>
        <v>44065</v>
      </c>
      <c r="AV93" s="230"/>
      <c r="AW93" s="205">
        <f>IF(COUNT($G93:G93),EDATE(EDATE($G93,21),0))</f>
        <v>44096</v>
      </c>
      <c r="AX93" s="230"/>
      <c r="AY93" s="205">
        <f>IF(COUNT($G93:G93),EDATE(EDATE($G93,22),0))</f>
        <v>44126</v>
      </c>
      <c r="AZ93" s="230"/>
      <c r="BA93" s="205">
        <f>IF(COUNT($G93:G93),EDATE(EDATE($G93,23),0))</f>
        <v>44157</v>
      </c>
      <c r="BB93" s="230"/>
      <c r="BC93" s="205">
        <f>IF(COUNT($G93:G93),EDATE(EDATE($G93,24),0))</f>
        <v>44187</v>
      </c>
      <c r="BD93" s="230"/>
      <c r="BE93" s="205">
        <f>IF(COUNT($G93:G93),EDATE(EDATE($G93,25),0))</f>
        <v>44218</v>
      </c>
      <c r="BF93" s="230"/>
      <c r="BG93" s="205">
        <f>IF(COUNT($G93:G93),EDATE(EDATE($G93,26),0))</f>
        <v>44249</v>
      </c>
      <c r="BH93" s="230"/>
      <c r="BI93" s="205">
        <f>IF(COUNT($G93:G93),EDATE(EDATE($G93,27),0))</f>
        <v>44277</v>
      </c>
      <c r="BJ93" s="230"/>
      <c r="BK93" s="205">
        <f>IF(COUNT($G93:G93),EDATE(EDATE($G93,28),0))</f>
        <v>44308</v>
      </c>
      <c r="BL93" s="230"/>
      <c r="BM93" s="205">
        <f>IF(COUNT($G93:G93),EDATE(EDATE($G93,29),0))</f>
        <v>44338</v>
      </c>
      <c r="BN93" s="230"/>
      <c r="BO93" s="205">
        <f>IF(COUNT($G93:G93),EDATE(EDATE($G93,30),0))</f>
        <v>44369</v>
      </c>
      <c r="BP93" s="230"/>
      <c r="BQ93" s="205">
        <f>IF(COUNT($G93:G93),EDATE(EDATE($G93,31),0))</f>
        <v>44399</v>
      </c>
      <c r="BR93" s="230"/>
      <c r="BS93" s="205">
        <f>IF(COUNT($G93:G93),EDATE(EDATE($G93,32),0))</f>
        <v>44430</v>
      </c>
      <c r="BT93" s="230"/>
      <c r="BU93" s="205">
        <f>IF(COUNT($G93:G93),EDATE(EDATE($G93,33),0))</f>
        <v>44461</v>
      </c>
      <c r="BV93" s="230"/>
      <c r="BW93" s="205">
        <f>IF(COUNT($G93:G93),EDATE(EDATE($G93,34),0))</f>
        <v>44491</v>
      </c>
      <c r="BX93" s="230"/>
      <c r="BY93" s="205">
        <f>IF(COUNT($G93:G93),EDATE(EDATE($G93,35),0))</f>
        <v>44522</v>
      </c>
      <c r="BZ93" s="230"/>
      <c r="CA93" s="205">
        <f>IF(COUNT($G93:G93),EDATE(EDATE($G93,36),0))</f>
        <v>44552</v>
      </c>
      <c r="CB93" s="230"/>
      <c r="CC93" s="205">
        <f>IF(COUNT($G93:G93),EDATE(EDATE($G93,37),0))</f>
        <v>44583</v>
      </c>
      <c r="CD93" s="230"/>
      <c r="CE93" s="205">
        <f>IF(COUNT($G93:G93),EDATE(EDATE($G93,38),0))</f>
        <v>44614</v>
      </c>
      <c r="CF93" s="230"/>
      <c r="CG93" s="205">
        <f>IF(COUNT($G93:G93),EDATE(EDATE($G93,39),0))</f>
        <v>44642</v>
      </c>
      <c r="CH93" s="230"/>
      <c r="CI93" s="205">
        <f>IF(COUNT($G93:G93),EDATE(EDATE($G93,40),0))</f>
        <v>44673</v>
      </c>
      <c r="CJ93" s="230"/>
      <c r="CK93" s="205">
        <f>IF(COUNT($G93:G93),EDATE(EDATE($G93,41),0))</f>
        <v>44703</v>
      </c>
      <c r="CL93" s="230"/>
      <c r="CM93" s="205">
        <f>IF(COUNT($G93:G93),EDATE(EDATE($G93,42),0))</f>
        <v>44734</v>
      </c>
      <c r="CN93" s="230"/>
      <c r="CO93" s="205">
        <f>IF(COUNT($G93:G93),EDATE(EDATE($G93,43),0))</f>
        <v>44764</v>
      </c>
      <c r="CP93" s="230"/>
      <c r="CQ93" s="205">
        <f>IF(COUNT($G93:G93),EDATE(EDATE($G93,44),0))</f>
        <v>44795</v>
      </c>
      <c r="CR93" s="230"/>
      <c r="CS93" s="205">
        <f>IF(COUNT($G93:G93),EDATE(EDATE($G93,45),0))</f>
        <v>44826</v>
      </c>
      <c r="CT93" s="230"/>
      <c r="CU93" s="205">
        <f>IF(COUNT($G93:G93),EDATE(EDATE($G93,46),0))</f>
        <v>44856</v>
      </c>
      <c r="CV93" s="230"/>
      <c r="CW93" s="205">
        <f>IF(COUNT($G93:G93),EDATE(EDATE($G93,47),0))</f>
        <v>44887</v>
      </c>
      <c r="CX93" s="230"/>
      <c r="CY93" s="205">
        <f>IF(COUNT($G93:G93),EDATE(EDATE($G93,48),0))</f>
        <v>44917</v>
      </c>
      <c r="CZ93" s="230"/>
      <c r="DA93" s="205">
        <f>IF(COUNT($G93:G93),EDATE(EDATE($G93,49),0))</f>
        <v>44948</v>
      </c>
      <c r="DB93" s="230"/>
      <c r="DC93" s="205">
        <f>IF(COUNT($G93:G93),EDATE(EDATE($G93,50),0))</f>
        <v>44979</v>
      </c>
      <c r="DD93" s="230"/>
      <c r="DE93" s="205">
        <f>IF(COUNT($G93:G93),EDATE(EDATE($G93,51),0))</f>
        <v>45007</v>
      </c>
      <c r="DF93" s="230"/>
      <c r="DG93" s="205">
        <f>IF(COUNT($G93:G93),EDATE(EDATE($G93,52),0))</f>
        <v>45038</v>
      </c>
      <c r="DH93" s="230"/>
      <c r="DI93" s="205">
        <f>IF(COUNT($G93:G93),EDATE(EDATE($G93,53),0))</f>
        <v>45068</v>
      </c>
      <c r="DJ93" s="230"/>
      <c r="DK93" s="205">
        <f>IF(COUNT($G93:G93),EDATE(EDATE($G93,54),0))</f>
        <v>45099</v>
      </c>
      <c r="DL93" s="230"/>
      <c r="DM93" s="205">
        <f>IF(COUNT($G93:G93),EDATE(EDATE($G93,55),0))</f>
        <v>45129</v>
      </c>
      <c r="DN93" s="230"/>
      <c r="DO93" s="205">
        <f>IF(COUNT($G93:G93),EDATE(EDATE($G93,56),0))</f>
        <v>45160</v>
      </c>
      <c r="DP93" s="230"/>
      <c r="DQ93" s="205">
        <f>IF(COUNT($G93:G93),EDATE(EDATE($G93,57),0))</f>
        <v>45191</v>
      </c>
      <c r="DR93" s="230"/>
      <c r="DS93" s="205">
        <f>IF(COUNT($G93:G93),EDATE(EDATE($G93,58),0))</f>
        <v>45221</v>
      </c>
      <c r="DT93" s="230"/>
      <c r="DU93" s="205">
        <f>IF(COUNT($G93:G93),EDATE(EDATE($G93,59),0))</f>
        <v>45252</v>
      </c>
      <c r="DV93" s="230"/>
      <c r="DW93" s="205">
        <f>IF(COUNT($G93:G93),EDATE(EDATE($G93,60),0))</f>
        <v>45282</v>
      </c>
      <c r="DX93" s="230"/>
      <c r="DY93" s="205">
        <f>IF(COUNT($G93:G93),EDATE(EDATE($G93,61),0))</f>
        <v>45313</v>
      </c>
      <c r="DZ93" s="230"/>
      <c r="EA93" s="205">
        <f>IF(COUNT($G93:G93),EDATE(EDATE($G93,62),0))</f>
        <v>45344</v>
      </c>
      <c r="EB93" s="230"/>
      <c r="EC93" s="205">
        <f>IF(COUNT($G93:G93),EDATE(EDATE($G93,63),0))</f>
        <v>45373</v>
      </c>
      <c r="ED93" s="230"/>
      <c r="EE93" s="205">
        <f>IF(COUNT($G93:G93),EDATE(EDATE($G93,64),0))</f>
        <v>45404</v>
      </c>
      <c r="EF93" s="233"/>
      <c r="EG93" s="44"/>
    </row>
    <row r="94" spans="1:137" ht="21" customHeight="1" thickBot="1">
      <c r="A94" s="200" t="str">
        <f t="shared" ca="1" si="1"/>
        <v/>
      </c>
      <c r="B94" s="213"/>
      <c r="C94" s="215" t="e">
        <f>+VLOOKUP(B94,'اسماء العملاء'!$A$2:$E$1270,5,FALSE)</f>
        <v>#N/A</v>
      </c>
      <c r="D94" s="215" t="e">
        <f>+VLOOKUP(B94,'اسماء العملاء'!$A$2:$C$1270,2,FALSE)</f>
        <v>#N/A</v>
      </c>
      <c r="E94" s="215" t="e">
        <f>+VLOOKUP(B94,'اسماء العملاء'!$A$2:$C$1270,3,FALSE)</f>
        <v>#N/A</v>
      </c>
      <c r="F94" s="203" t="e">
        <f>+VLOOKUP(B94,'اسماء العملاء'!$A$2:$F$142,6,FALSE)</f>
        <v>#N/A</v>
      </c>
      <c r="G94" s="205">
        <v>43457</v>
      </c>
      <c r="H94" s="229"/>
      <c r="I94" s="205">
        <f>IF(COUNT($G94:G94),EDATE(EDATE($G94,1),0))</f>
        <v>43488</v>
      </c>
      <c r="J94" s="230"/>
      <c r="K94" s="205">
        <f>IF(COUNT($G94:G94),EDATE(EDATE($G94,2),0))</f>
        <v>43519</v>
      </c>
      <c r="L94" s="230"/>
      <c r="M94" s="205">
        <f>IF(COUNT($G94:G94),EDATE(EDATE($G94,3),0))</f>
        <v>43547</v>
      </c>
      <c r="N94" s="230"/>
      <c r="O94" s="205">
        <f>IF(COUNT($G94:G94),EDATE(EDATE($G94,4),0))</f>
        <v>43578</v>
      </c>
      <c r="P94" s="230"/>
      <c r="Q94" s="230">
        <f>IF(COUNT($G94:G94),EDATE(EDATE($G94,5),0))</f>
        <v>43608</v>
      </c>
      <c r="R94" s="230"/>
      <c r="S94" s="205">
        <f>IF(COUNT($G94:G94),EDATE(EDATE($G94,6),0))</f>
        <v>43639</v>
      </c>
      <c r="T94" s="230"/>
      <c r="U94" s="205">
        <f>IF(COUNT($G94:G94),EDATE(EDATE($G94,7),0))</f>
        <v>43669</v>
      </c>
      <c r="V94" s="230"/>
      <c r="W94" s="205">
        <f>IF(COUNT($G94:G94),EDATE(EDATE($G94,8),0))</f>
        <v>43700</v>
      </c>
      <c r="X94" s="230"/>
      <c r="Y94" s="205">
        <f>IF(COUNT($G94:G94),EDATE(EDATE($G94,9),0))</f>
        <v>43731</v>
      </c>
      <c r="Z94" s="230"/>
      <c r="AA94" s="205">
        <f>IF(COUNT($G94:G94),EDATE(EDATE($G94,10),0))</f>
        <v>43761</v>
      </c>
      <c r="AB94" s="230"/>
      <c r="AC94" s="205">
        <f>IF(COUNT($G94:G94),EDATE(EDATE($G94,11),0))</f>
        <v>43792</v>
      </c>
      <c r="AD94" s="230"/>
      <c r="AE94" s="205">
        <f>IF(COUNT($G94:G94),EDATE(EDATE($G94,12),0))</f>
        <v>43822</v>
      </c>
      <c r="AF94" s="230"/>
      <c r="AG94" s="205">
        <f>IF(COUNT($G94:G94),EDATE(EDATE($G94,13),0))</f>
        <v>43853</v>
      </c>
      <c r="AH94" s="230"/>
      <c r="AI94" s="205">
        <f>IF(COUNT($G94:G94),EDATE(EDATE($G94,14),0))</f>
        <v>43884</v>
      </c>
      <c r="AJ94" s="230"/>
      <c r="AK94" s="205">
        <f>IF(COUNT($G94:G94),EDATE(EDATE($G94,15),0))</f>
        <v>43913</v>
      </c>
      <c r="AL94" s="230"/>
      <c r="AM94" s="205">
        <f>IF(COUNT($G94:G94),EDATE(EDATE($G94,16),0))</f>
        <v>43944</v>
      </c>
      <c r="AN94" s="230"/>
      <c r="AO94" s="205">
        <f>IF(COUNT($G94:G94),EDATE(EDATE($G94,17),0))</f>
        <v>43974</v>
      </c>
      <c r="AP94" s="230"/>
      <c r="AQ94" s="205">
        <f>IF(COUNT($G94:G94),EDATE(EDATE($G94,18),0))</f>
        <v>44005</v>
      </c>
      <c r="AR94" s="230"/>
      <c r="AS94" s="205">
        <f>IF(COUNT($G94:G94),EDATE(EDATE($G94,19),0))</f>
        <v>44035</v>
      </c>
      <c r="AT94" s="230"/>
      <c r="AU94" s="205">
        <f>IF(COUNT($G94:G94),EDATE(EDATE($G94,20),0))</f>
        <v>44066</v>
      </c>
      <c r="AV94" s="230"/>
      <c r="AW94" s="205">
        <f>IF(COUNT($G94:G94),EDATE(EDATE($G94,21),0))</f>
        <v>44097</v>
      </c>
      <c r="AX94" s="230"/>
      <c r="AY94" s="205">
        <f>IF(COUNT($G94:G94),EDATE(EDATE($G94,22),0))</f>
        <v>44127</v>
      </c>
      <c r="AZ94" s="230"/>
      <c r="BA94" s="205">
        <f>IF(COUNT($G94:G94),EDATE(EDATE($G94,23),0))</f>
        <v>44158</v>
      </c>
      <c r="BB94" s="230"/>
      <c r="BC94" s="205">
        <f>IF(COUNT($G94:G94),EDATE(EDATE($G94,24),0))</f>
        <v>44188</v>
      </c>
      <c r="BD94" s="230"/>
      <c r="BE94" s="205">
        <f>IF(COUNT($G94:G94),EDATE(EDATE($G94,25),0))</f>
        <v>44219</v>
      </c>
      <c r="BF94" s="230"/>
      <c r="BG94" s="205">
        <f>IF(COUNT($G94:G94),EDATE(EDATE($G94,26),0))</f>
        <v>44250</v>
      </c>
      <c r="BH94" s="230"/>
      <c r="BI94" s="205">
        <f>IF(COUNT($G94:G94),EDATE(EDATE($G94,27),0))</f>
        <v>44278</v>
      </c>
      <c r="BJ94" s="230"/>
      <c r="BK94" s="205">
        <f>IF(COUNT($G94:G94),EDATE(EDATE($G94,28),0))</f>
        <v>44309</v>
      </c>
      <c r="BL94" s="230"/>
      <c r="BM94" s="205">
        <f>IF(COUNT($G94:G94),EDATE(EDATE($G94,29),0))</f>
        <v>44339</v>
      </c>
      <c r="BN94" s="230"/>
      <c r="BO94" s="205">
        <f>IF(COUNT($G94:G94),EDATE(EDATE($G94,30),0))</f>
        <v>44370</v>
      </c>
      <c r="BP94" s="230"/>
      <c r="BQ94" s="205">
        <f>IF(COUNT($G94:G94),EDATE(EDATE($G94,31),0))</f>
        <v>44400</v>
      </c>
      <c r="BR94" s="230"/>
      <c r="BS94" s="205">
        <f>IF(COUNT($G94:G94),EDATE(EDATE($G94,32),0))</f>
        <v>44431</v>
      </c>
      <c r="BT94" s="230"/>
      <c r="BU94" s="205">
        <f>IF(COUNT($G94:G94),EDATE(EDATE($G94,33),0))</f>
        <v>44462</v>
      </c>
      <c r="BV94" s="230"/>
      <c r="BW94" s="205">
        <f>IF(COUNT($G94:G94),EDATE(EDATE($G94,34),0))</f>
        <v>44492</v>
      </c>
      <c r="BX94" s="230"/>
      <c r="BY94" s="205">
        <f>IF(COUNT($G94:G94),EDATE(EDATE($G94,35),0))</f>
        <v>44523</v>
      </c>
      <c r="BZ94" s="230"/>
      <c r="CA94" s="205">
        <f>IF(COUNT($G94:G94),EDATE(EDATE($G94,36),0))</f>
        <v>44553</v>
      </c>
      <c r="CB94" s="230"/>
      <c r="CC94" s="205">
        <f>IF(COUNT($G94:G94),EDATE(EDATE($G94,37),0))</f>
        <v>44584</v>
      </c>
      <c r="CD94" s="230"/>
      <c r="CE94" s="205">
        <f>IF(COUNT($G94:G94),EDATE(EDATE($G94,38),0))</f>
        <v>44615</v>
      </c>
      <c r="CF94" s="230"/>
      <c r="CG94" s="205">
        <f>IF(COUNT($G94:G94),EDATE(EDATE($G94,39),0))</f>
        <v>44643</v>
      </c>
      <c r="CH94" s="230"/>
      <c r="CI94" s="205">
        <f>IF(COUNT($G94:G94),EDATE(EDATE($G94,40),0))</f>
        <v>44674</v>
      </c>
      <c r="CJ94" s="230"/>
      <c r="CK94" s="205">
        <f>IF(COUNT($G94:G94),EDATE(EDATE($G94,41),0))</f>
        <v>44704</v>
      </c>
      <c r="CL94" s="230"/>
      <c r="CM94" s="205">
        <f>IF(COUNT($G94:G94),EDATE(EDATE($G94,42),0))</f>
        <v>44735</v>
      </c>
      <c r="CN94" s="230"/>
      <c r="CO94" s="205">
        <f>IF(COUNT($G94:G94),EDATE(EDATE($G94,43),0))</f>
        <v>44765</v>
      </c>
      <c r="CP94" s="230"/>
      <c r="CQ94" s="205">
        <f>IF(COUNT($G94:G94),EDATE(EDATE($G94,44),0))</f>
        <v>44796</v>
      </c>
      <c r="CR94" s="230"/>
      <c r="CS94" s="205">
        <f>IF(COUNT($G94:G94),EDATE(EDATE($G94,45),0))</f>
        <v>44827</v>
      </c>
      <c r="CT94" s="230"/>
      <c r="CU94" s="205">
        <f>IF(COUNT($G94:G94),EDATE(EDATE($G94,46),0))</f>
        <v>44857</v>
      </c>
      <c r="CV94" s="230"/>
      <c r="CW94" s="205">
        <f>IF(COUNT($G94:G94),EDATE(EDATE($G94,47),0))</f>
        <v>44888</v>
      </c>
      <c r="CX94" s="230"/>
      <c r="CY94" s="205">
        <f>IF(COUNT($G94:G94),EDATE(EDATE($G94,48),0))</f>
        <v>44918</v>
      </c>
      <c r="CZ94" s="230"/>
      <c r="DA94" s="205">
        <f>IF(COUNT($G94:G94),EDATE(EDATE($G94,49),0))</f>
        <v>44949</v>
      </c>
      <c r="DB94" s="230"/>
      <c r="DC94" s="205">
        <f>IF(COUNT($G94:G94),EDATE(EDATE($G94,50),0))</f>
        <v>44980</v>
      </c>
      <c r="DD94" s="230"/>
      <c r="DE94" s="205">
        <f>IF(COUNT($G94:G94),EDATE(EDATE($G94,51),0))</f>
        <v>45008</v>
      </c>
      <c r="DF94" s="230"/>
      <c r="DG94" s="205">
        <f>IF(COUNT($G94:G94),EDATE(EDATE($G94,52),0))</f>
        <v>45039</v>
      </c>
      <c r="DH94" s="230"/>
      <c r="DI94" s="205">
        <f>IF(COUNT($G94:G94),EDATE(EDATE($G94,53),0))</f>
        <v>45069</v>
      </c>
      <c r="DJ94" s="230"/>
      <c r="DK94" s="205">
        <f>IF(COUNT($G94:G94),EDATE(EDATE($G94,54),0))</f>
        <v>45100</v>
      </c>
      <c r="DL94" s="230"/>
      <c r="DM94" s="205">
        <f>IF(COUNT($G94:G94),EDATE(EDATE($G94,55),0))</f>
        <v>45130</v>
      </c>
      <c r="DN94" s="230"/>
      <c r="DO94" s="205">
        <f>IF(COUNT($G94:G94),EDATE(EDATE($G94,56),0))</f>
        <v>45161</v>
      </c>
      <c r="DP94" s="230"/>
      <c r="DQ94" s="205">
        <f>IF(COUNT($G94:G94),EDATE(EDATE($G94,57),0))</f>
        <v>45192</v>
      </c>
      <c r="DR94" s="230"/>
      <c r="DS94" s="205">
        <f>IF(COUNT($G94:G94),EDATE(EDATE($G94,58),0))</f>
        <v>45222</v>
      </c>
      <c r="DT94" s="230"/>
      <c r="DU94" s="205">
        <f>IF(COUNT($G94:G94),EDATE(EDATE($G94,59),0))</f>
        <v>45253</v>
      </c>
      <c r="DV94" s="230"/>
      <c r="DW94" s="205">
        <f>IF(COUNT($G94:G94),EDATE(EDATE($G94,60),0))</f>
        <v>45283</v>
      </c>
      <c r="DX94" s="230"/>
      <c r="DY94" s="205">
        <f>IF(COUNT($G94:G94),EDATE(EDATE($G94,61),0))</f>
        <v>45314</v>
      </c>
      <c r="DZ94" s="230"/>
      <c r="EA94" s="205">
        <f>IF(COUNT($G94:G94),EDATE(EDATE($G94,62),0))</f>
        <v>45345</v>
      </c>
      <c r="EB94" s="230"/>
      <c r="EC94" s="205">
        <f>IF(COUNT($G94:G94),EDATE(EDATE($G94,63),0))</f>
        <v>45374</v>
      </c>
      <c r="ED94" s="230"/>
      <c r="EE94" s="205">
        <f>IF(COUNT($G94:G94),EDATE(EDATE($G94,64),0))</f>
        <v>45405</v>
      </c>
      <c r="EF94" s="233"/>
      <c r="EG94" s="44"/>
    </row>
    <row r="95" spans="1:137" ht="21" customHeight="1" thickBot="1">
      <c r="A95" s="200" t="str">
        <f t="shared" ca="1" si="1"/>
        <v/>
      </c>
      <c r="B95" s="213"/>
      <c r="C95" s="215" t="e">
        <f>+VLOOKUP(B95,'اسماء العملاء'!$A$2:$E$1270,5,FALSE)</f>
        <v>#N/A</v>
      </c>
      <c r="D95" s="215" t="e">
        <f>+VLOOKUP(B95,'اسماء العملاء'!$A$2:$C$1270,2,FALSE)</f>
        <v>#N/A</v>
      </c>
      <c r="E95" s="215" t="e">
        <f>+VLOOKUP(B95,'اسماء العملاء'!$A$2:$C$1270,3,FALSE)</f>
        <v>#N/A</v>
      </c>
      <c r="F95" s="203" t="e">
        <f>+VLOOKUP(B95,'اسماء العملاء'!$A$2:$F$142,6,FALSE)</f>
        <v>#N/A</v>
      </c>
      <c r="G95" s="205">
        <v>43458</v>
      </c>
      <c r="H95" s="229"/>
      <c r="I95" s="205">
        <f>IF(COUNT($G95:G95),EDATE(EDATE($G95,1),0))</f>
        <v>43489</v>
      </c>
      <c r="J95" s="230"/>
      <c r="K95" s="205">
        <f>IF(COUNT($G95:G95),EDATE(EDATE($G95,2),0))</f>
        <v>43520</v>
      </c>
      <c r="L95" s="230"/>
      <c r="M95" s="205">
        <f>IF(COUNT($G95:G95),EDATE(EDATE($G95,3),0))</f>
        <v>43548</v>
      </c>
      <c r="N95" s="230"/>
      <c r="O95" s="205">
        <f>IF(COUNT($G95:G95),EDATE(EDATE($G95,4),0))</f>
        <v>43579</v>
      </c>
      <c r="P95" s="230"/>
      <c r="Q95" s="230">
        <f>IF(COUNT($G95:G95),EDATE(EDATE($G95,5),0))</f>
        <v>43609</v>
      </c>
      <c r="R95" s="230"/>
      <c r="S95" s="205">
        <f>IF(COUNT($G95:G95),EDATE(EDATE($G95,6),0))</f>
        <v>43640</v>
      </c>
      <c r="T95" s="230"/>
      <c r="U95" s="205">
        <f>IF(COUNT($G95:G95),EDATE(EDATE($G95,7),0))</f>
        <v>43670</v>
      </c>
      <c r="V95" s="230"/>
      <c r="W95" s="205">
        <f>IF(COUNT($G95:G95),EDATE(EDATE($G95,8),0))</f>
        <v>43701</v>
      </c>
      <c r="X95" s="230"/>
      <c r="Y95" s="205">
        <f>IF(COUNT($G95:G95),EDATE(EDATE($G95,9),0))</f>
        <v>43732</v>
      </c>
      <c r="Z95" s="230"/>
      <c r="AA95" s="205">
        <f>IF(COUNT($G95:G95),EDATE(EDATE($G95,10),0))</f>
        <v>43762</v>
      </c>
      <c r="AB95" s="230"/>
      <c r="AC95" s="205">
        <f>IF(COUNT($G95:G95),EDATE(EDATE($G95,11),0))</f>
        <v>43793</v>
      </c>
      <c r="AD95" s="230"/>
      <c r="AE95" s="205">
        <f>IF(COUNT($G95:G95),EDATE(EDATE($G95,12),0))</f>
        <v>43823</v>
      </c>
      <c r="AF95" s="230"/>
      <c r="AG95" s="205">
        <f>IF(COUNT($G95:G95),EDATE(EDATE($G95,13),0))</f>
        <v>43854</v>
      </c>
      <c r="AH95" s="230"/>
      <c r="AI95" s="205">
        <f>IF(COUNT($G95:G95),EDATE(EDATE($G95,14),0))</f>
        <v>43885</v>
      </c>
      <c r="AJ95" s="230"/>
      <c r="AK95" s="205">
        <f>IF(COUNT($G95:G95),EDATE(EDATE($G95,15),0))</f>
        <v>43914</v>
      </c>
      <c r="AL95" s="230"/>
      <c r="AM95" s="205">
        <f>IF(COUNT($G95:G95),EDATE(EDATE($G95,16),0))</f>
        <v>43945</v>
      </c>
      <c r="AN95" s="230"/>
      <c r="AO95" s="205">
        <f>IF(COUNT($G95:G95),EDATE(EDATE($G95,17),0))</f>
        <v>43975</v>
      </c>
      <c r="AP95" s="230"/>
      <c r="AQ95" s="205">
        <f>IF(COUNT($G95:G95),EDATE(EDATE($G95,18),0))</f>
        <v>44006</v>
      </c>
      <c r="AR95" s="230"/>
      <c r="AS95" s="205">
        <f>IF(COUNT($G95:G95),EDATE(EDATE($G95,19),0))</f>
        <v>44036</v>
      </c>
      <c r="AT95" s="230"/>
      <c r="AU95" s="205">
        <f>IF(COUNT($G95:G95),EDATE(EDATE($G95,20),0))</f>
        <v>44067</v>
      </c>
      <c r="AV95" s="230"/>
      <c r="AW95" s="205">
        <f>IF(COUNT($G95:G95),EDATE(EDATE($G95,21),0))</f>
        <v>44098</v>
      </c>
      <c r="AX95" s="230"/>
      <c r="AY95" s="205">
        <f>IF(COUNT($G95:G95),EDATE(EDATE($G95,22),0))</f>
        <v>44128</v>
      </c>
      <c r="AZ95" s="230"/>
      <c r="BA95" s="205">
        <f>IF(COUNT($G95:G95),EDATE(EDATE($G95,23),0))</f>
        <v>44159</v>
      </c>
      <c r="BB95" s="230"/>
      <c r="BC95" s="205">
        <f>IF(COUNT($G95:G95),EDATE(EDATE($G95,24),0))</f>
        <v>44189</v>
      </c>
      <c r="BD95" s="230"/>
      <c r="BE95" s="205">
        <f>IF(COUNT($G95:G95),EDATE(EDATE($G95,25),0))</f>
        <v>44220</v>
      </c>
      <c r="BF95" s="230"/>
      <c r="BG95" s="205">
        <f>IF(COUNT($G95:G95),EDATE(EDATE($G95,26),0))</f>
        <v>44251</v>
      </c>
      <c r="BH95" s="230"/>
      <c r="BI95" s="205">
        <f>IF(COUNT($G95:G95),EDATE(EDATE($G95,27),0))</f>
        <v>44279</v>
      </c>
      <c r="BJ95" s="230"/>
      <c r="BK95" s="205">
        <f>IF(COUNT($G95:G95),EDATE(EDATE($G95,28),0))</f>
        <v>44310</v>
      </c>
      <c r="BL95" s="230"/>
      <c r="BM95" s="205">
        <f>IF(COUNT($G95:G95),EDATE(EDATE($G95,29),0))</f>
        <v>44340</v>
      </c>
      <c r="BN95" s="230"/>
      <c r="BO95" s="205">
        <f>IF(COUNT($G95:G95),EDATE(EDATE($G95,30),0))</f>
        <v>44371</v>
      </c>
      <c r="BP95" s="230"/>
      <c r="BQ95" s="205">
        <f>IF(COUNT($G95:G95),EDATE(EDATE($G95,31),0))</f>
        <v>44401</v>
      </c>
      <c r="BR95" s="230"/>
      <c r="BS95" s="205">
        <f>IF(COUNT($G95:G95),EDATE(EDATE($G95,32),0))</f>
        <v>44432</v>
      </c>
      <c r="BT95" s="230"/>
      <c r="BU95" s="205">
        <f>IF(COUNT($G95:G95),EDATE(EDATE($G95,33),0))</f>
        <v>44463</v>
      </c>
      <c r="BV95" s="230"/>
      <c r="BW95" s="205">
        <f>IF(COUNT($G95:G95),EDATE(EDATE($G95,34),0))</f>
        <v>44493</v>
      </c>
      <c r="BX95" s="230"/>
      <c r="BY95" s="205">
        <f>IF(COUNT($G95:G95),EDATE(EDATE($G95,35),0))</f>
        <v>44524</v>
      </c>
      <c r="BZ95" s="230"/>
      <c r="CA95" s="205">
        <f>IF(COUNT($G95:G95),EDATE(EDATE($G95,36),0))</f>
        <v>44554</v>
      </c>
      <c r="CB95" s="230"/>
      <c r="CC95" s="205">
        <f>IF(COUNT($G95:G95),EDATE(EDATE($G95,37),0))</f>
        <v>44585</v>
      </c>
      <c r="CD95" s="230"/>
      <c r="CE95" s="205">
        <f>IF(COUNT($G95:G95),EDATE(EDATE($G95,38),0))</f>
        <v>44616</v>
      </c>
      <c r="CF95" s="230"/>
      <c r="CG95" s="205">
        <f>IF(COUNT($G95:G95),EDATE(EDATE($G95,39),0))</f>
        <v>44644</v>
      </c>
      <c r="CH95" s="230"/>
      <c r="CI95" s="205">
        <f>IF(COUNT($G95:G95),EDATE(EDATE($G95,40),0))</f>
        <v>44675</v>
      </c>
      <c r="CJ95" s="230"/>
      <c r="CK95" s="205">
        <f>IF(COUNT($G95:G95),EDATE(EDATE($G95,41),0))</f>
        <v>44705</v>
      </c>
      <c r="CL95" s="230"/>
      <c r="CM95" s="205">
        <f>IF(COUNT($G95:G95),EDATE(EDATE($G95,42),0))</f>
        <v>44736</v>
      </c>
      <c r="CN95" s="230"/>
      <c r="CO95" s="205">
        <f>IF(COUNT($G95:G95),EDATE(EDATE($G95,43),0))</f>
        <v>44766</v>
      </c>
      <c r="CP95" s="230"/>
      <c r="CQ95" s="205">
        <f>IF(COUNT($G95:G95),EDATE(EDATE($G95,44),0))</f>
        <v>44797</v>
      </c>
      <c r="CR95" s="230"/>
      <c r="CS95" s="205">
        <f>IF(COUNT($G95:G95),EDATE(EDATE($G95,45),0))</f>
        <v>44828</v>
      </c>
      <c r="CT95" s="230"/>
      <c r="CU95" s="205">
        <f>IF(COUNT($G95:G95),EDATE(EDATE($G95,46),0))</f>
        <v>44858</v>
      </c>
      <c r="CV95" s="230"/>
      <c r="CW95" s="205">
        <f>IF(COUNT($G95:G95),EDATE(EDATE($G95,47),0))</f>
        <v>44889</v>
      </c>
      <c r="CX95" s="230"/>
      <c r="CY95" s="205">
        <f>IF(COUNT($G95:G95),EDATE(EDATE($G95,48),0))</f>
        <v>44919</v>
      </c>
      <c r="CZ95" s="230"/>
      <c r="DA95" s="205">
        <f>IF(COUNT($G95:G95),EDATE(EDATE($G95,49),0))</f>
        <v>44950</v>
      </c>
      <c r="DB95" s="230"/>
      <c r="DC95" s="205">
        <f>IF(COUNT($G95:G95),EDATE(EDATE($G95,50),0))</f>
        <v>44981</v>
      </c>
      <c r="DD95" s="230"/>
      <c r="DE95" s="205">
        <f>IF(COUNT($G95:G95),EDATE(EDATE($G95,51),0))</f>
        <v>45009</v>
      </c>
      <c r="DF95" s="230"/>
      <c r="DG95" s="205">
        <f>IF(COUNT($G95:G95),EDATE(EDATE($G95,52),0))</f>
        <v>45040</v>
      </c>
      <c r="DH95" s="230"/>
      <c r="DI95" s="205">
        <f>IF(COUNT($G95:G95),EDATE(EDATE($G95,53),0))</f>
        <v>45070</v>
      </c>
      <c r="DJ95" s="230"/>
      <c r="DK95" s="205">
        <f>IF(COUNT($G95:G95),EDATE(EDATE($G95,54),0))</f>
        <v>45101</v>
      </c>
      <c r="DL95" s="230"/>
      <c r="DM95" s="205">
        <f>IF(COUNT($G95:G95),EDATE(EDATE($G95,55),0))</f>
        <v>45131</v>
      </c>
      <c r="DN95" s="230"/>
      <c r="DO95" s="205">
        <f>IF(COUNT($G95:G95),EDATE(EDATE($G95,56),0))</f>
        <v>45162</v>
      </c>
      <c r="DP95" s="230"/>
      <c r="DQ95" s="205">
        <f>IF(COUNT($G95:G95),EDATE(EDATE($G95,57),0))</f>
        <v>45193</v>
      </c>
      <c r="DR95" s="230"/>
      <c r="DS95" s="205">
        <f>IF(COUNT($G95:G95),EDATE(EDATE($G95,58),0))</f>
        <v>45223</v>
      </c>
      <c r="DT95" s="230"/>
      <c r="DU95" s="205">
        <f>IF(COUNT($G95:G95),EDATE(EDATE($G95,59),0))</f>
        <v>45254</v>
      </c>
      <c r="DV95" s="230"/>
      <c r="DW95" s="205">
        <f>IF(COUNT($G95:G95),EDATE(EDATE($G95,60),0))</f>
        <v>45284</v>
      </c>
      <c r="DX95" s="230"/>
      <c r="DY95" s="205">
        <f>IF(COUNT($G95:G95),EDATE(EDATE($G95,61),0))</f>
        <v>45315</v>
      </c>
      <c r="DZ95" s="230"/>
      <c r="EA95" s="205">
        <f>IF(COUNT($G95:G95),EDATE(EDATE($G95,62),0))</f>
        <v>45346</v>
      </c>
      <c r="EB95" s="230"/>
      <c r="EC95" s="205">
        <f>IF(COUNT($G95:G95),EDATE(EDATE($G95,63),0))</f>
        <v>45375</v>
      </c>
      <c r="ED95" s="230"/>
      <c r="EE95" s="205">
        <f>IF(COUNT($G95:G95),EDATE(EDATE($G95,64),0))</f>
        <v>45406</v>
      </c>
      <c r="EF95" s="233"/>
      <c r="EG95" s="44"/>
    </row>
    <row r="96" spans="1:137" ht="21" customHeight="1" thickBot="1">
      <c r="A96" s="200" t="str">
        <f t="shared" ca="1" si="1"/>
        <v/>
      </c>
      <c r="B96" s="213"/>
      <c r="C96" s="215" t="e">
        <f>+VLOOKUP(B96,'اسماء العملاء'!$A$2:$E$1270,5,FALSE)</f>
        <v>#N/A</v>
      </c>
      <c r="D96" s="215" t="e">
        <f>+VLOOKUP(B96,'اسماء العملاء'!$A$2:$C$1270,2,FALSE)</f>
        <v>#N/A</v>
      </c>
      <c r="E96" s="215" t="e">
        <f>+VLOOKUP(B96,'اسماء العملاء'!$A$2:$C$1270,3,FALSE)</f>
        <v>#N/A</v>
      </c>
      <c r="F96" s="203" t="e">
        <f>+VLOOKUP(B96,'اسماء العملاء'!$A$2:$F$142,6,FALSE)</f>
        <v>#N/A</v>
      </c>
      <c r="G96" s="205">
        <v>43459</v>
      </c>
      <c r="H96" s="229"/>
      <c r="I96" s="205">
        <f>IF(COUNT($G96:G96),EDATE(EDATE($G96,1),0))</f>
        <v>43490</v>
      </c>
      <c r="J96" s="230"/>
      <c r="K96" s="205">
        <f>IF(COUNT($G96:G96),EDATE(EDATE($G96,2),0))</f>
        <v>43521</v>
      </c>
      <c r="L96" s="230"/>
      <c r="M96" s="205">
        <f>IF(COUNT($G96:G96),EDATE(EDATE($G96,3),0))</f>
        <v>43549</v>
      </c>
      <c r="N96" s="230"/>
      <c r="O96" s="205">
        <f>IF(COUNT($G96:G96),EDATE(EDATE($G96,4),0))</f>
        <v>43580</v>
      </c>
      <c r="P96" s="230"/>
      <c r="Q96" s="230">
        <f>IF(COUNT($G96:G96),EDATE(EDATE($G96,5),0))</f>
        <v>43610</v>
      </c>
      <c r="R96" s="230"/>
      <c r="S96" s="205">
        <f>IF(COUNT($G96:G96),EDATE(EDATE($G96,6),0))</f>
        <v>43641</v>
      </c>
      <c r="T96" s="230"/>
      <c r="U96" s="205">
        <f>IF(COUNT($G96:G96),EDATE(EDATE($G96,7),0))</f>
        <v>43671</v>
      </c>
      <c r="V96" s="230"/>
      <c r="W96" s="205">
        <f>IF(COUNT($G96:G96),EDATE(EDATE($G96,8),0))</f>
        <v>43702</v>
      </c>
      <c r="X96" s="230"/>
      <c r="Y96" s="205">
        <f>IF(COUNT($G96:G96),EDATE(EDATE($G96,9),0))</f>
        <v>43733</v>
      </c>
      <c r="Z96" s="230"/>
      <c r="AA96" s="205">
        <f>IF(COUNT($G96:G96),EDATE(EDATE($G96,10),0))</f>
        <v>43763</v>
      </c>
      <c r="AB96" s="230"/>
      <c r="AC96" s="205">
        <f>IF(COUNT($G96:G96),EDATE(EDATE($G96,11),0))</f>
        <v>43794</v>
      </c>
      <c r="AD96" s="230"/>
      <c r="AE96" s="205">
        <f>IF(COUNT($G96:G96),EDATE(EDATE($G96,12),0))</f>
        <v>43824</v>
      </c>
      <c r="AF96" s="230"/>
      <c r="AG96" s="205">
        <f>IF(COUNT($G96:G96),EDATE(EDATE($G96,13),0))</f>
        <v>43855</v>
      </c>
      <c r="AH96" s="230"/>
      <c r="AI96" s="205">
        <f>IF(COUNT($G96:G96),EDATE(EDATE($G96,14),0))</f>
        <v>43886</v>
      </c>
      <c r="AJ96" s="230"/>
      <c r="AK96" s="205">
        <f>IF(COUNT($G96:G96),EDATE(EDATE($G96,15),0))</f>
        <v>43915</v>
      </c>
      <c r="AL96" s="230"/>
      <c r="AM96" s="205">
        <f>IF(COUNT($G96:G96),EDATE(EDATE($G96,16),0))</f>
        <v>43946</v>
      </c>
      <c r="AN96" s="230"/>
      <c r="AO96" s="205">
        <f>IF(COUNT($G96:G96),EDATE(EDATE($G96,17),0))</f>
        <v>43976</v>
      </c>
      <c r="AP96" s="230"/>
      <c r="AQ96" s="205">
        <f>IF(COUNT($G96:G96),EDATE(EDATE($G96,18),0))</f>
        <v>44007</v>
      </c>
      <c r="AR96" s="230"/>
      <c r="AS96" s="205">
        <f>IF(COUNT($G96:G96),EDATE(EDATE($G96,19),0))</f>
        <v>44037</v>
      </c>
      <c r="AT96" s="230"/>
      <c r="AU96" s="205">
        <f>IF(COUNT($G96:G96),EDATE(EDATE($G96,20),0))</f>
        <v>44068</v>
      </c>
      <c r="AV96" s="230"/>
      <c r="AW96" s="205">
        <f>IF(COUNT($G96:G96),EDATE(EDATE($G96,21),0))</f>
        <v>44099</v>
      </c>
      <c r="AX96" s="230"/>
      <c r="AY96" s="205">
        <f>IF(COUNT($G96:G96),EDATE(EDATE($G96,22),0))</f>
        <v>44129</v>
      </c>
      <c r="AZ96" s="230"/>
      <c r="BA96" s="205">
        <f>IF(COUNT($G96:G96),EDATE(EDATE($G96,23),0))</f>
        <v>44160</v>
      </c>
      <c r="BB96" s="230"/>
      <c r="BC96" s="205">
        <f>IF(COUNT($G96:G96),EDATE(EDATE($G96,24),0))</f>
        <v>44190</v>
      </c>
      <c r="BD96" s="230"/>
      <c r="BE96" s="205">
        <f>IF(COUNT($G96:G96),EDATE(EDATE($G96,25),0))</f>
        <v>44221</v>
      </c>
      <c r="BF96" s="230"/>
      <c r="BG96" s="205">
        <f>IF(COUNT($G96:G96),EDATE(EDATE($G96,26),0))</f>
        <v>44252</v>
      </c>
      <c r="BH96" s="230"/>
      <c r="BI96" s="205">
        <f>IF(COUNT($G96:G96),EDATE(EDATE($G96,27),0))</f>
        <v>44280</v>
      </c>
      <c r="BJ96" s="230"/>
      <c r="BK96" s="205">
        <f>IF(COUNT($G96:G96),EDATE(EDATE($G96,28),0))</f>
        <v>44311</v>
      </c>
      <c r="BL96" s="230"/>
      <c r="BM96" s="205">
        <f>IF(COUNT($G96:G96),EDATE(EDATE($G96,29),0))</f>
        <v>44341</v>
      </c>
      <c r="BN96" s="230"/>
      <c r="BO96" s="205">
        <f>IF(COUNT($G96:G96),EDATE(EDATE($G96,30),0))</f>
        <v>44372</v>
      </c>
      <c r="BP96" s="230"/>
      <c r="BQ96" s="205">
        <f>IF(COUNT($G96:G96),EDATE(EDATE($G96,31),0))</f>
        <v>44402</v>
      </c>
      <c r="BR96" s="230"/>
      <c r="BS96" s="205">
        <f>IF(COUNT($G96:G96),EDATE(EDATE($G96,32),0))</f>
        <v>44433</v>
      </c>
      <c r="BT96" s="230"/>
      <c r="BU96" s="205">
        <f>IF(COUNT($G96:G96),EDATE(EDATE($G96,33),0))</f>
        <v>44464</v>
      </c>
      <c r="BV96" s="230"/>
      <c r="BW96" s="205">
        <f>IF(COUNT($G96:G96),EDATE(EDATE($G96,34),0))</f>
        <v>44494</v>
      </c>
      <c r="BX96" s="230"/>
      <c r="BY96" s="205">
        <f>IF(COUNT($G96:G96),EDATE(EDATE($G96,35),0))</f>
        <v>44525</v>
      </c>
      <c r="BZ96" s="230"/>
      <c r="CA96" s="205">
        <f>IF(COUNT($G96:G96),EDATE(EDATE($G96,36),0))</f>
        <v>44555</v>
      </c>
      <c r="CB96" s="230"/>
      <c r="CC96" s="205">
        <f>IF(COUNT($G96:G96),EDATE(EDATE($G96,37),0))</f>
        <v>44586</v>
      </c>
      <c r="CD96" s="230"/>
      <c r="CE96" s="205">
        <f>IF(COUNT($G96:G96),EDATE(EDATE($G96,38),0))</f>
        <v>44617</v>
      </c>
      <c r="CF96" s="230"/>
      <c r="CG96" s="205">
        <f>IF(COUNT($G96:G96),EDATE(EDATE($G96,39),0))</f>
        <v>44645</v>
      </c>
      <c r="CH96" s="230"/>
      <c r="CI96" s="205">
        <f>IF(COUNT($G96:G96),EDATE(EDATE($G96,40),0))</f>
        <v>44676</v>
      </c>
      <c r="CJ96" s="230"/>
      <c r="CK96" s="205">
        <f>IF(COUNT($G96:G96),EDATE(EDATE($G96,41),0))</f>
        <v>44706</v>
      </c>
      <c r="CL96" s="230"/>
      <c r="CM96" s="205">
        <f>IF(COUNT($G96:G96),EDATE(EDATE($G96,42),0))</f>
        <v>44737</v>
      </c>
      <c r="CN96" s="230"/>
      <c r="CO96" s="205">
        <f>IF(COUNT($G96:G96),EDATE(EDATE($G96,43),0))</f>
        <v>44767</v>
      </c>
      <c r="CP96" s="230"/>
      <c r="CQ96" s="205">
        <f>IF(COUNT($G96:G96),EDATE(EDATE($G96,44),0))</f>
        <v>44798</v>
      </c>
      <c r="CR96" s="230"/>
      <c r="CS96" s="205">
        <f>IF(COUNT($G96:G96),EDATE(EDATE($G96,45),0))</f>
        <v>44829</v>
      </c>
      <c r="CT96" s="230"/>
      <c r="CU96" s="205">
        <f>IF(COUNT($G96:G96),EDATE(EDATE($G96,46),0))</f>
        <v>44859</v>
      </c>
      <c r="CV96" s="230"/>
      <c r="CW96" s="205">
        <f>IF(COUNT($G96:G96),EDATE(EDATE($G96,47),0))</f>
        <v>44890</v>
      </c>
      <c r="CX96" s="230"/>
      <c r="CY96" s="205">
        <f>IF(COUNT($G96:G96),EDATE(EDATE($G96,48),0))</f>
        <v>44920</v>
      </c>
      <c r="CZ96" s="230"/>
      <c r="DA96" s="205">
        <f>IF(COUNT($G96:G96),EDATE(EDATE($G96,49),0))</f>
        <v>44951</v>
      </c>
      <c r="DB96" s="230"/>
      <c r="DC96" s="205">
        <f>IF(COUNT($G96:G96),EDATE(EDATE($G96,50),0))</f>
        <v>44982</v>
      </c>
      <c r="DD96" s="230"/>
      <c r="DE96" s="205">
        <f>IF(COUNT($G96:G96),EDATE(EDATE($G96,51),0))</f>
        <v>45010</v>
      </c>
      <c r="DF96" s="230"/>
      <c r="DG96" s="205">
        <f>IF(COUNT($G96:G96),EDATE(EDATE($G96,52),0))</f>
        <v>45041</v>
      </c>
      <c r="DH96" s="230"/>
      <c r="DI96" s="205">
        <f>IF(COUNT($G96:G96),EDATE(EDATE($G96,53),0))</f>
        <v>45071</v>
      </c>
      <c r="DJ96" s="230"/>
      <c r="DK96" s="205">
        <f>IF(COUNT($G96:G96),EDATE(EDATE($G96,54),0))</f>
        <v>45102</v>
      </c>
      <c r="DL96" s="230"/>
      <c r="DM96" s="205">
        <f>IF(COUNT($G96:G96),EDATE(EDATE($G96,55),0))</f>
        <v>45132</v>
      </c>
      <c r="DN96" s="230"/>
      <c r="DO96" s="205">
        <f>IF(COUNT($G96:G96),EDATE(EDATE($G96,56),0))</f>
        <v>45163</v>
      </c>
      <c r="DP96" s="230"/>
      <c r="DQ96" s="205">
        <f>IF(COUNT($G96:G96),EDATE(EDATE($G96,57),0))</f>
        <v>45194</v>
      </c>
      <c r="DR96" s="230"/>
      <c r="DS96" s="205">
        <f>IF(COUNT($G96:G96),EDATE(EDATE($G96,58),0))</f>
        <v>45224</v>
      </c>
      <c r="DT96" s="230"/>
      <c r="DU96" s="205">
        <f>IF(COUNT($G96:G96),EDATE(EDATE($G96,59),0))</f>
        <v>45255</v>
      </c>
      <c r="DV96" s="230"/>
      <c r="DW96" s="205">
        <f>IF(COUNT($G96:G96),EDATE(EDATE($G96,60),0))</f>
        <v>45285</v>
      </c>
      <c r="DX96" s="230"/>
      <c r="DY96" s="205">
        <f>IF(COUNT($G96:G96),EDATE(EDATE($G96,61),0))</f>
        <v>45316</v>
      </c>
      <c r="DZ96" s="230"/>
      <c r="EA96" s="205">
        <f>IF(COUNT($G96:G96),EDATE(EDATE($G96,62),0))</f>
        <v>45347</v>
      </c>
      <c r="EB96" s="230"/>
      <c r="EC96" s="205">
        <f>IF(COUNT($G96:G96),EDATE(EDATE($G96,63),0))</f>
        <v>45376</v>
      </c>
      <c r="ED96" s="230"/>
      <c r="EE96" s="205">
        <f>IF(COUNT($G96:G96),EDATE(EDATE($G96,64),0))</f>
        <v>45407</v>
      </c>
      <c r="EF96" s="233"/>
      <c r="EG96" s="44"/>
    </row>
    <row r="97" spans="1:137" ht="21" customHeight="1" thickBot="1">
      <c r="A97" s="200" t="str">
        <f t="shared" ca="1" si="1"/>
        <v/>
      </c>
      <c r="B97" s="213"/>
      <c r="C97" s="215" t="e">
        <f>+VLOOKUP(B97,'اسماء العملاء'!$A$2:$E$1270,5,FALSE)</f>
        <v>#N/A</v>
      </c>
      <c r="D97" s="215" t="e">
        <f>+VLOOKUP(B97,'اسماء العملاء'!$A$2:$C$1270,2,FALSE)</f>
        <v>#N/A</v>
      </c>
      <c r="E97" s="215" t="e">
        <f>+VLOOKUP(B97,'اسماء العملاء'!$A$2:$C$1270,3,FALSE)</f>
        <v>#N/A</v>
      </c>
      <c r="F97" s="203" t="e">
        <f>+VLOOKUP(B97,'اسماء العملاء'!$A$2:$F$142,6,FALSE)</f>
        <v>#N/A</v>
      </c>
      <c r="G97" s="205">
        <v>43460</v>
      </c>
      <c r="H97" s="229"/>
      <c r="I97" s="205">
        <f>IF(COUNT($G97:G97),EDATE(EDATE($G97,1),0))</f>
        <v>43491</v>
      </c>
      <c r="J97" s="230"/>
      <c r="K97" s="205">
        <f>IF(COUNT($G97:G97),EDATE(EDATE($G97,2),0))</f>
        <v>43522</v>
      </c>
      <c r="L97" s="230"/>
      <c r="M97" s="205">
        <f>IF(COUNT($G97:G97),EDATE(EDATE($G97,3),0))</f>
        <v>43550</v>
      </c>
      <c r="N97" s="230"/>
      <c r="O97" s="205">
        <f>IF(COUNT($G97:G97),EDATE(EDATE($G97,4),0))</f>
        <v>43581</v>
      </c>
      <c r="P97" s="230"/>
      <c r="Q97" s="230">
        <f>IF(COUNT($G97:G97),EDATE(EDATE($G97,5),0))</f>
        <v>43611</v>
      </c>
      <c r="R97" s="230"/>
      <c r="S97" s="205">
        <f>IF(COUNT($G97:G97),EDATE(EDATE($G97,6),0))</f>
        <v>43642</v>
      </c>
      <c r="T97" s="230"/>
      <c r="U97" s="205">
        <f>IF(COUNT($G97:G97),EDATE(EDATE($G97,7),0))</f>
        <v>43672</v>
      </c>
      <c r="V97" s="230"/>
      <c r="W97" s="205">
        <f>IF(COUNT($G97:G97),EDATE(EDATE($G97,8),0))</f>
        <v>43703</v>
      </c>
      <c r="X97" s="230"/>
      <c r="Y97" s="205">
        <f>IF(COUNT($G97:G97),EDATE(EDATE($G97,9),0))</f>
        <v>43734</v>
      </c>
      <c r="Z97" s="230"/>
      <c r="AA97" s="205">
        <f>IF(COUNT($G97:G97),EDATE(EDATE($G97,10),0))</f>
        <v>43764</v>
      </c>
      <c r="AB97" s="230"/>
      <c r="AC97" s="205">
        <f>IF(COUNT($G97:G97),EDATE(EDATE($G97,11),0))</f>
        <v>43795</v>
      </c>
      <c r="AD97" s="230"/>
      <c r="AE97" s="205">
        <f>IF(COUNT($G97:G97),EDATE(EDATE($G97,12),0))</f>
        <v>43825</v>
      </c>
      <c r="AF97" s="230"/>
      <c r="AG97" s="205">
        <f>IF(COUNT($G97:G97),EDATE(EDATE($G97,13),0))</f>
        <v>43856</v>
      </c>
      <c r="AH97" s="230"/>
      <c r="AI97" s="205">
        <f>IF(COUNT($G97:G97),EDATE(EDATE($G97,14),0))</f>
        <v>43887</v>
      </c>
      <c r="AJ97" s="230"/>
      <c r="AK97" s="205">
        <f>IF(COUNT($G97:G97),EDATE(EDATE($G97,15),0))</f>
        <v>43916</v>
      </c>
      <c r="AL97" s="230"/>
      <c r="AM97" s="205">
        <f>IF(COUNT($G97:G97),EDATE(EDATE($G97,16),0))</f>
        <v>43947</v>
      </c>
      <c r="AN97" s="230"/>
      <c r="AO97" s="205">
        <f>IF(COUNT($G97:G97),EDATE(EDATE($G97,17),0))</f>
        <v>43977</v>
      </c>
      <c r="AP97" s="230"/>
      <c r="AQ97" s="205">
        <f>IF(COUNT($G97:G97),EDATE(EDATE($G97,18),0))</f>
        <v>44008</v>
      </c>
      <c r="AR97" s="230"/>
      <c r="AS97" s="205">
        <f>IF(COUNT($G97:G97),EDATE(EDATE($G97,19),0))</f>
        <v>44038</v>
      </c>
      <c r="AT97" s="230"/>
      <c r="AU97" s="205">
        <f>IF(COUNT($G97:G97),EDATE(EDATE($G97,20),0))</f>
        <v>44069</v>
      </c>
      <c r="AV97" s="230"/>
      <c r="AW97" s="205">
        <f>IF(COUNT($G97:G97),EDATE(EDATE($G97,21),0))</f>
        <v>44100</v>
      </c>
      <c r="AX97" s="230"/>
      <c r="AY97" s="205">
        <f>IF(COUNT($G97:G97),EDATE(EDATE($G97,22),0))</f>
        <v>44130</v>
      </c>
      <c r="AZ97" s="230"/>
      <c r="BA97" s="205">
        <f>IF(COUNT($G97:G97),EDATE(EDATE($G97,23),0))</f>
        <v>44161</v>
      </c>
      <c r="BB97" s="230"/>
      <c r="BC97" s="205">
        <f>IF(COUNT($G97:G97),EDATE(EDATE($G97,24),0))</f>
        <v>44191</v>
      </c>
      <c r="BD97" s="230"/>
      <c r="BE97" s="205">
        <f>IF(COUNT($G97:G97),EDATE(EDATE($G97,25),0))</f>
        <v>44222</v>
      </c>
      <c r="BF97" s="230"/>
      <c r="BG97" s="205">
        <f>IF(COUNT($G97:G97),EDATE(EDATE($G97,26),0))</f>
        <v>44253</v>
      </c>
      <c r="BH97" s="230"/>
      <c r="BI97" s="205">
        <f>IF(COUNT($G97:G97),EDATE(EDATE($G97,27),0))</f>
        <v>44281</v>
      </c>
      <c r="BJ97" s="230"/>
      <c r="BK97" s="205">
        <f>IF(COUNT($G97:G97),EDATE(EDATE($G97,28),0))</f>
        <v>44312</v>
      </c>
      <c r="BL97" s="230"/>
      <c r="BM97" s="205">
        <f>IF(COUNT($G97:G97),EDATE(EDATE($G97,29),0))</f>
        <v>44342</v>
      </c>
      <c r="BN97" s="230"/>
      <c r="BO97" s="205">
        <f>IF(COUNT($G97:G97),EDATE(EDATE($G97,30),0))</f>
        <v>44373</v>
      </c>
      <c r="BP97" s="230"/>
      <c r="BQ97" s="205">
        <f>IF(COUNT($G97:G97),EDATE(EDATE($G97,31),0))</f>
        <v>44403</v>
      </c>
      <c r="BR97" s="230"/>
      <c r="BS97" s="205">
        <f>IF(COUNT($G97:G97),EDATE(EDATE($G97,32),0))</f>
        <v>44434</v>
      </c>
      <c r="BT97" s="230"/>
      <c r="BU97" s="205">
        <f>IF(COUNT($G97:G97),EDATE(EDATE($G97,33),0))</f>
        <v>44465</v>
      </c>
      <c r="BV97" s="230"/>
      <c r="BW97" s="205">
        <f>IF(COUNT($G97:G97),EDATE(EDATE($G97,34),0))</f>
        <v>44495</v>
      </c>
      <c r="BX97" s="230"/>
      <c r="BY97" s="205">
        <f>IF(COUNT($G97:G97),EDATE(EDATE($G97,35),0))</f>
        <v>44526</v>
      </c>
      <c r="BZ97" s="230"/>
      <c r="CA97" s="205">
        <f>IF(COUNT($G97:G97),EDATE(EDATE($G97,36),0))</f>
        <v>44556</v>
      </c>
      <c r="CB97" s="230"/>
      <c r="CC97" s="205">
        <f>IF(COUNT($G97:G97),EDATE(EDATE($G97,37),0))</f>
        <v>44587</v>
      </c>
      <c r="CD97" s="230"/>
      <c r="CE97" s="205">
        <f>IF(COUNT($G97:G97),EDATE(EDATE($G97,38),0))</f>
        <v>44618</v>
      </c>
      <c r="CF97" s="230"/>
      <c r="CG97" s="205">
        <f>IF(COUNT($G97:G97),EDATE(EDATE($G97,39),0))</f>
        <v>44646</v>
      </c>
      <c r="CH97" s="230"/>
      <c r="CI97" s="205">
        <f>IF(COUNT($G97:G97),EDATE(EDATE($G97,40),0))</f>
        <v>44677</v>
      </c>
      <c r="CJ97" s="230"/>
      <c r="CK97" s="205">
        <f>IF(COUNT($G97:G97),EDATE(EDATE($G97,41),0))</f>
        <v>44707</v>
      </c>
      <c r="CL97" s="230"/>
      <c r="CM97" s="205">
        <f>IF(COUNT($G97:G97),EDATE(EDATE($G97,42),0))</f>
        <v>44738</v>
      </c>
      <c r="CN97" s="230"/>
      <c r="CO97" s="205">
        <f>IF(COUNT($G97:G97),EDATE(EDATE($G97,43),0))</f>
        <v>44768</v>
      </c>
      <c r="CP97" s="230"/>
      <c r="CQ97" s="205">
        <f>IF(COUNT($G97:G97),EDATE(EDATE($G97,44),0))</f>
        <v>44799</v>
      </c>
      <c r="CR97" s="230"/>
      <c r="CS97" s="205">
        <f>IF(COUNT($G97:G97),EDATE(EDATE($G97,45),0))</f>
        <v>44830</v>
      </c>
      <c r="CT97" s="230"/>
      <c r="CU97" s="205">
        <f>IF(COUNT($G97:G97),EDATE(EDATE($G97,46),0))</f>
        <v>44860</v>
      </c>
      <c r="CV97" s="230"/>
      <c r="CW97" s="205">
        <f>IF(COUNT($G97:G97),EDATE(EDATE($G97,47),0))</f>
        <v>44891</v>
      </c>
      <c r="CX97" s="230"/>
      <c r="CY97" s="205">
        <f>IF(COUNT($G97:G97),EDATE(EDATE($G97,48),0))</f>
        <v>44921</v>
      </c>
      <c r="CZ97" s="230"/>
      <c r="DA97" s="205">
        <f>IF(COUNT($G97:G97),EDATE(EDATE($G97,49),0))</f>
        <v>44952</v>
      </c>
      <c r="DB97" s="230"/>
      <c r="DC97" s="205">
        <f>IF(COUNT($G97:G97),EDATE(EDATE($G97,50),0))</f>
        <v>44983</v>
      </c>
      <c r="DD97" s="230"/>
      <c r="DE97" s="205">
        <f>IF(COUNT($G97:G97),EDATE(EDATE($G97,51),0))</f>
        <v>45011</v>
      </c>
      <c r="DF97" s="230"/>
      <c r="DG97" s="205">
        <f>IF(COUNT($G97:G97),EDATE(EDATE($G97,52),0))</f>
        <v>45042</v>
      </c>
      <c r="DH97" s="230"/>
      <c r="DI97" s="205">
        <f>IF(COUNT($G97:G97),EDATE(EDATE($G97,53),0))</f>
        <v>45072</v>
      </c>
      <c r="DJ97" s="230"/>
      <c r="DK97" s="205">
        <f>IF(COUNT($G97:G97),EDATE(EDATE($G97,54),0))</f>
        <v>45103</v>
      </c>
      <c r="DL97" s="230"/>
      <c r="DM97" s="205">
        <f>IF(COUNT($G97:G97),EDATE(EDATE($G97,55),0))</f>
        <v>45133</v>
      </c>
      <c r="DN97" s="230"/>
      <c r="DO97" s="205">
        <f>IF(COUNT($G97:G97),EDATE(EDATE($G97,56),0))</f>
        <v>45164</v>
      </c>
      <c r="DP97" s="230"/>
      <c r="DQ97" s="205">
        <f>IF(COUNT($G97:G97),EDATE(EDATE($G97,57),0))</f>
        <v>45195</v>
      </c>
      <c r="DR97" s="230"/>
      <c r="DS97" s="205">
        <f>IF(COUNT($G97:G97),EDATE(EDATE($G97,58),0))</f>
        <v>45225</v>
      </c>
      <c r="DT97" s="230"/>
      <c r="DU97" s="205">
        <f>IF(COUNT($G97:G97),EDATE(EDATE($G97,59),0))</f>
        <v>45256</v>
      </c>
      <c r="DV97" s="230"/>
      <c r="DW97" s="205">
        <f>IF(COUNT($G97:G97),EDATE(EDATE($G97,60),0))</f>
        <v>45286</v>
      </c>
      <c r="DX97" s="230"/>
      <c r="DY97" s="205">
        <f>IF(COUNT($G97:G97),EDATE(EDATE($G97,61),0))</f>
        <v>45317</v>
      </c>
      <c r="DZ97" s="230"/>
      <c r="EA97" s="205">
        <f>IF(COUNT($G97:G97),EDATE(EDATE($G97,62),0))</f>
        <v>45348</v>
      </c>
      <c r="EB97" s="230"/>
      <c r="EC97" s="205">
        <f>IF(COUNT($G97:G97),EDATE(EDATE($G97,63),0))</f>
        <v>45377</v>
      </c>
      <c r="ED97" s="230"/>
      <c r="EE97" s="205">
        <f>IF(COUNT($G97:G97),EDATE(EDATE($G97,64),0))</f>
        <v>45408</v>
      </c>
      <c r="EF97" s="233"/>
      <c r="EG97" s="44"/>
    </row>
    <row r="98" spans="1:137" ht="21" customHeight="1" thickBot="1">
      <c r="A98" s="200" t="str">
        <f t="shared" ca="1" si="1"/>
        <v/>
      </c>
      <c r="B98" s="213"/>
      <c r="C98" s="215" t="e">
        <f>+VLOOKUP(B98,'اسماء العملاء'!$A$2:$E$1270,5,FALSE)</f>
        <v>#N/A</v>
      </c>
      <c r="D98" s="215" t="e">
        <f>+VLOOKUP(B98,'اسماء العملاء'!$A$2:$C$1270,2,FALSE)</f>
        <v>#N/A</v>
      </c>
      <c r="E98" s="215" t="e">
        <f>+VLOOKUP(B98,'اسماء العملاء'!$A$2:$C$1270,3,FALSE)</f>
        <v>#N/A</v>
      </c>
      <c r="F98" s="203" t="e">
        <f>+VLOOKUP(B98,'اسماء العملاء'!$A$2:$F$142,6,FALSE)</f>
        <v>#N/A</v>
      </c>
      <c r="G98" s="205">
        <v>43461</v>
      </c>
      <c r="H98" s="229"/>
      <c r="I98" s="205">
        <f>IF(COUNT($G98:G98),EDATE(EDATE($G98,1),0))</f>
        <v>43492</v>
      </c>
      <c r="J98" s="230"/>
      <c r="K98" s="205">
        <f>IF(COUNT($G98:G98),EDATE(EDATE($G98,2),0))</f>
        <v>43523</v>
      </c>
      <c r="L98" s="230"/>
      <c r="M98" s="205">
        <f>IF(COUNT($G98:G98),EDATE(EDATE($G98,3),0))</f>
        <v>43551</v>
      </c>
      <c r="N98" s="230"/>
      <c r="O98" s="205">
        <f>IF(COUNT($G98:G98),EDATE(EDATE($G98,4),0))</f>
        <v>43582</v>
      </c>
      <c r="P98" s="230"/>
      <c r="Q98" s="230">
        <f>IF(COUNT($G98:G98),EDATE(EDATE($G98,5),0))</f>
        <v>43612</v>
      </c>
      <c r="R98" s="230"/>
      <c r="S98" s="205">
        <f>IF(COUNT($G98:G98),EDATE(EDATE($G98,6),0))</f>
        <v>43643</v>
      </c>
      <c r="T98" s="230"/>
      <c r="U98" s="205">
        <f>IF(COUNT($G98:G98),EDATE(EDATE($G98,7),0))</f>
        <v>43673</v>
      </c>
      <c r="V98" s="230"/>
      <c r="W98" s="205">
        <f>IF(COUNT($G98:G98),EDATE(EDATE($G98,8),0))</f>
        <v>43704</v>
      </c>
      <c r="X98" s="230"/>
      <c r="Y98" s="205">
        <f>IF(COUNT($G98:G98),EDATE(EDATE($G98,9),0))</f>
        <v>43735</v>
      </c>
      <c r="Z98" s="230"/>
      <c r="AA98" s="205">
        <f>IF(COUNT($G98:G98),EDATE(EDATE($G98,10),0))</f>
        <v>43765</v>
      </c>
      <c r="AB98" s="230"/>
      <c r="AC98" s="205">
        <f>IF(COUNT($G98:G98),EDATE(EDATE($G98,11),0))</f>
        <v>43796</v>
      </c>
      <c r="AD98" s="230"/>
      <c r="AE98" s="205">
        <f>IF(COUNT($G98:G98),EDATE(EDATE($G98,12),0))</f>
        <v>43826</v>
      </c>
      <c r="AF98" s="230"/>
      <c r="AG98" s="205">
        <f>IF(COUNT($G98:G98),EDATE(EDATE($G98,13),0))</f>
        <v>43857</v>
      </c>
      <c r="AH98" s="230"/>
      <c r="AI98" s="205">
        <f>IF(COUNT($G98:G98),EDATE(EDATE($G98,14),0))</f>
        <v>43888</v>
      </c>
      <c r="AJ98" s="230"/>
      <c r="AK98" s="205">
        <f>IF(COUNT($G98:G98),EDATE(EDATE($G98,15),0))</f>
        <v>43917</v>
      </c>
      <c r="AL98" s="230"/>
      <c r="AM98" s="205">
        <f>IF(COUNT($G98:G98),EDATE(EDATE($G98,16),0))</f>
        <v>43948</v>
      </c>
      <c r="AN98" s="230"/>
      <c r="AO98" s="205">
        <f>IF(COUNT($G98:G98),EDATE(EDATE($G98,17),0))</f>
        <v>43978</v>
      </c>
      <c r="AP98" s="230"/>
      <c r="AQ98" s="205">
        <f>IF(COUNT($G98:G98),EDATE(EDATE($G98,18),0))</f>
        <v>44009</v>
      </c>
      <c r="AR98" s="230"/>
      <c r="AS98" s="205">
        <f>IF(COUNT($G98:G98),EDATE(EDATE($G98,19),0))</f>
        <v>44039</v>
      </c>
      <c r="AT98" s="230"/>
      <c r="AU98" s="205">
        <f>IF(COUNT($G98:G98),EDATE(EDATE($G98,20),0))</f>
        <v>44070</v>
      </c>
      <c r="AV98" s="230"/>
      <c r="AW98" s="205">
        <f>IF(COUNT($G98:G98),EDATE(EDATE($G98,21),0))</f>
        <v>44101</v>
      </c>
      <c r="AX98" s="230"/>
      <c r="AY98" s="205">
        <f>IF(COUNT($G98:G98),EDATE(EDATE($G98,22),0))</f>
        <v>44131</v>
      </c>
      <c r="AZ98" s="230"/>
      <c r="BA98" s="205">
        <f>IF(COUNT($G98:G98),EDATE(EDATE($G98,23),0))</f>
        <v>44162</v>
      </c>
      <c r="BB98" s="230"/>
      <c r="BC98" s="205">
        <f>IF(COUNT($G98:G98),EDATE(EDATE($G98,24),0))</f>
        <v>44192</v>
      </c>
      <c r="BD98" s="230"/>
      <c r="BE98" s="205">
        <f>IF(COUNT($G98:G98),EDATE(EDATE($G98,25),0))</f>
        <v>44223</v>
      </c>
      <c r="BF98" s="230"/>
      <c r="BG98" s="205">
        <f>IF(COUNT($G98:G98),EDATE(EDATE($G98,26),0))</f>
        <v>44254</v>
      </c>
      <c r="BH98" s="230"/>
      <c r="BI98" s="205">
        <f>IF(COUNT($G98:G98),EDATE(EDATE($G98,27),0))</f>
        <v>44282</v>
      </c>
      <c r="BJ98" s="230"/>
      <c r="BK98" s="205">
        <f>IF(COUNT($G98:G98),EDATE(EDATE($G98,28),0))</f>
        <v>44313</v>
      </c>
      <c r="BL98" s="230"/>
      <c r="BM98" s="205">
        <f>IF(COUNT($G98:G98),EDATE(EDATE($G98,29),0))</f>
        <v>44343</v>
      </c>
      <c r="BN98" s="230"/>
      <c r="BO98" s="205">
        <f>IF(COUNT($G98:G98),EDATE(EDATE($G98,30),0))</f>
        <v>44374</v>
      </c>
      <c r="BP98" s="230"/>
      <c r="BQ98" s="205">
        <f>IF(COUNT($G98:G98),EDATE(EDATE($G98,31),0))</f>
        <v>44404</v>
      </c>
      <c r="BR98" s="230"/>
      <c r="BS98" s="205">
        <f>IF(COUNT($G98:G98),EDATE(EDATE($G98,32),0))</f>
        <v>44435</v>
      </c>
      <c r="BT98" s="230"/>
      <c r="BU98" s="205">
        <f>IF(COUNT($G98:G98),EDATE(EDATE($G98,33),0))</f>
        <v>44466</v>
      </c>
      <c r="BV98" s="230"/>
      <c r="BW98" s="205">
        <f>IF(COUNT($G98:G98),EDATE(EDATE($G98,34),0))</f>
        <v>44496</v>
      </c>
      <c r="BX98" s="230"/>
      <c r="BY98" s="205">
        <f>IF(COUNT($G98:G98),EDATE(EDATE($G98,35),0))</f>
        <v>44527</v>
      </c>
      <c r="BZ98" s="230"/>
      <c r="CA98" s="205">
        <f>IF(COUNT($G98:G98),EDATE(EDATE($G98,36),0))</f>
        <v>44557</v>
      </c>
      <c r="CB98" s="230"/>
      <c r="CC98" s="205">
        <f>IF(COUNT($G98:G98),EDATE(EDATE($G98,37),0))</f>
        <v>44588</v>
      </c>
      <c r="CD98" s="230"/>
      <c r="CE98" s="205">
        <f>IF(COUNT($G98:G98),EDATE(EDATE($G98,38),0))</f>
        <v>44619</v>
      </c>
      <c r="CF98" s="230"/>
      <c r="CG98" s="205">
        <f>IF(COUNT($G98:G98),EDATE(EDATE($G98,39),0))</f>
        <v>44647</v>
      </c>
      <c r="CH98" s="230"/>
      <c r="CI98" s="205">
        <f>IF(COUNT($G98:G98),EDATE(EDATE($G98,40),0))</f>
        <v>44678</v>
      </c>
      <c r="CJ98" s="230"/>
      <c r="CK98" s="205">
        <f>IF(COUNT($G98:G98),EDATE(EDATE($G98,41),0))</f>
        <v>44708</v>
      </c>
      <c r="CL98" s="230"/>
      <c r="CM98" s="205">
        <f>IF(COUNT($G98:G98),EDATE(EDATE($G98,42),0))</f>
        <v>44739</v>
      </c>
      <c r="CN98" s="230"/>
      <c r="CO98" s="205">
        <f>IF(COUNT($G98:G98),EDATE(EDATE($G98,43),0))</f>
        <v>44769</v>
      </c>
      <c r="CP98" s="230"/>
      <c r="CQ98" s="205">
        <f>IF(COUNT($G98:G98),EDATE(EDATE($G98,44),0))</f>
        <v>44800</v>
      </c>
      <c r="CR98" s="230"/>
      <c r="CS98" s="205">
        <f>IF(COUNT($G98:G98),EDATE(EDATE($G98,45),0))</f>
        <v>44831</v>
      </c>
      <c r="CT98" s="230"/>
      <c r="CU98" s="205">
        <f>IF(COUNT($G98:G98),EDATE(EDATE($G98,46),0))</f>
        <v>44861</v>
      </c>
      <c r="CV98" s="230"/>
      <c r="CW98" s="205">
        <f>IF(COUNT($G98:G98),EDATE(EDATE($G98,47),0))</f>
        <v>44892</v>
      </c>
      <c r="CX98" s="230"/>
      <c r="CY98" s="205">
        <f>IF(COUNT($G98:G98),EDATE(EDATE($G98,48),0))</f>
        <v>44922</v>
      </c>
      <c r="CZ98" s="230"/>
      <c r="DA98" s="205">
        <f>IF(COUNT($G98:G98),EDATE(EDATE($G98,49),0))</f>
        <v>44953</v>
      </c>
      <c r="DB98" s="230"/>
      <c r="DC98" s="205">
        <f>IF(COUNT($G98:G98),EDATE(EDATE($G98,50),0))</f>
        <v>44984</v>
      </c>
      <c r="DD98" s="230"/>
      <c r="DE98" s="205">
        <f>IF(COUNT($G98:G98),EDATE(EDATE($G98,51),0))</f>
        <v>45012</v>
      </c>
      <c r="DF98" s="230"/>
      <c r="DG98" s="205">
        <f>IF(COUNT($G98:G98),EDATE(EDATE($G98,52),0))</f>
        <v>45043</v>
      </c>
      <c r="DH98" s="230"/>
      <c r="DI98" s="205">
        <f>IF(COUNT($G98:G98),EDATE(EDATE($G98,53),0))</f>
        <v>45073</v>
      </c>
      <c r="DJ98" s="230"/>
      <c r="DK98" s="205">
        <f>IF(COUNT($G98:G98),EDATE(EDATE($G98,54),0))</f>
        <v>45104</v>
      </c>
      <c r="DL98" s="230"/>
      <c r="DM98" s="205">
        <f>IF(COUNT($G98:G98),EDATE(EDATE($G98,55),0))</f>
        <v>45134</v>
      </c>
      <c r="DN98" s="230"/>
      <c r="DO98" s="205">
        <f>IF(COUNT($G98:G98),EDATE(EDATE($G98,56),0))</f>
        <v>45165</v>
      </c>
      <c r="DP98" s="230"/>
      <c r="DQ98" s="205">
        <f>IF(COUNT($G98:G98),EDATE(EDATE($G98,57),0))</f>
        <v>45196</v>
      </c>
      <c r="DR98" s="230"/>
      <c r="DS98" s="205">
        <f>IF(COUNT($G98:G98),EDATE(EDATE($G98,58),0))</f>
        <v>45226</v>
      </c>
      <c r="DT98" s="230"/>
      <c r="DU98" s="205">
        <f>IF(COUNT($G98:G98),EDATE(EDATE($G98,59),0))</f>
        <v>45257</v>
      </c>
      <c r="DV98" s="230"/>
      <c r="DW98" s="205">
        <f>IF(COUNT($G98:G98),EDATE(EDATE($G98,60),0))</f>
        <v>45287</v>
      </c>
      <c r="DX98" s="230"/>
      <c r="DY98" s="205">
        <f>IF(COUNT($G98:G98),EDATE(EDATE($G98,61),0))</f>
        <v>45318</v>
      </c>
      <c r="DZ98" s="230"/>
      <c r="EA98" s="205">
        <f>IF(COUNT($G98:G98),EDATE(EDATE($G98,62),0))</f>
        <v>45349</v>
      </c>
      <c r="EB98" s="230"/>
      <c r="EC98" s="205">
        <f>IF(COUNT($G98:G98),EDATE(EDATE($G98,63),0))</f>
        <v>45378</v>
      </c>
      <c r="ED98" s="230"/>
      <c r="EE98" s="205">
        <f>IF(COUNT($G98:G98),EDATE(EDATE($G98,64),0))</f>
        <v>45409</v>
      </c>
      <c r="EF98" s="233"/>
      <c r="EG98" s="44"/>
    </row>
    <row r="99" spans="1:137" ht="21" customHeight="1" thickBot="1">
      <c r="A99" s="200" t="str">
        <f t="shared" ca="1" si="1"/>
        <v/>
      </c>
      <c r="B99" s="213"/>
      <c r="C99" s="215" t="e">
        <f>+VLOOKUP(B99,'اسماء العملاء'!$A$2:$E$1270,5,FALSE)</f>
        <v>#N/A</v>
      </c>
      <c r="D99" s="215" t="e">
        <f>+VLOOKUP(B99,'اسماء العملاء'!$A$2:$C$1270,2,FALSE)</f>
        <v>#N/A</v>
      </c>
      <c r="E99" s="215" t="e">
        <f>+VLOOKUP(B99,'اسماء العملاء'!$A$2:$C$1270,3,FALSE)</f>
        <v>#N/A</v>
      </c>
      <c r="F99" s="203" t="e">
        <f>+VLOOKUP(B99,'اسماء العملاء'!$A$2:$F$142,6,FALSE)</f>
        <v>#N/A</v>
      </c>
      <c r="G99" s="205">
        <v>43462</v>
      </c>
      <c r="H99" s="229"/>
      <c r="I99" s="205">
        <f>IF(COUNT($G99:G99),EDATE(EDATE($G99,1),0))</f>
        <v>43493</v>
      </c>
      <c r="J99" s="230"/>
      <c r="K99" s="205">
        <f>IF(COUNT($G99:G99),EDATE(EDATE($G99,2),0))</f>
        <v>43524</v>
      </c>
      <c r="L99" s="230"/>
      <c r="M99" s="205">
        <f>IF(COUNT($G99:G99),EDATE(EDATE($G99,3),0))</f>
        <v>43552</v>
      </c>
      <c r="N99" s="230"/>
      <c r="O99" s="205">
        <f>IF(COUNT($G99:G99),EDATE(EDATE($G99,4),0))</f>
        <v>43583</v>
      </c>
      <c r="P99" s="230"/>
      <c r="Q99" s="230">
        <f>IF(COUNT($G99:G99),EDATE(EDATE($G99,5),0))</f>
        <v>43613</v>
      </c>
      <c r="R99" s="230"/>
      <c r="S99" s="205">
        <f>IF(COUNT($G99:G99),EDATE(EDATE($G99,6),0))</f>
        <v>43644</v>
      </c>
      <c r="T99" s="230"/>
      <c r="U99" s="205">
        <f>IF(COUNT($G99:G99),EDATE(EDATE($G99,7),0))</f>
        <v>43674</v>
      </c>
      <c r="V99" s="230"/>
      <c r="W99" s="205">
        <f>IF(COUNT($G99:G99),EDATE(EDATE($G99,8),0))</f>
        <v>43705</v>
      </c>
      <c r="X99" s="230"/>
      <c r="Y99" s="205">
        <f>IF(COUNT($G99:G99),EDATE(EDATE($G99,9),0))</f>
        <v>43736</v>
      </c>
      <c r="Z99" s="230"/>
      <c r="AA99" s="205">
        <f>IF(COUNT($G99:G99),EDATE(EDATE($G99,10),0))</f>
        <v>43766</v>
      </c>
      <c r="AB99" s="230"/>
      <c r="AC99" s="205">
        <f>IF(COUNT($G99:G99),EDATE(EDATE($G99,11),0))</f>
        <v>43797</v>
      </c>
      <c r="AD99" s="230"/>
      <c r="AE99" s="205">
        <f>IF(COUNT($G99:G99),EDATE(EDATE($G99,12),0))</f>
        <v>43827</v>
      </c>
      <c r="AF99" s="230"/>
      <c r="AG99" s="205">
        <f>IF(COUNT($G99:G99),EDATE(EDATE($G99,13),0))</f>
        <v>43858</v>
      </c>
      <c r="AH99" s="230"/>
      <c r="AI99" s="205">
        <f>IF(COUNT($G99:G99),EDATE(EDATE($G99,14),0))</f>
        <v>43889</v>
      </c>
      <c r="AJ99" s="230"/>
      <c r="AK99" s="205">
        <f>IF(COUNT($G99:G99),EDATE(EDATE($G99,15),0))</f>
        <v>43918</v>
      </c>
      <c r="AL99" s="230"/>
      <c r="AM99" s="205">
        <f>IF(COUNT($G99:G99),EDATE(EDATE($G99,16),0))</f>
        <v>43949</v>
      </c>
      <c r="AN99" s="230"/>
      <c r="AO99" s="205">
        <f>IF(COUNT($G99:G99),EDATE(EDATE($G99,17),0))</f>
        <v>43979</v>
      </c>
      <c r="AP99" s="230"/>
      <c r="AQ99" s="205">
        <f>IF(COUNT($G99:G99),EDATE(EDATE($G99,18),0))</f>
        <v>44010</v>
      </c>
      <c r="AR99" s="230"/>
      <c r="AS99" s="205">
        <f>IF(COUNT($G99:G99),EDATE(EDATE($G99,19),0))</f>
        <v>44040</v>
      </c>
      <c r="AT99" s="230"/>
      <c r="AU99" s="205">
        <f>IF(COUNT($G99:G99),EDATE(EDATE($G99,20),0))</f>
        <v>44071</v>
      </c>
      <c r="AV99" s="230"/>
      <c r="AW99" s="205">
        <f>IF(COUNT($G99:G99),EDATE(EDATE($G99,21),0))</f>
        <v>44102</v>
      </c>
      <c r="AX99" s="230"/>
      <c r="AY99" s="205">
        <f>IF(COUNT($G99:G99),EDATE(EDATE($G99,22),0))</f>
        <v>44132</v>
      </c>
      <c r="AZ99" s="230"/>
      <c r="BA99" s="205">
        <f>IF(COUNT($G99:G99),EDATE(EDATE($G99,23),0))</f>
        <v>44163</v>
      </c>
      <c r="BB99" s="230"/>
      <c r="BC99" s="205">
        <f>IF(COUNT($G99:G99),EDATE(EDATE($G99,24),0))</f>
        <v>44193</v>
      </c>
      <c r="BD99" s="230"/>
      <c r="BE99" s="205">
        <f>IF(COUNT($G99:G99),EDATE(EDATE($G99,25),0))</f>
        <v>44224</v>
      </c>
      <c r="BF99" s="230"/>
      <c r="BG99" s="205">
        <f>IF(COUNT($G99:G99),EDATE(EDATE($G99,26),0))</f>
        <v>44255</v>
      </c>
      <c r="BH99" s="230"/>
      <c r="BI99" s="205">
        <f>IF(COUNT($G99:G99),EDATE(EDATE($G99,27),0))</f>
        <v>44283</v>
      </c>
      <c r="BJ99" s="230"/>
      <c r="BK99" s="205">
        <f>IF(COUNT($G99:G99),EDATE(EDATE($G99,28),0))</f>
        <v>44314</v>
      </c>
      <c r="BL99" s="230"/>
      <c r="BM99" s="205">
        <f>IF(COUNT($G99:G99),EDATE(EDATE($G99,29),0))</f>
        <v>44344</v>
      </c>
      <c r="BN99" s="230"/>
      <c r="BO99" s="205">
        <f>IF(COUNT($G99:G99),EDATE(EDATE($G99,30),0))</f>
        <v>44375</v>
      </c>
      <c r="BP99" s="230"/>
      <c r="BQ99" s="205">
        <f>IF(COUNT($G99:G99),EDATE(EDATE($G99,31),0))</f>
        <v>44405</v>
      </c>
      <c r="BR99" s="230"/>
      <c r="BS99" s="205">
        <f>IF(COUNT($G99:G99),EDATE(EDATE($G99,32),0))</f>
        <v>44436</v>
      </c>
      <c r="BT99" s="230"/>
      <c r="BU99" s="205">
        <f>IF(COUNT($G99:G99),EDATE(EDATE($G99,33),0))</f>
        <v>44467</v>
      </c>
      <c r="BV99" s="230"/>
      <c r="BW99" s="205">
        <f>IF(COUNT($G99:G99),EDATE(EDATE($G99,34),0))</f>
        <v>44497</v>
      </c>
      <c r="BX99" s="230"/>
      <c r="BY99" s="205">
        <f>IF(COUNT($G99:G99),EDATE(EDATE($G99,35),0))</f>
        <v>44528</v>
      </c>
      <c r="BZ99" s="230"/>
      <c r="CA99" s="205">
        <f>IF(COUNT($G99:G99),EDATE(EDATE($G99,36),0))</f>
        <v>44558</v>
      </c>
      <c r="CB99" s="230"/>
      <c r="CC99" s="205">
        <f>IF(COUNT($G99:G99),EDATE(EDATE($G99,37),0))</f>
        <v>44589</v>
      </c>
      <c r="CD99" s="230"/>
      <c r="CE99" s="205">
        <f>IF(COUNT($G99:G99),EDATE(EDATE($G99,38),0))</f>
        <v>44620</v>
      </c>
      <c r="CF99" s="230"/>
      <c r="CG99" s="205">
        <f>IF(COUNT($G99:G99),EDATE(EDATE($G99,39),0))</f>
        <v>44648</v>
      </c>
      <c r="CH99" s="230"/>
      <c r="CI99" s="205">
        <f>IF(COUNT($G99:G99),EDATE(EDATE($G99,40),0))</f>
        <v>44679</v>
      </c>
      <c r="CJ99" s="230"/>
      <c r="CK99" s="205">
        <f>IF(COUNT($G99:G99),EDATE(EDATE($G99,41),0))</f>
        <v>44709</v>
      </c>
      <c r="CL99" s="230"/>
      <c r="CM99" s="205">
        <f>IF(COUNT($G99:G99),EDATE(EDATE($G99,42),0))</f>
        <v>44740</v>
      </c>
      <c r="CN99" s="230"/>
      <c r="CO99" s="205">
        <f>IF(COUNT($G99:G99),EDATE(EDATE($G99,43),0))</f>
        <v>44770</v>
      </c>
      <c r="CP99" s="230"/>
      <c r="CQ99" s="205">
        <f>IF(COUNT($G99:G99),EDATE(EDATE($G99,44),0))</f>
        <v>44801</v>
      </c>
      <c r="CR99" s="230"/>
      <c r="CS99" s="205">
        <f>IF(COUNT($G99:G99),EDATE(EDATE($G99,45),0))</f>
        <v>44832</v>
      </c>
      <c r="CT99" s="230"/>
      <c r="CU99" s="205">
        <f>IF(COUNT($G99:G99),EDATE(EDATE($G99,46),0))</f>
        <v>44862</v>
      </c>
      <c r="CV99" s="230"/>
      <c r="CW99" s="205">
        <f>IF(COUNT($G99:G99),EDATE(EDATE($G99,47),0))</f>
        <v>44893</v>
      </c>
      <c r="CX99" s="230"/>
      <c r="CY99" s="205">
        <f>IF(COUNT($G99:G99),EDATE(EDATE($G99,48),0))</f>
        <v>44923</v>
      </c>
      <c r="CZ99" s="230"/>
      <c r="DA99" s="205">
        <f>IF(COUNT($G99:G99),EDATE(EDATE($G99,49),0))</f>
        <v>44954</v>
      </c>
      <c r="DB99" s="230"/>
      <c r="DC99" s="205">
        <f>IF(COUNT($G99:G99),EDATE(EDATE($G99,50),0))</f>
        <v>44985</v>
      </c>
      <c r="DD99" s="230"/>
      <c r="DE99" s="205">
        <f>IF(COUNT($G99:G99),EDATE(EDATE($G99,51),0))</f>
        <v>45013</v>
      </c>
      <c r="DF99" s="230"/>
      <c r="DG99" s="205">
        <f>IF(COUNT($G99:G99),EDATE(EDATE($G99,52),0))</f>
        <v>45044</v>
      </c>
      <c r="DH99" s="230"/>
      <c r="DI99" s="205">
        <f>IF(COUNT($G99:G99),EDATE(EDATE($G99,53),0))</f>
        <v>45074</v>
      </c>
      <c r="DJ99" s="230"/>
      <c r="DK99" s="205">
        <f>IF(COUNT($G99:G99),EDATE(EDATE($G99,54),0))</f>
        <v>45105</v>
      </c>
      <c r="DL99" s="230"/>
      <c r="DM99" s="205">
        <f>IF(COUNT($G99:G99),EDATE(EDATE($G99,55),0))</f>
        <v>45135</v>
      </c>
      <c r="DN99" s="230"/>
      <c r="DO99" s="205">
        <f>IF(COUNT($G99:G99),EDATE(EDATE($G99,56),0))</f>
        <v>45166</v>
      </c>
      <c r="DP99" s="230"/>
      <c r="DQ99" s="205">
        <f>IF(COUNT($G99:G99),EDATE(EDATE($G99,57),0))</f>
        <v>45197</v>
      </c>
      <c r="DR99" s="230"/>
      <c r="DS99" s="205">
        <f>IF(COUNT($G99:G99),EDATE(EDATE($G99,58),0))</f>
        <v>45227</v>
      </c>
      <c r="DT99" s="230"/>
      <c r="DU99" s="205">
        <f>IF(COUNT($G99:G99),EDATE(EDATE($G99,59),0))</f>
        <v>45258</v>
      </c>
      <c r="DV99" s="230"/>
      <c r="DW99" s="205">
        <f>IF(COUNT($G99:G99),EDATE(EDATE($G99,60),0))</f>
        <v>45288</v>
      </c>
      <c r="DX99" s="230"/>
      <c r="DY99" s="205">
        <f>IF(COUNT($G99:G99),EDATE(EDATE($G99,61),0))</f>
        <v>45319</v>
      </c>
      <c r="DZ99" s="230"/>
      <c r="EA99" s="205">
        <f>IF(COUNT($G99:G99),EDATE(EDATE($G99,62),0))</f>
        <v>45350</v>
      </c>
      <c r="EB99" s="230"/>
      <c r="EC99" s="205">
        <f>IF(COUNT($G99:G99),EDATE(EDATE($G99,63),0))</f>
        <v>45379</v>
      </c>
      <c r="ED99" s="230"/>
      <c r="EE99" s="205">
        <f>IF(COUNT($G99:G99),EDATE(EDATE($G99,64),0))</f>
        <v>45410</v>
      </c>
      <c r="EF99" s="233"/>
      <c r="EG99" s="44"/>
    </row>
    <row r="100" spans="1:137" ht="21" customHeight="1" thickBot="1">
      <c r="A100" s="200" t="str">
        <f t="shared" ca="1" si="1"/>
        <v/>
      </c>
      <c r="B100" s="213"/>
      <c r="C100" s="215" t="e">
        <f>+VLOOKUP(B100,'اسماء العملاء'!$A$2:$E$1270,5,FALSE)</f>
        <v>#N/A</v>
      </c>
      <c r="D100" s="215" t="e">
        <f>+VLOOKUP(B100,'اسماء العملاء'!$A$2:$C$1270,2,FALSE)</f>
        <v>#N/A</v>
      </c>
      <c r="E100" s="215" t="e">
        <f>+VLOOKUP(B100,'اسماء العملاء'!$A$2:$C$1270,3,FALSE)</f>
        <v>#N/A</v>
      </c>
      <c r="F100" s="203" t="e">
        <f>+VLOOKUP(B100,'اسماء العملاء'!$A$2:$F$142,6,FALSE)</f>
        <v>#N/A</v>
      </c>
      <c r="G100" s="205">
        <v>43463</v>
      </c>
      <c r="H100" s="229"/>
      <c r="I100" s="205">
        <f>IF(COUNT($G100:G100),EDATE(EDATE($G100,1),0))</f>
        <v>43494</v>
      </c>
      <c r="J100" s="230"/>
      <c r="K100" s="205">
        <f>IF(COUNT($G100:G100),EDATE(EDATE($G100,2),0))</f>
        <v>43524</v>
      </c>
      <c r="L100" s="230"/>
      <c r="M100" s="205">
        <f>IF(COUNT($G100:G100),EDATE(EDATE($G100,3),0))</f>
        <v>43553</v>
      </c>
      <c r="N100" s="230"/>
      <c r="O100" s="205">
        <f>IF(COUNT($G100:G100),EDATE(EDATE($G100,4),0))</f>
        <v>43584</v>
      </c>
      <c r="P100" s="230"/>
      <c r="Q100" s="230">
        <f>IF(COUNT($G100:G100),EDATE(EDATE($G100,5),0))</f>
        <v>43614</v>
      </c>
      <c r="R100" s="230"/>
      <c r="S100" s="205">
        <f>IF(COUNT($G100:G100),EDATE(EDATE($G100,6),0))</f>
        <v>43645</v>
      </c>
      <c r="T100" s="230"/>
      <c r="U100" s="205">
        <f>IF(COUNT($G100:G100),EDATE(EDATE($G100,7),0))</f>
        <v>43675</v>
      </c>
      <c r="V100" s="230"/>
      <c r="W100" s="205">
        <f>IF(COUNT($G100:G100),EDATE(EDATE($G100,8),0))</f>
        <v>43706</v>
      </c>
      <c r="X100" s="230"/>
      <c r="Y100" s="205">
        <f>IF(COUNT($G100:G100),EDATE(EDATE($G100,9),0))</f>
        <v>43737</v>
      </c>
      <c r="Z100" s="230"/>
      <c r="AA100" s="205">
        <f>IF(COUNT($G100:G100),EDATE(EDATE($G100,10),0))</f>
        <v>43767</v>
      </c>
      <c r="AB100" s="230"/>
      <c r="AC100" s="205">
        <f>IF(COUNT($G100:G100),EDATE(EDATE($G100,11),0))</f>
        <v>43798</v>
      </c>
      <c r="AD100" s="230"/>
      <c r="AE100" s="205">
        <f>IF(COUNT($G100:G100),EDATE(EDATE($G100,12),0))</f>
        <v>43828</v>
      </c>
      <c r="AF100" s="230"/>
      <c r="AG100" s="205">
        <f>IF(COUNT($G100:G100),EDATE(EDATE($G100,13),0))</f>
        <v>43859</v>
      </c>
      <c r="AH100" s="230"/>
      <c r="AI100" s="205">
        <f>IF(COUNT($G100:G100),EDATE(EDATE($G100,14),0))</f>
        <v>43890</v>
      </c>
      <c r="AJ100" s="230"/>
      <c r="AK100" s="205">
        <f>IF(COUNT($G100:G100),EDATE(EDATE($G100,15),0))</f>
        <v>43919</v>
      </c>
      <c r="AL100" s="230"/>
      <c r="AM100" s="205">
        <f>IF(COUNT($G100:G100),EDATE(EDATE($G100,16),0))</f>
        <v>43950</v>
      </c>
      <c r="AN100" s="230"/>
      <c r="AO100" s="205">
        <f>IF(COUNT($G100:G100),EDATE(EDATE($G100,17),0))</f>
        <v>43980</v>
      </c>
      <c r="AP100" s="230"/>
      <c r="AQ100" s="205">
        <f>IF(COUNT($G100:G100),EDATE(EDATE($G100,18),0))</f>
        <v>44011</v>
      </c>
      <c r="AR100" s="230"/>
      <c r="AS100" s="205">
        <f>IF(COUNT($G100:G100),EDATE(EDATE($G100,19),0))</f>
        <v>44041</v>
      </c>
      <c r="AT100" s="230"/>
      <c r="AU100" s="205">
        <f>IF(COUNT($G100:G100),EDATE(EDATE($G100,20),0))</f>
        <v>44072</v>
      </c>
      <c r="AV100" s="230"/>
      <c r="AW100" s="205">
        <f>IF(COUNT($G100:G100),EDATE(EDATE($G100,21),0))</f>
        <v>44103</v>
      </c>
      <c r="AX100" s="230"/>
      <c r="AY100" s="205">
        <f>IF(COUNT($G100:G100),EDATE(EDATE($G100,22),0))</f>
        <v>44133</v>
      </c>
      <c r="AZ100" s="230"/>
      <c r="BA100" s="205">
        <f>IF(COUNT($G100:G100),EDATE(EDATE($G100,23),0))</f>
        <v>44164</v>
      </c>
      <c r="BB100" s="230"/>
      <c r="BC100" s="205">
        <f>IF(COUNT($G100:G100),EDATE(EDATE($G100,24),0))</f>
        <v>44194</v>
      </c>
      <c r="BD100" s="230"/>
      <c r="BE100" s="205">
        <f>IF(COUNT($G100:G100),EDATE(EDATE($G100,25),0))</f>
        <v>44225</v>
      </c>
      <c r="BF100" s="230"/>
      <c r="BG100" s="205">
        <f>IF(COUNT($G100:G100),EDATE(EDATE($G100,26),0))</f>
        <v>44255</v>
      </c>
      <c r="BH100" s="230"/>
      <c r="BI100" s="205">
        <f>IF(COUNT($G100:G100),EDATE(EDATE($G100,27),0))</f>
        <v>44284</v>
      </c>
      <c r="BJ100" s="230"/>
      <c r="BK100" s="205">
        <f>IF(COUNT($G100:G100),EDATE(EDATE($G100,28),0))</f>
        <v>44315</v>
      </c>
      <c r="BL100" s="230"/>
      <c r="BM100" s="205">
        <f>IF(COUNT($G100:G100),EDATE(EDATE($G100,29),0))</f>
        <v>44345</v>
      </c>
      <c r="BN100" s="230"/>
      <c r="BO100" s="205">
        <f>IF(COUNT($G100:G100),EDATE(EDATE($G100,30),0))</f>
        <v>44376</v>
      </c>
      <c r="BP100" s="230"/>
      <c r="BQ100" s="205">
        <f>IF(COUNT($G100:G100),EDATE(EDATE($G100,31),0))</f>
        <v>44406</v>
      </c>
      <c r="BR100" s="230"/>
      <c r="BS100" s="205">
        <f>IF(COUNT($G100:G100),EDATE(EDATE($G100,32),0))</f>
        <v>44437</v>
      </c>
      <c r="BT100" s="230"/>
      <c r="BU100" s="205">
        <f>IF(COUNT($G100:G100),EDATE(EDATE($G100,33),0))</f>
        <v>44468</v>
      </c>
      <c r="BV100" s="230"/>
      <c r="BW100" s="205">
        <f>IF(COUNT($G100:G100),EDATE(EDATE($G100,34),0))</f>
        <v>44498</v>
      </c>
      <c r="BX100" s="230"/>
      <c r="BY100" s="205">
        <f>IF(COUNT($G100:G100),EDATE(EDATE($G100,35),0))</f>
        <v>44529</v>
      </c>
      <c r="BZ100" s="230"/>
      <c r="CA100" s="205">
        <f>IF(COUNT($G100:G100),EDATE(EDATE($G100,36),0))</f>
        <v>44559</v>
      </c>
      <c r="CB100" s="230"/>
      <c r="CC100" s="205">
        <f>IF(COUNT($G100:G100),EDATE(EDATE($G100,37),0))</f>
        <v>44590</v>
      </c>
      <c r="CD100" s="230"/>
      <c r="CE100" s="205">
        <f>IF(COUNT($G100:G100),EDATE(EDATE($G100,38),0))</f>
        <v>44620</v>
      </c>
      <c r="CF100" s="230"/>
      <c r="CG100" s="205">
        <f>IF(COUNT($G100:G100),EDATE(EDATE($G100,39),0))</f>
        <v>44649</v>
      </c>
      <c r="CH100" s="230"/>
      <c r="CI100" s="205">
        <f>IF(COUNT($G100:G100),EDATE(EDATE($G100,40),0))</f>
        <v>44680</v>
      </c>
      <c r="CJ100" s="230"/>
      <c r="CK100" s="205">
        <f>IF(COUNT($G100:G100),EDATE(EDATE($G100,41),0))</f>
        <v>44710</v>
      </c>
      <c r="CL100" s="230"/>
      <c r="CM100" s="205">
        <f>IF(COUNT($G100:G100),EDATE(EDATE($G100,42),0))</f>
        <v>44741</v>
      </c>
      <c r="CN100" s="230"/>
      <c r="CO100" s="205">
        <f>IF(COUNT($G100:G100),EDATE(EDATE($G100,43),0))</f>
        <v>44771</v>
      </c>
      <c r="CP100" s="230"/>
      <c r="CQ100" s="205">
        <f>IF(COUNT($G100:G100),EDATE(EDATE($G100,44),0))</f>
        <v>44802</v>
      </c>
      <c r="CR100" s="230"/>
      <c r="CS100" s="205">
        <f>IF(COUNT($G100:G100),EDATE(EDATE($G100,45),0))</f>
        <v>44833</v>
      </c>
      <c r="CT100" s="230"/>
      <c r="CU100" s="205">
        <f>IF(COUNT($G100:G100),EDATE(EDATE($G100,46),0))</f>
        <v>44863</v>
      </c>
      <c r="CV100" s="230"/>
      <c r="CW100" s="205">
        <f>IF(COUNT($G100:G100),EDATE(EDATE($G100,47),0))</f>
        <v>44894</v>
      </c>
      <c r="CX100" s="230"/>
      <c r="CY100" s="205">
        <f>IF(COUNT($G100:G100),EDATE(EDATE($G100,48),0))</f>
        <v>44924</v>
      </c>
      <c r="CZ100" s="230"/>
      <c r="DA100" s="205">
        <f>IF(COUNT($G100:G100),EDATE(EDATE($G100,49),0))</f>
        <v>44955</v>
      </c>
      <c r="DB100" s="230"/>
      <c r="DC100" s="205">
        <f>IF(COUNT($G100:G100),EDATE(EDATE($G100,50),0))</f>
        <v>44985</v>
      </c>
      <c r="DD100" s="230"/>
      <c r="DE100" s="205">
        <f>IF(COUNT($G100:G100),EDATE(EDATE($G100,51),0))</f>
        <v>45014</v>
      </c>
      <c r="DF100" s="230"/>
      <c r="DG100" s="205">
        <f>IF(COUNT($G100:G100),EDATE(EDATE($G100,52),0))</f>
        <v>45045</v>
      </c>
      <c r="DH100" s="230"/>
      <c r="DI100" s="205">
        <f>IF(COUNT($G100:G100),EDATE(EDATE($G100,53),0))</f>
        <v>45075</v>
      </c>
      <c r="DJ100" s="230"/>
      <c r="DK100" s="205">
        <f>IF(COUNT($G100:G100),EDATE(EDATE($G100,54),0))</f>
        <v>45106</v>
      </c>
      <c r="DL100" s="230"/>
      <c r="DM100" s="205">
        <f>IF(COUNT($G100:G100),EDATE(EDATE($G100,55),0))</f>
        <v>45136</v>
      </c>
      <c r="DN100" s="230"/>
      <c r="DO100" s="205">
        <f>IF(COUNT($G100:G100),EDATE(EDATE($G100,56),0))</f>
        <v>45167</v>
      </c>
      <c r="DP100" s="230"/>
      <c r="DQ100" s="205">
        <f>IF(COUNT($G100:G100),EDATE(EDATE($G100,57),0))</f>
        <v>45198</v>
      </c>
      <c r="DR100" s="230"/>
      <c r="DS100" s="205">
        <f>IF(COUNT($G100:G100),EDATE(EDATE($G100,58),0))</f>
        <v>45228</v>
      </c>
      <c r="DT100" s="230"/>
      <c r="DU100" s="205">
        <f>IF(COUNT($G100:G100),EDATE(EDATE($G100,59),0))</f>
        <v>45259</v>
      </c>
      <c r="DV100" s="230"/>
      <c r="DW100" s="205">
        <f>IF(COUNT($G100:G100),EDATE(EDATE($G100,60),0))</f>
        <v>45289</v>
      </c>
      <c r="DX100" s="230"/>
      <c r="DY100" s="205">
        <f>IF(COUNT($G100:G100),EDATE(EDATE($G100,61),0))</f>
        <v>45320</v>
      </c>
      <c r="DZ100" s="230"/>
      <c r="EA100" s="205">
        <f>IF(COUNT($G100:G100),EDATE(EDATE($G100,62),0))</f>
        <v>45351</v>
      </c>
      <c r="EB100" s="230"/>
      <c r="EC100" s="205">
        <f>IF(COUNT($G100:G100),EDATE(EDATE($G100,63),0))</f>
        <v>45380</v>
      </c>
      <c r="ED100" s="230"/>
      <c r="EE100" s="205">
        <f>IF(COUNT($G100:G100),EDATE(EDATE($G100,64),0))</f>
        <v>45411</v>
      </c>
      <c r="EF100" s="233"/>
      <c r="EG100" s="44"/>
    </row>
    <row r="101" spans="1:137" ht="21" customHeight="1" thickBot="1">
      <c r="A101" s="200" t="str">
        <f t="shared" ca="1" si="1"/>
        <v/>
      </c>
      <c r="B101" s="213"/>
      <c r="C101" s="215" t="e">
        <f>+VLOOKUP(B101,'اسماء العملاء'!$A$2:$E$1270,5,FALSE)</f>
        <v>#N/A</v>
      </c>
      <c r="D101" s="215" t="e">
        <f>+VLOOKUP(B101,'اسماء العملاء'!$A$2:$C$1270,2,FALSE)</f>
        <v>#N/A</v>
      </c>
      <c r="E101" s="215" t="e">
        <f>+VLOOKUP(B101,'اسماء العملاء'!$A$2:$C$1270,3,FALSE)</f>
        <v>#N/A</v>
      </c>
      <c r="F101" s="203" t="e">
        <f>+VLOOKUP(B101,'اسماء العملاء'!$A$2:$F$142,6,FALSE)</f>
        <v>#N/A</v>
      </c>
      <c r="G101" s="205">
        <v>43464</v>
      </c>
      <c r="H101" s="229"/>
      <c r="I101" s="205">
        <f>IF(COUNT($G101:G101),EDATE(EDATE($G101,1),0))</f>
        <v>43495</v>
      </c>
      <c r="J101" s="230"/>
      <c r="K101" s="205">
        <f>IF(COUNT($G101:G101),EDATE(EDATE($G101,2),0))</f>
        <v>43524</v>
      </c>
      <c r="L101" s="230"/>
      <c r="M101" s="205">
        <f>IF(COUNT($G101:G101),EDATE(EDATE($G101,3),0))</f>
        <v>43554</v>
      </c>
      <c r="N101" s="230"/>
      <c r="O101" s="205">
        <f>IF(COUNT($G101:G101),EDATE(EDATE($G101,4),0))</f>
        <v>43585</v>
      </c>
      <c r="P101" s="230"/>
      <c r="Q101" s="230">
        <f>IF(COUNT($G101:G101),EDATE(EDATE($G101,5),0))</f>
        <v>43615</v>
      </c>
      <c r="R101" s="230"/>
      <c r="S101" s="205">
        <f>IF(COUNT($G101:G101),EDATE(EDATE($G101,6),0))</f>
        <v>43646</v>
      </c>
      <c r="T101" s="230"/>
      <c r="U101" s="205">
        <f>IF(COUNT($G101:G101),EDATE(EDATE($G101,7),0))</f>
        <v>43676</v>
      </c>
      <c r="V101" s="230"/>
      <c r="W101" s="205">
        <f>IF(COUNT($G101:G101),EDATE(EDATE($G101,8),0))</f>
        <v>43707</v>
      </c>
      <c r="X101" s="230"/>
      <c r="Y101" s="205">
        <f>IF(COUNT($G101:G101),EDATE(EDATE($G101,9),0))</f>
        <v>43738</v>
      </c>
      <c r="Z101" s="230"/>
      <c r="AA101" s="205">
        <f>IF(COUNT($G101:G101),EDATE(EDATE($G101,10),0))</f>
        <v>43768</v>
      </c>
      <c r="AB101" s="230"/>
      <c r="AC101" s="205">
        <f>IF(COUNT($G101:G101),EDATE(EDATE($G101,11),0))</f>
        <v>43799</v>
      </c>
      <c r="AD101" s="230"/>
      <c r="AE101" s="205">
        <f>IF(COUNT($G101:G101),EDATE(EDATE($G101,12),0))</f>
        <v>43829</v>
      </c>
      <c r="AF101" s="230"/>
      <c r="AG101" s="205">
        <f>IF(COUNT($G101:G101),EDATE(EDATE($G101,13),0))</f>
        <v>43860</v>
      </c>
      <c r="AH101" s="230"/>
      <c r="AI101" s="205">
        <f>IF(COUNT($G101:G101),EDATE(EDATE($G101,14),0))</f>
        <v>43890</v>
      </c>
      <c r="AJ101" s="230"/>
      <c r="AK101" s="205">
        <f>IF(COUNT($G101:G101),EDATE(EDATE($G101,15),0))</f>
        <v>43920</v>
      </c>
      <c r="AL101" s="230"/>
      <c r="AM101" s="205">
        <f>IF(COUNT($G101:G101),EDATE(EDATE($G101,16),0))</f>
        <v>43951</v>
      </c>
      <c r="AN101" s="230"/>
      <c r="AO101" s="205">
        <f>IF(COUNT($G101:G101),EDATE(EDATE($G101,17),0))</f>
        <v>43981</v>
      </c>
      <c r="AP101" s="230"/>
      <c r="AQ101" s="205">
        <f>IF(COUNT($G101:G101),EDATE(EDATE($G101,18),0))</f>
        <v>44012</v>
      </c>
      <c r="AR101" s="230"/>
      <c r="AS101" s="205">
        <f>IF(COUNT($G101:G101),EDATE(EDATE($G101,19),0))</f>
        <v>44042</v>
      </c>
      <c r="AT101" s="230"/>
      <c r="AU101" s="205">
        <f>IF(COUNT($G101:G101),EDATE(EDATE($G101,20),0))</f>
        <v>44073</v>
      </c>
      <c r="AV101" s="230"/>
      <c r="AW101" s="205">
        <f>IF(COUNT($G101:G101),EDATE(EDATE($G101,21),0))</f>
        <v>44104</v>
      </c>
      <c r="AX101" s="230"/>
      <c r="AY101" s="205">
        <f>IF(COUNT($G101:G101),EDATE(EDATE($G101,22),0))</f>
        <v>44134</v>
      </c>
      <c r="AZ101" s="230"/>
      <c r="BA101" s="205">
        <f>IF(COUNT($G101:G101),EDATE(EDATE($G101,23),0))</f>
        <v>44165</v>
      </c>
      <c r="BB101" s="230"/>
      <c r="BC101" s="205">
        <f>IF(COUNT($G101:G101),EDATE(EDATE($G101,24),0))</f>
        <v>44195</v>
      </c>
      <c r="BD101" s="230"/>
      <c r="BE101" s="205">
        <f>IF(COUNT($G101:G101),EDATE(EDATE($G101,25),0))</f>
        <v>44226</v>
      </c>
      <c r="BF101" s="230"/>
      <c r="BG101" s="205">
        <f>IF(COUNT($G101:G101),EDATE(EDATE($G101,26),0))</f>
        <v>44255</v>
      </c>
      <c r="BH101" s="230"/>
      <c r="BI101" s="205">
        <f>IF(COUNT($G101:G101),EDATE(EDATE($G101,27),0))</f>
        <v>44285</v>
      </c>
      <c r="BJ101" s="230"/>
      <c r="BK101" s="205">
        <f>IF(COUNT($G101:G101),EDATE(EDATE($G101,28),0))</f>
        <v>44316</v>
      </c>
      <c r="BL101" s="230"/>
      <c r="BM101" s="205">
        <f>IF(COUNT($G101:G101),EDATE(EDATE($G101,29),0))</f>
        <v>44346</v>
      </c>
      <c r="BN101" s="230"/>
      <c r="BO101" s="205">
        <f>IF(COUNT($G101:G101),EDATE(EDATE($G101,30),0))</f>
        <v>44377</v>
      </c>
      <c r="BP101" s="230"/>
      <c r="BQ101" s="205">
        <f>IF(COUNT($G101:G101),EDATE(EDATE($G101,31),0))</f>
        <v>44407</v>
      </c>
      <c r="BR101" s="230"/>
      <c r="BS101" s="205">
        <f>IF(COUNT($G101:G101),EDATE(EDATE($G101,32),0))</f>
        <v>44438</v>
      </c>
      <c r="BT101" s="230"/>
      <c r="BU101" s="205">
        <f>IF(COUNT($G101:G101),EDATE(EDATE($G101,33),0))</f>
        <v>44469</v>
      </c>
      <c r="BV101" s="230"/>
      <c r="BW101" s="205">
        <f>IF(COUNT($G101:G101),EDATE(EDATE($G101,34),0))</f>
        <v>44499</v>
      </c>
      <c r="BX101" s="230"/>
      <c r="BY101" s="205">
        <f>IF(COUNT($G101:G101),EDATE(EDATE($G101,35),0))</f>
        <v>44530</v>
      </c>
      <c r="BZ101" s="230"/>
      <c r="CA101" s="205">
        <f>IF(COUNT($G101:G101),EDATE(EDATE($G101,36),0))</f>
        <v>44560</v>
      </c>
      <c r="CB101" s="230"/>
      <c r="CC101" s="205">
        <f>IF(COUNT($G101:G101),EDATE(EDATE($G101,37),0))</f>
        <v>44591</v>
      </c>
      <c r="CD101" s="230"/>
      <c r="CE101" s="205">
        <f>IF(COUNT($G101:G101),EDATE(EDATE($G101,38),0))</f>
        <v>44620</v>
      </c>
      <c r="CF101" s="230"/>
      <c r="CG101" s="205">
        <f>IF(COUNT($G101:G101),EDATE(EDATE($G101,39),0))</f>
        <v>44650</v>
      </c>
      <c r="CH101" s="230"/>
      <c r="CI101" s="205">
        <f>IF(COUNT($G101:G101),EDATE(EDATE($G101,40),0))</f>
        <v>44681</v>
      </c>
      <c r="CJ101" s="230"/>
      <c r="CK101" s="205">
        <f>IF(COUNT($G101:G101),EDATE(EDATE($G101,41),0))</f>
        <v>44711</v>
      </c>
      <c r="CL101" s="230"/>
      <c r="CM101" s="205">
        <f>IF(COUNT($G101:G101),EDATE(EDATE($G101,42),0))</f>
        <v>44742</v>
      </c>
      <c r="CN101" s="230"/>
      <c r="CO101" s="205">
        <f>IF(COUNT($G101:G101),EDATE(EDATE($G101,43),0))</f>
        <v>44772</v>
      </c>
      <c r="CP101" s="230"/>
      <c r="CQ101" s="205">
        <f>IF(COUNT($G101:G101),EDATE(EDATE($G101,44),0))</f>
        <v>44803</v>
      </c>
      <c r="CR101" s="230"/>
      <c r="CS101" s="205">
        <f>IF(COUNT($G101:G101),EDATE(EDATE($G101,45),0))</f>
        <v>44834</v>
      </c>
      <c r="CT101" s="230"/>
      <c r="CU101" s="205">
        <f>IF(COUNT($G101:G101),EDATE(EDATE($G101,46),0))</f>
        <v>44864</v>
      </c>
      <c r="CV101" s="230"/>
      <c r="CW101" s="205">
        <f>IF(COUNT($G101:G101),EDATE(EDATE($G101,47),0))</f>
        <v>44895</v>
      </c>
      <c r="CX101" s="230"/>
      <c r="CY101" s="205">
        <f>IF(COUNT($G101:G101),EDATE(EDATE($G101,48),0))</f>
        <v>44925</v>
      </c>
      <c r="CZ101" s="230"/>
      <c r="DA101" s="205">
        <f>IF(COUNT($G101:G101),EDATE(EDATE($G101,49),0))</f>
        <v>44956</v>
      </c>
      <c r="DB101" s="230"/>
      <c r="DC101" s="205">
        <f>IF(COUNT($G101:G101),EDATE(EDATE($G101,50),0))</f>
        <v>44985</v>
      </c>
      <c r="DD101" s="230"/>
      <c r="DE101" s="205">
        <f>IF(COUNT($G101:G101),EDATE(EDATE($G101,51),0))</f>
        <v>45015</v>
      </c>
      <c r="DF101" s="230"/>
      <c r="DG101" s="205">
        <f>IF(COUNT($G101:G101),EDATE(EDATE($G101,52),0))</f>
        <v>45046</v>
      </c>
      <c r="DH101" s="230"/>
      <c r="DI101" s="205">
        <f>IF(COUNT($G101:G101),EDATE(EDATE($G101,53),0))</f>
        <v>45076</v>
      </c>
      <c r="DJ101" s="230"/>
      <c r="DK101" s="205">
        <f>IF(COUNT($G101:G101),EDATE(EDATE($G101,54),0))</f>
        <v>45107</v>
      </c>
      <c r="DL101" s="230"/>
      <c r="DM101" s="205">
        <f>IF(COUNT($G101:G101),EDATE(EDATE($G101,55),0))</f>
        <v>45137</v>
      </c>
      <c r="DN101" s="230"/>
      <c r="DO101" s="205">
        <f>IF(COUNT($G101:G101),EDATE(EDATE($G101,56),0))</f>
        <v>45168</v>
      </c>
      <c r="DP101" s="230"/>
      <c r="DQ101" s="205">
        <f>IF(COUNT($G101:G101),EDATE(EDATE($G101,57),0))</f>
        <v>45199</v>
      </c>
      <c r="DR101" s="230"/>
      <c r="DS101" s="205">
        <f>IF(COUNT($G101:G101),EDATE(EDATE($G101,58),0))</f>
        <v>45229</v>
      </c>
      <c r="DT101" s="230"/>
      <c r="DU101" s="205">
        <f>IF(COUNT($G101:G101),EDATE(EDATE($G101,59),0))</f>
        <v>45260</v>
      </c>
      <c r="DV101" s="230"/>
      <c r="DW101" s="205">
        <f>IF(COUNT($G101:G101),EDATE(EDATE($G101,60),0))</f>
        <v>45290</v>
      </c>
      <c r="DX101" s="230"/>
      <c r="DY101" s="205">
        <f>IF(COUNT($G101:G101),EDATE(EDATE($G101,61),0))</f>
        <v>45321</v>
      </c>
      <c r="DZ101" s="230"/>
      <c r="EA101" s="205">
        <f>IF(COUNT($G101:G101),EDATE(EDATE($G101,62),0))</f>
        <v>45351</v>
      </c>
      <c r="EB101" s="230"/>
      <c r="EC101" s="205">
        <f>IF(COUNT($G101:G101),EDATE(EDATE($G101,63),0))</f>
        <v>45381</v>
      </c>
      <c r="ED101" s="230"/>
      <c r="EE101" s="205">
        <f>IF(COUNT($G101:G101),EDATE(EDATE($G101,64),0))</f>
        <v>45412</v>
      </c>
      <c r="EF101" s="233"/>
      <c r="EG101" s="44"/>
    </row>
    <row r="102" spans="1:137" ht="21" customHeight="1" thickBot="1">
      <c r="A102" s="200" t="str">
        <f t="shared" ca="1" si="1"/>
        <v/>
      </c>
      <c r="B102" s="213"/>
      <c r="C102" s="215" t="e">
        <f>+VLOOKUP(B102,'اسماء العملاء'!$A$2:$E$1270,5,FALSE)</f>
        <v>#N/A</v>
      </c>
      <c r="D102" s="215" t="e">
        <f>+VLOOKUP(B102,'اسماء العملاء'!$A$2:$C$1270,2,FALSE)</f>
        <v>#N/A</v>
      </c>
      <c r="E102" s="215" t="e">
        <f>+VLOOKUP(B102,'اسماء العملاء'!$A$2:$C$1270,3,FALSE)</f>
        <v>#N/A</v>
      </c>
      <c r="F102" s="203" t="e">
        <f>+VLOOKUP(B102,'اسماء العملاء'!$A$2:$F$142,6,FALSE)</f>
        <v>#N/A</v>
      </c>
      <c r="G102" s="205">
        <v>43465</v>
      </c>
      <c r="H102" s="229"/>
      <c r="I102" s="205">
        <f>IF(COUNT($G102:G102),EDATE(EDATE($G102,1),0))</f>
        <v>43496</v>
      </c>
      <c r="J102" s="230"/>
      <c r="K102" s="205">
        <f>IF(COUNT($G102:G102),EDATE(EDATE($G102,2),0))</f>
        <v>43524</v>
      </c>
      <c r="L102" s="230"/>
      <c r="M102" s="205">
        <f>IF(COUNT($G102:G102),EDATE(EDATE($G102,3),0))</f>
        <v>43555</v>
      </c>
      <c r="N102" s="230"/>
      <c r="O102" s="205">
        <f>IF(COUNT($G102:G102),EDATE(EDATE($G102,4),0))</f>
        <v>43585</v>
      </c>
      <c r="P102" s="230"/>
      <c r="Q102" s="230">
        <f>IF(COUNT($G102:G102),EDATE(EDATE($G102,5),0))</f>
        <v>43616</v>
      </c>
      <c r="R102" s="230"/>
      <c r="S102" s="205">
        <f>IF(COUNT($G102:G102),EDATE(EDATE($G102,6),0))</f>
        <v>43646</v>
      </c>
      <c r="T102" s="230"/>
      <c r="U102" s="205">
        <f>IF(COUNT($G102:G102),EDATE(EDATE($G102,7),0))</f>
        <v>43677</v>
      </c>
      <c r="V102" s="230"/>
      <c r="W102" s="205">
        <f>IF(COUNT($G102:G102),EDATE(EDATE($G102,8),0))</f>
        <v>43708</v>
      </c>
      <c r="X102" s="230"/>
      <c r="Y102" s="205">
        <f>IF(COUNT($G102:G102),EDATE(EDATE($G102,9),0))</f>
        <v>43738</v>
      </c>
      <c r="Z102" s="230"/>
      <c r="AA102" s="205">
        <f>IF(COUNT($G102:G102),EDATE(EDATE($G102,10),0))</f>
        <v>43769</v>
      </c>
      <c r="AB102" s="230"/>
      <c r="AC102" s="205">
        <f>IF(COUNT($G102:G102),EDATE(EDATE($G102,11),0))</f>
        <v>43799</v>
      </c>
      <c r="AD102" s="230"/>
      <c r="AE102" s="205">
        <f>IF(COUNT($G102:G102),EDATE(EDATE($G102,12),0))</f>
        <v>43830</v>
      </c>
      <c r="AF102" s="230"/>
      <c r="AG102" s="205">
        <f>IF(COUNT($G102:G102),EDATE(EDATE($G102,13),0))</f>
        <v>43861</v>
      </c>
      <c r="AH102" s="230"/>
      <c r="AI102" s="205">
        <f>IF(COUNT($G102:G102),EDATE(EDATE($G102,14),0))</f>
        <v>43890</v>
      </c>
      <c r="AJ102" s="230"/>
      <c r="AK102" s="205">
        <f>IF(COUNT($G102:G102),EDATE(EDATE($G102,15),0))</f>
        <v>43921</v>
      </c>
      <c r="AL102" s="230"/>
      <c r="AM102" s="205">
        <f>IF(COUNT($G102:G102),EDATE(EDATE($G102,16),0))</f>
        <v>43951</v>
      </c>
      <c r="AN102" s="230"/>
      <c r="AO102" s="205">
        <f>IF(COUNT($G102:G102),EDATE(EDATE($G102,17),0))</f>
        <v>43982</v>
      </c>
      <c r="AP102" s="230"/>
      <c r="AQ102" s="205">
        <f>IF(COUNT($G102:G102),EDATE(EDATE($G102,18),0))</f>
        <v>44012</v>
      </c>
      <c r="AR102" s="230"/>
      <c r="AS102" s="205">
        <f>IF(COUNT($G102:G102),EDATE(EDATE($G102,19),0))</f>
        <v>44043</v>
      </c>
      <c r="AT102" s="230"/>
      <c r="AU102" s="205">
        <f>IF(COUNT($G102:G102),EDATE(EDATE($G102,20),0))</f>
        <v>44074</v>
      </c>
      <c r="AV102" s="230"/>
      <c r="AW102" s="205">
        <f>IF(COUNT($G102:G102),EDATE(EDATE($G102,21),0))</f>
        <v>44104</v>
      </c>
      <c r="AX102" s="230"/>
      <c r="AY102" s="205">
        <f>IF(COUNT($G102:G102),EDATE(EDATE($G102,22),0))</f>
        <v>44135</v>
      </c>
      <c r="AZ102" s="230"/>
      <c r="BA102" s="205">
        <f>IF(COUNT($G102:G102),EDATE(EDATE($G102,23),0))</f>
        <v>44165</v>
      </c>
      <c r="BB102" s="230"/>
      <c r="BC102" s="205">
        <f>IF(COUNT($G102:G102),EDATE(EDATE($G102,24),0))</f>
        <v>44196</v>
      </c>
      <c r="BD102" s="230"/>
      <c r="BE102" s="205">
        <f>IF(COUNT($G102:G102),EDATE(EDATE($G102,25),0))</f>
        <v>44227</v>
      </c>
      <c r="BF102" s="230"/>
      <c r="BG102" s="205">
        <f>IF(COUNT($G102:G102),EDATE(EDATE($G102,26),0))</f>
        <v>44255</v>
      </c>
      <c r="BH102" s="230"/>
      <c r="BI102" s="205">
        <f>IF(COUNT($G102:G102),EDATE(EDATE($G102,27),0))</f>
        <v>44286</v>
      </c>
      <c r="BJ102" s="230"/>
      <c r="BK102" s="205">
        <f>IF(COUNT($G102:G102),EDATE(EDATE($G102,28),0))</f>
        <v>44316</v>
      </c>
      <c r="BL102" s="230"/>
      <c r="BM102" s="205">
        <f>IF(COUNT($G102:G102),EDATE(EDATE($G102,29),0))</f>
        <v>44347</v>
      </c>
      <c r="BN102" s="230"/>
      <c r="BO102" s="205">
        <f>IF(COUNT($G102:G102),EDATE(EDATE($G102,30),0))</f>
        <v>44377</v>
      </c>
      <c r="BP102" s="230"/>
      <c r="BQ102" s="205">
        <f>IF(COUNT($G102:G102),EDATE(EDATE($G102,31),0))</f>
        <v>44408</v>
      </c>
      <c r="BR102" s="230"/>
      <c r="BS102" s="205">
        <f>IF(COUNT($G102:G102),EDATE(EDATE($G102,32),0))</f>
        <v>44439</v>
      </c>
      <c r="BT102" s="230"/>
      <c r="BU102" s="205">
        <f>IF(COUNT($G102:G102),EDATE(EDATE($G102,33),0))</f>
        <v>44469</v>
      </c>
      <c r="BV102" s="230"/>
      <c r="BW102" s="205">
        <f>IF(COUNT($G102:G102),EDATE(EDATE($G102,34),0))</f>
        <v>44500</v>
      </c>
      <c r="BX102" s="230"/>
      <c r="BY102" s="205">
        <f>IF(COUNT($G102:G102),EDATE(EDATE($G102,35),0))</f>
        <v>44530</v>
      </c>
      <c r="BZ102" s="230"/>
      <c r="CA102" s="205">
        <f>IF(COUNT($G102:G102),EDATE(EDATE($G102,36),0))</f>
        <v>44561</v>
      </c>
      <c r="CB102" s="230"/>
      <c r="CC102" s="205">
        <f>IF(COUNT($G102:G102),EDATE(EDATE($G102,37),0))</f>
        <v>44592</v>
      </c>
      <c r="CD102" s="230"/>
      <c r="CE102" s="205">
        <f>IF(COUNT($G102:G102),EDATE(EDATE($G102,38),0))</f>
        <v>44620</v>
      </c>
      <c r="CF102" s="230"/>
      <c r="CG102" s="205">
        <f>IF(COUNT($G102:G102),EDATE(EDATE($G102,39),0))</f>
        <v>44651</v>
      </c>
      <c r="CH102" s="230"/>
      <c r="CI102" s="205">
        <f>IF(COUNT($G102:G102),EDATE(EDATE($G102,40),0))</f>
        <v>44681</v>
      </c>
      <c r="CJ102" s="230"/>
      <c r="CK102" s="205">
        <f>IF(COUNT($G102:G102),EDATE(EDATE($G102,41),0))</f>
        <v>44712</v>
      </c>
      <c r="CL102" s="230"/>
      <c r="CM102" s="205">
        <f>IF(COUNT($G102:G102),EDATE(EDATE($G102,42),0))</f>
        <v>44742</v>
      </c>
      <c r="CN102" s="230"/>
      <c r="CO102" s="205">
        <f>IF(COUNT($G102:G102),EDATE(EDATE($G102,43),0))</f>
        <v>44773</v>
      </c>
      <c r="CP102" s="230"/>
      <c r="CQ102" s="205">
        <f>IF(COUNT($G102:G102),EDATE(EDATE($G102,44),0))</f>
        <v>44804</v>
      </c>
      <c r="CR102" s="230"/>
      <c r="CS102" s="205">
        <f>IF(COUNT($G102:G102),EDATE(EDATE($G102,45),0))</f>
        <v>44834</v>
      </c>
      <c r="CT102" s="230"/>
      <c r="CU102" s="205">
        <f>IF(COUNT($G102:G102),EDATE(EDATE($G102,46),0))</f>
        <v>44865</v>
      </c>
      <c r="CV102" s="230"/>
      <c r="CW102" s="205">
        <f>IF(COUNT($G102:G102),EDATE(EDATE($G102,47),0))</f>
        <v>44895</v>
      </c>
      <c r="CX102" s="230"/>
      <c r="CY102" s="205">
        <f>IF(COUNT($G102:G102),EDATE(EDATE($G102,48),0))</f>
        <v>44926</v>
      </c>
      <c r="CZ102" s="230"/>
      <c r="DA102" s="205">
        <f>IF(COUNT($G102:G102),EDATE(EDATE($G102,49),0))</f>
        <v>44957</v>
      </c>
      <c r="DB102" s="230"/>
      <c r="DC102" s="205">
        <f>IF(COUNT($G102:G102),EDATE(EDATE($G102,50),0))</f>
        <v>44985</v>
      </c>
      <c r="DD102" s="230"/>
      <c r="DE102" s="205">
        <f>IF(COUNT($G102:G102),EDATE(EDATE($G102,51),0))</f>
        <v>45016</v>
      </c>
      <c r="DF102" s="230"/>
      <c r="DG102" s="205">
        <f>IF(COUNT($G102:G102),EDATE(EDATE($G102,52),0))</f>
        <v>45046</v>
      </c>
      <c r="DH102" s="230"/>
      <c r="DI102" s="205">
        <f>IF(COUNT($G102:G102),EDATE(EDATE($G102,53),0))</f>
        <v>45077</v>
      </c>
      <c r="DJ102" s="230"/>
      <c r="DK102" s="205">
        <f>IF(COUNT($G102:G102),EDATE(EDATE($G102,54),0))</f>
        <v>45107</v>
      </c>
      <c r="DL102" s="230"/>
      <c r="DM102" s="205">
        <f>IF(COUNT($G102:G102),EDATE(EDATE($G102,55),0))</f>
        <v>45138</v>
      </c>
      <c r="DN102" s="230"/>
      <c r="DO102" s="205">
        <f>IF(COUNT($G102:G102),EDATE(EDATE($G102,56),0))</f>
        <v>45169</v>
      </c>
      <c r="DP102" s="230"/>
      <c r="DQ102" s="205">
        <f>IF(COUNT($G102:G102),EDATE(EDATE($G102,57),0))</f>
        <v>45199</v>
      </c>
      <c r="DR102" s="230"/>
      <c r="DS102" s="205">
        <f>IF(COUNT($G102:G102),EDATE(EDATE($G102,58),0))</f>
        <v>45230</v>
      </c>
      <c r="DT102" s="230"/>
      <c r="DU102" s="205">
        <f>IF(COUNT($G102:G102),EDATE(EDATE($G102,59),0))</f>
        <v>45260</v>
      </c>
      <c r="DV102" s="230"/>
      <c r="DW102" s="205">
        <f>IF(COUNT($G102:G102),EDATE(EDATE($G102,60),0))</f>
        <v>45291</v>
      </c>
      <c r="DX102" s="230"/>
      <c r="DY102" s="205">
        <f>IF(COUNT($G102:G102),EDATE(EDATE($G102,61),0))</f>
        <v>45322</v>
      </c>
      <c r="DZ102" s="230"/>
      <c r="EA102" s="205">
        <f>IF(COUNT($G102:G102),EDATE(EDATE($G102,62),0))</f>
        <v>45351</v>
      </c>
      <c r="EB102" s="230"/>
      <c r="EC102" s="205">
        <f>IF(COUNT($G102:G102),EDATE(EDATE($G102,63),0))</f>
        <v>45382</v>
      </c>
      <c r="ED102" s="230"/>
      <c r="EE102" s="205">
        <f>IF(COUNT($G102:G102),EDATE(EDATE($G102,64),0))</f>
        <v>45412</v>
      </c>
      <c r="EF102" s="233"/>
      <c r="EG102" s="44"/>
    </row>
    <row r="103" spans="1:137" ht="21" customHeight="1" thickBot="1">
      <c r="A103" s="201" t="str">
        <f t="shared" ca="1" si="1"/>
        <v/>
      </c>
      <c r="B103" s="214"/>
      <c r="C103" s="216" t="e">
        <f>+VLOOKUP(B103,'اسماء العملاء'!$A$2:$E$1270,5,FALSE)</f>
        <v>#N/A</v>
      </c>
      <c r="D103" s="216" t="e">
        <f>+VLOOKUP(B103,'اسماء العملاء'!$A$2:$C$1270,2,FALSE)</f>
        <v>#N/A</v>
      </c>
      <c r="E103" s="216" t="e">
        <f>+VLOOKUP(B103,'اسماء العملاء'!$A$2:$C$1270,3,FALSE)</f>
        <v>#N/A</v>
      </c>
      <c r="F103" s="204" t="e">
        <f>+VLOOKUP(B103,'اسماء العملاء'!$A$2:$F$142,6,FALSE)</f>
        <v>#N/A</v>
      </c>
      <c r="G103" s="205">
        <v>43466</v>
      </c>
      <c r="H103" s="230"/>
      <c r="I103" s="205">
        <f>IF(COUNT($G103:G103),EDATE(EDATE($G103,1),0))</f>
        <v>43497</v>
      </c>
      <c r="J103" s="230"/>
      <c r="K103" s="205">
        <f>IF(COUNT($G103:G103),EDATE(EDATE($G103,2),0))</f>
        <v>43525</v>
      </c>
      <c r="L103" s="230"/>
      <c r="M103" s="205">
        <f>IF(COUNT($G103:G103),EDATE(EDATE($G103,3),0))</f>
        <v>43556</v>
      </c>
      <c r="N103" s="230"/>
      <c r="O103" s="205">
        <f>IF(COUNT($G103:G103),EDATE(EDATE($G103,4),0))</f>
        <v>43586</v>
      </c>
      <c r="P103" s="230"/>
      <c r="Q103" s="230">
        <f>IF(COUNT($G103:G103),EDATE(EDATE($G103,5),0))</f>
        <v>43617</v>
      </c>
      <c r="R103" s="230"/>
      <c r="S103" s="205">
        <f>IF(COUNT($G103:G103),EDATE(EDATE($G103,6),0))</f>
        <v>43647</v>
      </c>
      <c r="T103" s="230"/>
      <c r="U103" s="205">
        <f>IF(COUNT($G103:G103),EDATE(EDATE($G103,7),0))</f>
        <v>43678</v>
      </c>
      <c r="V103" s="230"/>
      <c r="W103" s="205">
        <f>IF(COUNT($G103:G103),EDATE(EDATE($G103,8),0))</f>
        <v>43709</v>
      </c>
      <c r="X103" s="230"/>
      <c r="Y103" s="205">
        <f>IF(COUNT($G103:G103),EDATE(EDATE($G103,9),0))</f>
        <v>43739</v>
      </c>
      <c r="Z103" s="230"/>
      <c r="AA103" s="205">
        <f>IF(COUNT($G103:G103),EDATE(EDATE($G103,10),0))</f>
        <v>43770</v>
      </c>
      <c r="AB103" s="230"/>
      <c r="AC103" s="205">
        <f>IF(COUNT($G103:G103),EDATE(EDATE($G103,11),0))</f>
        <v>43800</v>
      </c>
      <c r="AD103" s="230"/>
      <c r="AE103" s="205">
        <f>IF(COUNT($G103:G103),EDATE(EDATE($G103,12),0))</f>
        <v>43831</v>
      </c>
      <c r="AF103" s="230"/>
      <c r="AG103" s="205">
        <f>IF(COUNT($G103:G103),EDATE(EDATE($G103,13),0))</f>
        <v>43862</v>
      </c>
      <c r="AH103" s="230"/>
      <c r="AI103" s="205">
        <f>IF(COUNT($G103:G103),EDATE(EDATE($G103,14),0))</f>
        <v>43891</v>
      </c>
      <c r="AJ103" s="230"/>
      <c r="AK103" s="205">
        <f>IF(COUNT($G103:G103),EDATE(EDATE($G103,15),0))</f>
        <v>43922</v>
      </c>
      <c r="AL103" s="230"/>
      <c r="AM103" s="205">
        <f>IF(COUNT($G103:G103),EDATE(EDATE($G103,16),0))</f>
        <v>43952</v>
      </c>
      <c r="AN103" s="230"/>
      <c r="AO103" s="205">
        <f>IF(COUNT($G103:G103),EDATE(EDATE($G103,17),0))</f>
        <v>43983</v>
      </c>
      <c r="AP103" s="230"/>
      <c r="AQ103" s="205">
        <f>IF(COUNT($G103:G103),EDATE(EDATE($G103,18),0))</f>
        <v>44013</v>
      </c>
      <c r="AR103" s="230"/>
      <c r="AS103" s="205">
        <f>IF(COUNT($G103:G103),EDATE(EDATE($G103,19),0))</f>
        <v>44044</v>
      </c>
      <c r="AT103" s="230"/>
      <c r="AU103" s="205">
        <f>IF(COUNT($G103:G103),EDATE(EDATE($G103,20),0))</f>
        <v>44075</v>
      </c>
      <c r="AV103" s="230"/>
      <c r="AW103" s="205">
        <f>IF(COUNT($G103:G103),EDATE(EDATE($G103,21),0))</f>
        <v>44105</v>
      </c>
      <c r="AX103" s="230"/>
      <c r="AY103" s="205">
        <f>IF(COUNT($G103:G103),EDATE(EDATE($G103,22),0))</f>
        <v>44136</v>
      </c>
      <c r="AZ103" s="230"/>
      <c r="BA103" s="205">
        <f>IF(COUNT($G103:G103),EDATE(EDATE($G103,23),0))</f>
        <v>44166</v>
      </c>
      <c r="BB103" s="230"/>
      <c r="BC103" s="205">
        <f>IF(COUNT($G103:G103),EDATE(EDATE($G103,24),0))</f>
        <v>44197</v>
      </c>
      <c r="BD103" s="230"/>
      <c r="BE103" s="205">
        <f>IF(COUNT($G103:G103),EDATE(EDATE($G103,25),0))</f>
        <v>44228</v>
      </c>
      <c r="BF103" s="230"/>
      <c r="BG103" s="205">
        <f>IF(COUNT($G103:G103),EDATE(EDATE($G103,26),0))</f>
        <v>44256</v>
      </c>
      <c r="BH103" s="230"/>
      <c r="BI103" s="205">
        <f>IF(COUNT($G103:G103),EDATE(EDATE($G103,27),0))</f>
        <v>44287</v>
      </c>
      <c r="BJ103" s="230"/>
      <c r="BK103" s="205">
        <f>IF(COUNT($G103:G103),EDATE(EDATE($G103,28),0))</f>
        <v>44317</v>
      </c>
      <c r="BL103" s="230"/>
      <c r="BM103" s="205">
        <f>IF(COUNT($G103:G103),EDATE(EDATE($G103,29),0))</f>
        <v>44348</v>
      </c>
      <c r="BN103" s="230"/>
      <c r="BO103" s="205">
        <f>IF(COUNT($G103:G103),EDATE(EDATE($G103,30),0))</f>
        <v>44378</v>
      </c>
      <c r="BP103" s="230"/>
      <c r="BQ103" s="205">
        <f>IF(COUNT($G103:G103),EDATE(EDATE($G103,31),0))</f>
        <v>44409</v>
      </c>
      <c r="BR103" s="230"/>
      <c r="BS103" s="205">
        <f>IF(COUNT($G103:G103),EDATE(EDATE($G103,32),0))</f>
        <v>44440</v>
      </c>
      <c r="BT103" s="230"/>
      <c r="BU103" s="205">
        <f>IF(COUNT($G103:G103),EDATE(EDATE($G103,33),0))</f>
        <v>44470</v>
      </c>
      <c r="BV103" s="230"/>
      <c r="BW103" s="205">
        <f>IF(COUNT($G103:G103),EDATE(EDATE($G103,34),0))</f>
        <v>44501</v>
      </c>
      <c r="BX103" s="230"/>
      <c r="BY103" s="205">
        <f>IF(COUNT($G103:G103),EDATE(EDATE($G103,35),0))</f>
        <v>44531</v>
      </c>
      <c r="BZ103" s="230"/>
      <c r="CA103" s="205">
        <f>IF(COUNT($G103:G103),EDATE(EDATE($G103,36),0))</f>
        <v>44562</v>
      </c>
      <c r="CB103" s="230"/>
      <c r="CC103" s="205">
        <f>IF(COUNT($G103:G103),EDATE(EDATE($G103,37),0))</f>
        <v>44593</v>
      </c>
      <c r="CD103" s="230"/>
      <c r="CE103" s="205">
        <f>IF(COUNT($G103:G103),EDATE(EDATE($G103,38),0))</f>
        <v>44621</v>
      </c>
      <c r="CF103" s="230"/>
      <c r="CG103" s="205">
        <f>IF(COUNT($G103:G103),EDATE(EDATE($G103,39),0))</f>
        <v>44652</v>
      </c>
      <c r="CH103" s="230"/>
      <c r="CI103" s="205">
        <f>IF(COUNT($G103:G103),EDATE(EDATE($G103,40),0))</f>
        <v>44682</v>
      </c>
      <c r="CJ103" s="230"/>
      <c r="CK103" s="205">
        <f>IF(COUNT($G103:G103),EDATE(EDATE($G103,41),0))</f>
        <v>44713</v>
      </c>
      <c r="CL103" s="230"/>
      <c r="CM103" s="205">
        <f>IF(COUNT($G103:G103),EDATE(EDATE($G103,42),0))</f>
        <v>44743</v>
      </c>
      <c r="CN103" s="230"/>
      <c r="CO103" s="205">
        <f>IF(COUNT($G103:G103),EDATE(EDATE($G103,43),0))</f>
        <v>44774</v>
      </c>
      <c r="CP103" s="230"/>
      <c r="CQ103" s="205">
        <f>IF(COUNT($G103:G103),EDATE(EDATE($G103,44),0))</f>
        <v>44805</v>
      </c>
      <c r="CR103" s="230"/>
      <c r="CS103" s="205">
        <f>IF(COUNT($G103:G103),EDATE(EDATE($G103,45),0))</f>
        <v>44835</v>
      </c>
      <c r="CT103" s="230"/>
      <c r="CU103" s="205">
        <f>IF(COUNT($G103:G103),EDATE(EDATE($G103,46),0))</f>
        <v>44866</v>
      </c>
      <c r="CV103" s="230"/>
      <c r="CW103" s="205">
        <f>IF(COUNT($G103:G103),EDATE(EDATE($G103,47),0))</f>
        <v>44896</v>
      </c>
      <c r="CX103" s="230"/>
      <c r="CY103" s="205">
        <f>IF(COUNT($G103:G103),EDATE(EDATE($G103,48),0))</f>
        <v>44927</v>
      </c>
      <c r="CZ103" s="230"/>
      <c r="DA103" s="205">
        <f>IF(COUNT($G103:G103),EDATE(EDATE($G103,49),0))</f>
        <v>44958</v>
      </c>
      <c r="DB103" s="230"/>
      <c r="DC103" s="205">
        <f>IF(COUNT($G103:G103),EDATE(EDATE($G103,50),0))</f>
        <v>44986</v>
      </c>
      <c r="DD103" s="230"/>
      <c r="DE103" s="205">
        <f>IF(COUNT($G103:G103),EDATE(EDATE($G103,51),0))</f>
        <v>45017</v>
      </c>
      <c r="DF103" s="230"/>
      <c r="DG103" s="205">
        <f>IF(COUNT($G103:G103),EDATE(EDATE($G103,52),0))</f>
        <v>45047</v>
      </c>
      <c r="DH103" s="230"/>
      <c r="DI103" s="205">
        <f>IF(COUNT($G103:G103),EDATE(EDATE($G103,53),0))</f>
        <v>45078</v>
      </c>
      <c r="DJ103" s="230"/>
      <c r="DK103" s="205">
        <f>IF(COUNT($G103:G103),EDATE(EDATE($G103,54),0))</f>
        <v>45108</v>
      </c>
      <c r="DL103" s="230"/>
      <c r="DM103" s="205">
        <f>IF(COUNT($G103:G103),EDATE(EDATE($G103,55),0))</f>
        <v>45139</v>
      </c>
      <c r="DN103" s="230"/>
      <c r="DO103" s="205">
        <f>IF(COUNT($G103:G103),EDATE(EDATE($G103,56),0))</f>
        <v>45170</v>
      </c>
      <c r="DP103" s="230"/>
      <c r="DQ103" s="205">
        <f>IF(COUNT($G103:G103),EDATE(EDATE($G103,57),0))</f>
        <v>45200</v>
      </c>
      <c r="DR103" s="230"/>
      <c r="DS103" s="205">
        <f>IF(COUNT($G103:G103),EDATE(EDATE($G103,58),0))</f>
        <v>45231</v>
      </c>
      <c r="DT103" s="229"/>
      <c r="DU103" s="210">
        <f>IF(COUNT($G103:G103),EDATE(EDATE($G103,59),0))</f>
        <v>45261</v>
      </c>
      <c r="DV103" s="229"/>
      <c r="DW103" s="210">
        <f>IF(COUNT($G103:G103),EDATE(EDATE($G103,60),0))</f>
        <v>45292</v>
      </c>
      <c r="DX103" s="229"/>
      <c r="DY103" s="210">
        <f>IF(COUNT($G103:G103),EDATE(EDATE($G103,61),0))</f>
        <v>45323</v>
      </c>
      <c r="DZ103" s="229"/>
      <c r="EA103" s="210">
        <f>IF(COUNT($G103:G103),EDATE(EDATE($G103,62),0))</f>
        <v>45352</v>
      </c>
      <c r="EB103" s="229"/>
      <c r="EC103" s="210">
        <f>IF(COUNT($G103:G103),EDATE(EDATE($G103,63),0))</f>
        <v>45383</v>
      </c>
      <c r="ED103" s="229"/>
      <c r="EE103" s="210">
        <f>IF(COUNT($G103:G103),EDATE(EDATE($G103,64),0))</f>
        <v>45413</v>
      </c>
      <c r="EF103" s="236"/>
      <c r="EG103" s="237"/>
    </row>
    <row r="393" spans="6:131" ht="21" customHeight="1" thickBot="1"/>
    <row r="394" spans="6:131" ht="21" customHeight="1" thickBot="1">
      <c r="F394" s="49"/>
      <c r="DU394" s="8" t="s">
        <v>30</v>
      </c>
      <c r="DV394" s="147"/>
      <c r="DX394" s="147"/>
      <c r="EA394" s="232"/>
    </row>
    <row r="395" spans="6:131" ht="21" customHeight="1" thickBot="1">
      <c r="F395" s="49"/>
      <c r="DU395" s="10" t="str">
        <f>'اسماء العملاء'!A2</f>
        <v>عاطف وحيد عزت حسام الدين</v>
      </c>
      <c r="DV395" s="147"/>
      <c r="DX395" s="147"/>
      <c r="EA395" s="232"/>
    </row>
    <row r="396" spans="6:131" ht="21" customHeight="1" thickBot="1">
      <c r="F396" s="49"/>
      <c r="DU396" s="10" t="str">
        <f>'اسماء العملاء'!A3</f>
        <v>جويده ادريس جويده</v>
      </c>
      <c r="DV396" s="147"/>
      <c r="DX396" s="147"/>
      <c r="EA396" s="232"/>
    </row>
    <row r="397" spans="6:131" ht="21" customHeight="1" thickBot="1">
      <c r="F397" s="49"/>
      <c r="DU397" s="10" t="str">
        <f>'اسماء العملاء'!A4</f>
        <v>محمد رجب على محمد</v>
      </c>
      <c r="DV397" s="147"/>
      <c r="DX397" s="147"/>
      <c r="EA397" s="232"/>
    </row>
    <row r="398" spans="6:131" ht="21" customHeight="1" thickBot="1">
      <c r="F398" s="49"/>
      <c r="DU398" s="10" t="str">
        <f>'اسماء العملاء'!A5</f>
        <v>محمد ابراهيم عطيه</v>
      </c>
      <c r="DV398" s="147"/>
      <c r="DX398" s="147"/>
      <c r="EA398" s="232"/>
    </row>
    <row r="399" spans="6:131" ht="21" customHeight="1" thickBot="1">
      <c r="F399" s="49"/>
      <c r="DU399" s="10" t="str">
        <f>'اسماء العملاء'!A6</f>
        <v>احمد عبد الرحمن السيد</v>
      </c>
      <c r="DV399" s="147"/>
      <c r="DX399" s="147"/>
      <c r="EA399" s="232"/>
    </row>
    <row r="400" spans="6:131" ht="21" customHeight="1" thickBot="1">
      <c r="F400" s="49"/>
      <c r="DU400" s="10" t="str">
        <f>'اسماء العملاء'!A7</f>
        <v>حمدى على ابو زيد</v>
      </c>
      <c r="DV400" s="147"/>
      <c r="DX400" s="147"/>
      <c r="EA400" s="232"/>
    </row>
    <row r="401" spans="6:131" ht="21" customHeight="1" thickBot="1">
      <c r="F401" s="49"/>
      <c r="DU401" s="10" t="str">
        <f>'اسماء العملاء'!A8</f>
        <v>شريف موسى الشيشتاوى</v>
      </c>
      <c r="DV401" s="147"/>
      <c r="DX401" s="147"/>
      <c r="EA401" s="232"/>
    </row>
    <row r="402" spans="6:131" ht="21" customHeight="1" thickBot="1">
      <c r="F402" s="49"/>
      <c r="DU402" s="10" t="str">
        <f>'اسماء العملاء'!A9</f>
        <v>احمد عبد الرحمن السيد</v>
      </c>
      <c r="DV402" s="147"/>
      <c r="DX402" s="147"/>
      <c r="EA402" s="232"/>
    </row>
    <row r="403" spans="6:131" ht="21" customHeight="1" thickBot="1">
      <c r="F403" s="49"/>
      <c r="DU403" s="10" t="str">
        <f>'اسماء العملاء'!A10</f>
        <v>احمد عبدالله اسماعيل</v>
      </c>
      <c r="DV403" s="147"/>
      <c r="DX403" s="147"/>
      <c r="EA403" s="232"/>
    </row>
    <row r="404" spans="6:131" ht="21" customHeight="1" thickBot="1">
      <c r="F404" s="49"/>
      <c r="DU404" s="10" t="str">
        <f>'اسماء العملاء'!A11</f>
        <v>مصطفى تو فيق رسلان</v>
      </c>
      <c r="DV404" s="147"/>
      <c r="DX404" s="147"/>
      <c r="EA404" s="232"/>
    </row>
    <row r="405" spans="6:131" ht="21" customHeight="1" thickBot="1">
      <c r="F405" s="49"/>
      <c r="DU405" s="10" t="str">
        <f>'اسماء العملاء'!A12</f>
        <v>محمد عادل امين على</v>
      </c>
      <c r="DV405" s="147"/>
      <c r="DX405" s="147"/>
      <c r="EA405" s="232"/>
    </row>
    <row r="406" spans="6:131" ht="21" customHeight="1" thickBot="1">
      <c r="F406" s="49"/>
      <c r="DU406" s="10" t="str">
        <f>'اسماء العملاء'!A13</f>
        <v>محمد السيد عبد السلام</v>
      </c>
      <c r="DV406" s="147"/>
      <c r="DX406" s="147"/>
      <c r="EA406" s="232"/>
    </row>
    <row r="407" spans="6:131" ht="21" customHeight="1" thickBot="1">
      <c r="F407" s="49"/>
      <c r="DU407" s="10" t="str">
        <f>'اسماء العملاء'!A14</f>
        <v>زكريا كرم عبدالله</v>
      </c>
      <c r="DV407" s="147"/>
      <c r="DX407" s="147"/>
      <c r="EA407" s="232"/>
    </row>
    <row r="408" spans="6:131" ht="21" customHeight="1" thickBot="1">
      <c r="F408" s="49"/>
      <c r="DU408" s="10" t="str">
        <f>'اسماء العملاء'!A15</f>
        <v>رضا محمد حسن</v>
      </c>
      <c r="DV408" s="147"/>
      <c r="DX408" s="147"/>
      <c r="EA408" s="232"/>
    </row>
    <row r="409" spans="6:131" ht="21" customHeight="1" thickBot="1">
      <c r="F409" s="49"/>
      <c r="DU409" s="10" t="str">
        <f>'اسماء العملاء'!A16</f>
        <v>سعد السيد محمد احمد</v>
      </c>
      <c r="DV409" s="147"/>
      <c r="DX409" s="147"/>
      <c r="EA409" s="232"/>
    </row>
    <row r="410" spans="6:131" ht="21" customHeight="1" thickBot="1">
      <c r="F410" s="49"/>
      <c r="DU410" s="10" t="str">
        <f>'اسماء العملاء'!A17</f>
        <v>فوزى احمد محمد شبور</v>
      </c>
      <c r="DV410" s="147"/>
      <c r="DX410" s="147"/>
      <c r="EA410" s="232"/>
    </row>
    <row r="411" spans="6:131" ht="21" customHeight="1" thickBot="1">
      <c r="F411" s="49"/>
      <c r="DU411" s="10" t="str">
        <f>'اسماء العملاء'!A18</f>
        <v>متولى السيد متولى</v>
      </c>
      <c r="DV411" s="147"/>
      <c r="DX411" s="147"/>
      <c r="EA411" s="232"/>
    </row>
    <row r="412" spans="6:131" ht="21" customHeight="1" thickBot="1">
      <c r="F412" s="49"/>
      <c r="DU412" s="10" t="str">
        <f>'اسماء العملاء'!A19</f>
        <v>السيد السيد محمد عباده</v>
      </c>
      <c r="DV412" s="147"/>
      <c r="DX412" s="147"/>
      <c r="EA412" s="232"/>
    </row>
    <row r="413" spans="6:131" ht="21" customHeight="1" thickBot="1">
      <c r="F413" s="49"/>
      <c r="DU413" s="10" t="str">
        <f>'اسماء العملاء'!A20</f>
        <v>راضى ابو ريه</v>
      </c>
      <c r="DV413" s="147"/>
      <c r="DX413" s="147"/>
      <c r="EA413" s="232"/>
    </row>
    <row r="414" spans="6:131" ht="21" customHeight="1" thickBot="1">
      <c r="F414" s="49"/>
      <c r="DU414" s="10" t="str">
        <f>'اسماء العملاء'!A21</f>
        <v>احمد محمود سعد</v>
      </c>
      <c r="DV414" s="147"/>
      <c r="DX414" s="147"/>
      <c r="EA414" s="232"/>
    </row>
    <row r="415" spans="6:131" ht="21" customHeight="1" thickBot="1">
      <c r="F415" s="49"/>
      <c r="DU415" s="10" t="str">
        <f>'اسماء العملاء'!A22</f>
        <v>فايز محمد عب المنعم</v>
      </c>
      <c r="DV415" s="147"/>
      <c r="DX415" s="147"/>
      <c r="EA415" s="232"/>
    </row>
    <row r="416" spans="6:131" ht="21" customHeight="1" thickBot="1">
      <c r="F416" s="49"/>
      <c r="DU416" s="10" t="str">
        <f>'اسماء العملاء'!A23</f>
        <v>محمد رجب محمد حسن</v>
      </c>
      <c r="DV416" s="147"/>
      <c r="DX416" s="147"/>
      <c r="EA416" s="232"/>
    </row>
    <row r="417" spans="6:131" ht="21" customHeight="1" thickBot="1">
      <c r="F417" s="49"/>
      <c r="DU417" s="10" t="str">
        <f>'اسماء العملاء'!A24</f>
        <v>يا سر محمد موسى</v>
      </c>
      <c r="DV417" s="147"/>
      <c r="DX417" s="147"/>
      <c r="EA417" s="232"/>
    </row>
    <row r="418" spans="6:131" ht="21" customHeight="1" thickBot="1">
      <c r="F418" s="49"/>
      <c r="DU418" s="10" t="str">
        <f>'اسماء العملاء'!A25</f>
        <v>على محمد عبد العزيز</v>
      </c>
      <c r="DV418" s="147"/>
      <c r="DX418" s="147"/>
      <c r="EA418" s="232"/>
    </row>
    <row r="419" spans="6:131" ht="21" customHeight="1" thickBot="1">
      <c r="F419" s="49"/>
      <c r="DU419" s="10" t="str">
        <f>'اسماء العملاء'!A26</f>
        <v>علاء محمد حسن</v>
      </c>
      <c r="DV419" s="147"/>
      <c r="DX419" s="147"/>
      <c r="EA419" s="232"/>
    </row>
    <row r="420" spans="6:131" ht="21" customHeight="1" thickBot="1">
      <c r="F420" s="49"/>
      <c r="DU420" s="10" t="str">
        <f>'اسماء العملاء'!A27</f>
        <v>جمالات احمد عثمان عبدالله</v>
      </c>
      <c r="DV420" s="147"/>
      <c r="DX420" s="147"/>
      <c r="EA420" s="232"/>
    </row>
    <row r="421" spans="6:131" ht="21" customHeight="1" thickBot="1">
      <c r="F421" s="49"/>
      <c r="DU421" s="10" t="str">
        <f>'اسماء العملاء'!A28</f>
        <v>محمد صلاح الدين عبد الغفار</v>
      </c>
      <c r="DV421" s="147"/>
      <c r="DX421" s="147"/>
      <c r="EA421" s="232"/>
    </row>
    <row r="422" spans="6:131" ht="21" customHeight="1" thickBot="1">
      <c r="F422" s="49"/>
      <c r="DU422" s="10" t="str">
        <f>'اسماء العملاء'!A29</f>
        <v>احمد جابر السيد</v>
      </c>
      <c r="DV422" s="147"/>
      <c r="DX422" s="147"/>
      <c r="EA422" s="232"/>
    </row>
    <row r="423" spans="6:131" ht="21" customHeight="1" thickBot="1">
      <c r="F423" s="49"/>
      <c r="DU423" s="10" t="str">
        <f>'اسماء العملاء'!A30</f>
        <v>ماجده عبد العزيز احمد</v>
      </c>
      <c r="DV423" s="147"/>
      <c r="DX423" s="147"/>
      <c r="EA423" s="232"/>
    </row>
    <row r="424" spans="6:131" ht="21" customHeight="1" thickBot="1">
      <c r="F424" s="49"/>
      <c r="DU424" s="10" t="str">
        <f>'اسماء العملاء'!A31</f>
        <v>حسين على حسن مرسى</v>
      </c>
      <c r="DV424" s="147"/>
      <c r="DX424" s="147"/>
      <c r="EA424" s="232"/>
    </row>
    <row r="425" spans="6:131" ht="21" customHeight="1" thickBot="1">
      <c r="F425" s="49"/>
      <c r="DU425" s="10" t="str">
        <f>'اسماء العملاء'!A32</f>
        <v>ابتسام على دسوقى محمد</v>
      </c>
      <c r="DV425" s="147"/>
      <c r="DX425" s="147"/>
      <c r="EA425" s="232"/>
    </row>
    <row r="426" spans="6:131" ht="21" customHeight="1" thickBot="1">
      <c r="F426" s="49"/>
      <c r="DU426" s="10" t="str">
        <f>'اسماء العملاء'!A33</f>
        <v>غلاب محمود غلاب احمد</v>
      </c>
      <c r="DV426" s="147"/>
      <c r="DX426" s="147"/>
      <c r="EA426" s="232"/>
    </row>
    <row r="427" spans="6:131" ht="21" customHeight="1" thickBot="1">
      <c r="F427" s="49"/>
      <c r="DU427" s="10" t="str">
        <f>'اسماء العملاء'!A34</f>
        <v>احمد محمد محمد عبد الرحيم</v>
      </c>
      <c r="DV427" s="147"/>
      <c r="DX427" s="147"/>
      <c r="EA427" s="232"/>
    </row>
    <row r="428" spans="6:131" ht="21" customHeight="1" thickBot="1">
      <c r="F428" s="49"/>
      <c r="DU428" s="10" t="str">
        <f>'اسماء العملاء'!A35</f>
        <v>محمد حسن محمد حسن</v>
      </c>
      <c r="DV428" s="147"/>
      <c r="DX428" s="147"/>
      <c r="EA428" s="232"/>
    </row>
    <row r="429" spans="6:131" ht="21" customHeight="1" thickBot="1">
      <c r="F429" s="49"/>
      <c r="DU429" s="10" t="str">
        <f>'اسماء العملاء'!A36</f>
        <v>عادل فهمى محمد منازع</v>
      </c>
      <c r="DV429" s="147"/>
      <c r="DX429" s="147"/>
      <c r="EA429" s="232"/>
    </row>
    <row r="430" spans="6:131" ht="21" customHeight="1" thickBot="1">
      <c r="F430" s="49"/>
      <c r="DU430" s="10" t="str">
        <f>'اسماء العملاء'!A37</f>
        <v>دعاء شعبان رجب</v>
      </c>
      <c r="DV430" s="147"/>
      <c r="DX430" s="147"/>
      <c r="EA430" s="232"/>
    </row>
    <row r="431" spans="6:131" ht="21" customHeight="1" thickBot="1">
      <c r="F431" s="49"/>
      <c r="DU431" s="10" t="str">
        <f>'اسماء العملاء'!A38</f>
        <v>هدى منصور عبد السلام</v>
      </c>
      <c r="DV431" s="147"/>
      <c r="DX431" s="147"/>
      <c r="EA431" s="232"/>
    </row>
    <row r="432" spans="6:131" ht="21" customHeight="1" thickBot="1">
      <c r="F432" s="49"/>
      <c r="DU432" s="10" t="str">
        <f>'اسماء العملاء'!A39</f>
        <v>احمد محمد سليمان</v>
      </c>
      <c r="DV432" s="147"/>
      <c r="DX432" s="147"/>
      <c r="EA432" s="232"/>
    </row>
    <row r="433" spans="6:131" ht="21" customHeight="1" thickBot="1">
      <c r="F433" s="49"/>
      <c r="DU433" s="10" t="str">
        <f>'اسماء العملاء'!A40</f>
        <v>محمد بكر سلام</v>
      </c>
      <c r="DV433" s="147"/>
      <c r="DX433" s="147"/>
      <c r="EA433" s="232"/>
    </row>
    <row r="434" spans="6:131" ht="21" customHeight="1" thickBot="1">
      <c r="F434" s="49"/>
      <c r="DU434" s="10" t="str">
        <f>'اسماء العملاء'!A41</f>
        <v>محمد رجب عطيه</v>
      </c>
      <c r="DV434" s="147"/>
      <c r="DX434" s="147"/>
      <c r="EA434" s="232"/>
    </row>
    <row r="435" spans="6:131" ht="21" customHeight="1" thickBot="1">
      <c r="F435" s="49"/>
      <c r="DU435" s="10" t="str">
        <f>'اسماء العملاء'!A42</f>
        <v>محمد خلاف محمد محمود</v>
      </c>
      <c r="DV435" s="147"/>
      <c r="DX435" s="147"/>
      <c r="EA435" s="232"/>
    </row>
    <row r="436" spans="6:131" ht="21" customHeight="1" thickBot="1">
      <c r="F436" s="49"/>
      <c r="DU436" s="10">
        <f>'اسماء العملاء'!A43</f>
        <v>0</v>
      </c>
      <c r="DV436" s="147"/>
      <c r="DX436" s="147"/>
      <c r="EA436" s="232"/>
    </row>
    <row r="437" spans="6:131" ht="21" customHeight="1" thickBot="1">
      <c r="F437" s="49"/>
      <c r="DU437" s="10">
        <f>'اسماء العملاء'!A44</f>
        <v>0</v>
      </c>
      <c r="DV437" s="147"/>
      <c r="DX437" s="147"/>
      <c r="EA437" s="232"/>
    </row>
    <row r="438" spans="6:131" ht="21" customHeight="1" thickBot="1">
      <c r="F438" s="49"/>
      <c r="DU438" s="10">
        <f>'اسماء العملاء'!A45</f>
        <v>0</v>
      </c>
      <c r="DV438" s="147"/>
      <c r="DX438" s="147"/>
      <c r="EA438" s="232"/>
    </row>
    <row r="439" spans="6:131" ht="21" customHeight="1" thickBot="1">
      <c r="F439" s="49"/>
      <c r="DU439" s="10">
        <f>'اسماء العملاء'!A46</f>
        <v>0</v>
      </c>
      <c r="DV439" s="147"/>
      <c r="DX439" s="147"/>
      <c r="EA439" s="232"/>
    </row>
    <row r="440" spans="6:131" ht="21" customHeight="1" thickBot="1">
      <c r="F440" s="49"/>
      <c r="DU440" s="10">
        <f>'اسماء العملاء'!A47</f>
        <v>0</v>
      </c>
      <c r="DV440" s="147"/>
      <c r="DX440" s="147"/>
      <c r="EA440" s="232"/>
    </row>
    <row r="441" spans="6:131" ht="21" customHeight="1" thickBot="1">
      <c r="F441" s="49"/>
      <c r="DU441" s="10">
        <f>'اسماء العملاء'!A48</f>
        <v>0</v>
      </c>
      <c r="DV441" s="147"/>
      <c r="DX441" s="147"/>
      <c r="EA441" s="232"/>
    </row>
    <row r="442" spans="6:131" ht="21" customHeight="1" thickBot="1">
      <c r="F442" s="49"/>
      <c r="DU442" s="10">
        <f>'اسماء العملاء'!A49</f>
        <v>0</v>
      </c>
      <c r="DV442" s="147"/>
      <c r="DX442" s="147"/>
      <c r="EA442" s="232"/>
    </row>
    <row r="443" spans="6:131" ht="21" customHeight="1" thickBot="1">
      <c r="F443" s="49"/>
      <c r="DU443" s="10">
        <f>'اسماء العملاء'!A50</f>
        <v>0</v>
      </c>
      <c r="DV443" s="147"/>
      <c r="DX443" s="147"/>
      <c r="EA443" s="232"/>
    </row>
    <row r="444" spans="6:131" ht="21" customHeight="1" thickBot="1">
      <c r="F444" s="49"/>
      <c r="DU444" s="10">
        <f>'اسماء العملاء'!A51</f>
        <v>0</v>
      </c>
      <c r="DV444" s="147"/>
      <c r="DX444" s="147"/>
      <c r="EA444" s="232"/>
    </row>
    <row r="445" spans="6:131" ht="21" customHeight="1" thickBot="1">
      <c r="F445" s="49"/>
      <c r="DU445" s="10">
        <f>'اسماء العملاء'!A52</f>
        <v>0</v>
      </c>
      <c r="DV445" s="147"/>
      <c r="DX445" s="147"/>
      <c r="EA445" s="232"/>
    </row>
    <row r="446" spans="6:131" ht="21" customHeight="1" thickBot="1">
      <c r="F446" s="49"/>
      <c r="DU446" s="10">
        <f>'اسماء العملاء'!A53</f>
        <v>0</v>
      </c>
      <c r="DV446" s="147"/>
      <c r="DX446" s="147"/>
      <c r="EA446" s="232"/>
    </row>
    <row r="447" spans="6:131" ht="21" customHeight="1" thickBot="1">
      <c r="F447" s="49"/>
      <c r="DU447" s="10">
        <f>'اسماء العملاء'!A54</f>
        <v>0</v>
      </c>
      <c r="DV447" s="147"/>
      <c r="DX447" s="147"/>
      <c r="EA447" s="232"/>
    </row>
    <row r="448" spans="6:131" ht="21" customHeight="1" thickBot="1">
      <c r="F448" s="49"/>
      <c r="DU448" s="10">
        <f>'اسماء العملاء'!A55</f>
        <v>0</v>
      </c>
      <c r="DV448" s="147"/>
      <c r="DX448" s="147"/>
      <c r="EA448" s="232"/>
    </row>
    <row r="449" spans="6:131" ht="21" customHeight="1" thickBot="1">
      <c r="F449" s="49"/>
      <c r="DU449" s="10">
        <f>'اسماء العملاء'!A56</f>
        <v>0</v>
      </c>
      <c r="DV449" s="147"/>
      <c r="DX449" s="147"/>
      <c r="EA449" s="232"/>
    </row>
    <row r="450" spans="6:131" ht="21" customHeight="1" thickBot="1">
      <c r="F450" s="49"/>
      <c r="DU450" s="10">
        <f>'اسماء العملاء'!A57</f>
        <v>0</v>
      </c>
      <c r="DV450" s="147"/>
      <c r="DX450" s="147"/>
      <c r="EA450" s="232"/>
    </row>
    <row r="451" spans="6:131" ht="21" customHeight="1" thickBot="1">
      <c r="F451" s="49"/>
      <c r="DU451" s="10">
        <f>'اسماء العملاء'!A58</f>
        <v>0</v>
      </c>
      <c r="DV451" s="147"/>
      <c r="DX451" s="147"/>
      <c r="EA451" s="232"/>
    </row>
    <row r="452" spans="6:131" ht="21" customHeight="1" thickBot="1">
      <c r="F452" s="49"/>
      <c r="DU452" s="10">
        <f>'اسماء العملاء'!A59</f>
        <v>0</v>
      </c>
      <c r="DV452" s="147"/>
      <c r="DX452" s="147"/>
      <c r="EA452" s="232"/>
    </row>
    <row r="453" spans="6:131" ht="21" customHeight="1" thickBot="1">
      <c r="F453" s="49"/>
      <c r="DU453" s="10">
        <f>'اسماء العملاء'!A60</f>
        <v>0</v>
      </c>
      <c r="DV453" s="147"/>
      <c r="DX453" s="147"/>
      <c r="EA453" s="232"/>
    </row>
    <row r="454" spans="6:131" ht="21" customHeight="1" thickBot="1">
      <c r="F454" s="49"/>
      <c r="DU454" s="10">
        <f>'اسماء العملاء'!A61</f>
        <v>0</v>
      </c>
      <c r="DV454" s="147"/>
      <c r="DX454" s="147"/>
      <c r="EA454" s="232"/>
    </row>
    <row r="455" spans="6:131" ht="21" customHeight="1" thickBot="1">
      <c r="F455" s="49"/>
      <c r="DU455" s="10">
        <f>'اسماء العملاء'!A62</f>
        <v>0</v>
      </c>
      <c r="DV455" s="147"/>
      <c r="DX455" s="147"/>
      <c r="EA455" s="232"/>
    </row>
    <row r="456" spans="6:131" ht="21" customHeight="1" thickBot="1">
      <c r="F456" s="49"/>
      <c r="DU456" s="10">
        <f>'اسماء العملاء'!A63</f>
        <v>0</v>
      </c>
      <c r="DV456" s="147"/>
      <c r="DX456" s="147"/>
      <c r="EA456" s="232"/>
    </row>
    <row r="457" spans="6:131" ht="21" customHeight="1" thickBot="1">
      <c r="F457" s="49"/>
      <c r="DU457" s="10">
        <f>'اسماء العملاء'!A64</f>
        <v>0</v>
      </c>
      <c r="DV457" s="147"/>
      <c r="DX457" s="147"/>
      <c r="EA457" s="232"/>
    </row>
    <row r="458" spans="6:131" ht="21" customHeight="1" thickBot="1">
      <c r="F458" s="49"/>
      <c r="DU458" s="10">
        <f>'اسماء العملاء'!A65</f>
        <v>0</v>
      </c>
      <c r="DV458" s="147"/>
      <c r="DX458" s="147"/>
      <c r="EA458" s="232"/>
    </row>
    <row r="459" spans="6:131" ht="21" customHeight="1" thickBot="1">
      <c r="F459" s="49"/>
      <c r="DU459" s="10">
        <f>'اسماء العملاء'!A66</f>
        <v>0</v>
      </c>
      <c r="DV459" s="147"/>
      <c r="DX459" s="147"/>
      <c r="EA459" s="232"/>
    </row>
    <row r="460" spans="6:131" ht="21" customHeight="1" thickBot="1">
      <c r="F460" s="49"/>
      <c r="DU460" s="10">
        <f>'اسماء العملاء'!A67</f>
        <v>0</v>
      </c>
      <c r="DV460" s="147"/>
      <c r="DX460" s="147"/>
      <c r="EA460" s="232"/>
    </row>
    <row r="461" spans="6:131" ht="21" customHeight="1" thickBot="1">
      <c r="F461" s="49"/>
      <c r="DU461" s="10">
        <f>'اسماء العملاء'!A68</f>
        <v>0</v>
      </c>
      <c r="DV461" s="147"/>
      <c r="DX461" s="147"/>
      <c r="EA461" s="232"/>
    </row>
    <row r="462" spans="6:131" ht="21" customHeight="1" thickBot="1">
      <c r="F462" s="49"/>
      <c r="DU462" s="10">
        <f>'اسماء العملاء'!A69</f>
        <v>0</v>
      </c>
      <c r="DV462" s="147"/>
      <c r="DX462" s="147"/>
      <c r="EA462" s="232"/>
    </row>
    <row r="463" spans="6:131" ht="21" customHeight="1" thickBot="1">
      <c r="F463" s="49"/>
      <c r="DU463" s="10">
        <f>'اسماء العملاء'!A70</f>
        <v>0</v>
      </c>
      <c r="DV463" s="147"/>
      <c r="DX463" s="147"/>
      <c r="EA463" s="232"/>
    </row>
    <row r="464" spans="6:131" ht="21" customHeight="1" thickBot="1">
      <c r="F464" s="49"/>
      <c r="DU464" s="10">
        <f>'اسماء العملاء'!A71</f>
        <v>0</v>
      </c>
      <c r="DV464" s="147"/>
      <c r="DX464" s="147"/>
      <c r="EA464" s="232"/>
    </row>
    <row r="465" spans="6:131" ht="21" customHeight="1" thickBot="1">
      <c r="F465" s="49"/>
      <c r="DU465" s="10">
        <f>'اسماء العملاء'!A72</f>
        <v>0</v>
      </c>
      <c r="DV465" s="147"/>
      <c r="DX465" s="147"/>
      <c r="EA465" s="232"/>
    </row>
    <row r="466" spans="6:131" ht="21" customHeight="1" thickBot="1">
      <c r="F466" s="49"/>
      <c r="DU466" s="10">
        <f>'اسماء العملاء'!A73</f>
        <v>0</v>
      </c>
      <c r="DV466" s="147"/>
      <c r="DX466" s="147"/>
      <c r="EA466" s="232"/>
    </row>
    <row r="467" spans="6:131" ht="21" customHeight="1" thickBot="1">
      <c r="F467" s="49"/>
      <c r="DU467" s="10">
        <f>'اسماء العملاء'!A74</f>
        <v>0</v>
      </c>
      <c r="DV467" s="147"/>
      <c r="DX467" s="147"/>
      <c r="EA467" s="232"/>
    </row>
    <row r="468" spans="6:131" ht="21" customHeight="1" thickBot="1">
      <c r="F468" s="49"/>
      <c r="DU468" s="10">
        <f>'اسماء العملاء'!A75</f>
        <v>0</v>
      </c>
      <c r="DV468" s="147"/>
      <c r="DX468" s="147"/>
      <c r="EA468" s="232"/>
    </row>
    <row r="469" spans="6:131" ht="21" customHeight="1" thickBot="1">
      <c r="F469" s="49"/>
      <c r="DU469" s="10">
        <f>'اسماء العملاء'!A76</f>
        <v>0</v>
      </c>
      <c r="DV469" s="147"/>
      <c r="DX469" s="147"/>
      <c r="EA469" s="232"/>
    </row>
    <row r="470" spans="6:131" ht="21" customHeight="1" thickBot="1">
      <c r="F470" s="49"/>
      <c r="DU470" s="10">
        <f>'اسماء العملاء'!A77</f>
        <v>0</v>
      </c>
      <c r="DV470" s="147"/>
      <c r="DX470" s="147"/>
      <c r="EA470" s="232"/>
    </row>
    <row r="471" spans="6:131" ht="21" customHeight="1" thickBot="1">
      <c r="F471" s="49"/>
      <c r="DU471" s="10">
        <f>'اسماء العملاء'!A78</f>
        <v>0</v>
      </c>
      <c r="DV471" s="147"/>
      <c r="DX471" s="147"/>
      <c r="EA471" s="232"/>
    </row>
    <row r="472" spans="6:131" ht="21" customHeight="1" thickBot="1">
      <c r="F472" s="49"/>
      <c r="DU472" s="10">
        <f>'اسماء العملاء'!A79</f>
        <v>0</v>
      </c>
      <c r="DV472" s="147"/>
      <c r="DX472" s="147"/>
      <c r="EA472" s="232"/>
    </row>
    <row r="473" spans="6:131" ht="21" customHeight="1" thickBot="1">
      <c r="F473" s="49"/>
      <c r="DU473" s="10">
        <f>'اسماء العملاء'!A80</f>
        <v>0</v>
      </c>
      <c r="DV473" s="147"/>
      <c r="DX473" s="147"/>
      <c r="EA473" s="232"/>
    </row>
    <row r="474" spans="6:131" ht="21" customHeight="1" thickBot="1">
      <c r="F474" s="49"/>
      <c r="DU474" s="10">
        <f>'اسماء العملاء'!A81</f>
        <v>0</v>
      </c>
      <c r="DV474" s="147"/>
      <c r="DX474" s="147"/>
      <c r="EA474" s="232"/>
    </row>
    <row r="475" spans="6:131" ht="21" customHeight="1" thickBot="1">
      <c r="F475" s="49"/>
      <c r="DU475" s="10">
        <f>'اسماء العملاء'!A82</f>
        <v>0</v>
      </c>
      <c r="DV475" s="147"/>
      <c r="DX475" s="147"/>
      <c r="EA475" s="232"/>
    </row>
    <row r="476" spans="6:131" ht="21" customHeight="1" thickBot="1">
      <c r="F476" s="49"/>
      <c r="DU476" s="10">
        <f>'اسماء العملاء'!A83</f>
        <v>0</v>
      </c>
      <c r="DV476" s="147"/>
      <c r="DX476" s="147"/>
      <c r="EA476" s="232"/>
    </row>
    <row r="477" spans="6:131" ht="21" customHeight="1" thickBot="1">
      <c r="F477" s="49"/>
      <c r="DU477" s="10">
        <f>'اسماء العملاء'!A84</f>
        <v>0</v>
      </c>
      <c r="DV477" s="147"/>
      <c r="DX477" s="147"/>
      <c r="EA477" s="232"/>
    </row>
    <row r="478" spans="6:131" ht="21" customHeight="1" thickBot="1">
      <c r="F478" s="49"/>
      <c r="DU478" s="10">
        <f>'اسماء العملاء'!A85</f>
        <v>0</v>
      </c>
      <c r="DV478" s="147"/>
      <c r="DX478" s="147"/>
      <c r="EA478" s="232"/>
    </row>
    <row r="479" spans="6:131" ht="21" customHeight="1" thickBot="1">
      <c r="F479" s="49"/>
      <c r="DU479" s="10">
        <f>'اسماء العملاء'!A86</f>
        <v>0</v>
      </c>
      <c r="DV479" s="147"/>
      <c r="DX479" s="147"/>
      <c r="EA479" s="232"/>
    </row>
    <row r="480" spans="6:131" ht="21" customHeight="1" thickBot="1">
      <c r="DU480" s="10">
        <f>'اسماء العملاء'!A87</f>
        <v>0</v>
      </c>
      <c r="DV480" s="147"/>
      <c r="DX480" s="147"/>
      <c r="EA480" s="232"/>
    </row>
    <row r="481" spans="125:131" ht="21" customHeight="1" thickBot="1">
      <c r="DU481" s="10">
        <f>'اسماء العملاء'!A88</f>
        <v>0</v>
      </c>
      <c r="DV481" s="147"/>
      <c r="DX481" s="147"/>
      <c r="EA481" s="232"/>
    </row>
    <row r="482" spans="125:131" ht="21" customHeight="1" thickBot="1">
      <c r="DU482" s="10">
        <f>'اسماء العملاء'!A89</f>
        <v>0</v>
      </c>
      <c r="DV482" s="147"/>
      <c r="DX482" s="147"/>
      <c r="EA482" s="232"/>
    </row>
    <row r="483" spans="125:131" ht="21" customHeight="1" thickBot="1">
      <c r="DU483" s="10">
        <f>'اسماء العملاء'!A90</f>
        <v>0</v>
      </c>
      <c r="DV483" s="147"/>
      <c r="DX483" s="147"/>
      <c r="EA483" s="232"/>
    </row>
    <row r="484" spans="125:131" ht="21" customHeight="1" thickBot="1">
      <c r="DU484" s="10">
        <f>'اسماء العملاء'!A91</f>
        <v>0</v>
      </c>
      <c r="DV484" s="147"/>
      <c r="DX484" s="147"/>
      <c r="EA484" s="232"/>
    </row>
    <row r="485" spans="125:131" ht="21" customHeight="1" thickBot="1">
      <c r="DU485" s="10">
        <f>'اسماء العملاء'!A92</f>
        <v>0</v>
      </c>
      <c r="DV485" s="147"/>
      <c r="DX485" s="147"/>
      <c r="EA485" s="232"/>
    </row>
    <row r="486" spans="125:131" ht="21" customHeight="1" thickBot="1">
      <c r="DU486" s="10">
        <f>'اسماء العملاء'!A93</f>
        <v>0</v>
      </c>
      <c r="DV486" s="147"/>
      <c r="DX486" s="147"/>
      <c r="EA486" s="232"/>
    </row>
    <row r="487" spans="125:131" ht="21" customHeight="1" thickBot="1">
      <c r="DU487" s="10">
        <f>'اسماء العملاء'!A94</f>
        <v>0</v>
      </c>
      <c r="DV487" s="147"/>
      <c r="DX487" s="147"/>
      <c r="EA487" s="232"/>
    </row>
    <row r="488" spans="125:131" ht="21" customHeight="1" thickBot="1">
      <c r="DU488" s="10">
        <f>'اسماء العملاء'!A95</f>
        <v>0</v>
      </c>
      <c r="DV488" s="147"/>
      <c r="DX488" s="147"/>
      <c r="EA488" s="232"/>
    </row>
    <row r="489" spans="125:131" ht="21" customHeight="1" thickBot="1">
      <c r="DU489" s="10">
        <f>'اسماء العملاء'!A96</f>
        <v>0</v>
      </c>
      <c r="DV489" s="147"/>
      <c r="DX489" s="147"/>
      <c r="EA489" s="232"/>
    </row>
    <row r="490" spans="125:131" ht="21" customHeight="1" thickBot="1">
      <c r="DU490" s="10">
        <f>'اسماء العملاء'!A97</f>
        <v>0</v>
      </c>
      <c r="DV490" s="147"/>
      <c r="DX490" s="147"/>
      <c r="EA490" s="232"/>
    </row>
    <row r="491" spans="125:131" ht="21" customHeight="1" thickBot="1">
      <c r="DU491" s="10">
        <f>'اسماء العملاء'!A98</f>
        <v>0</v>
      </c>
      <c r="DV491" s="147"/>
      <c r="DX491" s="147"/>
      <c r="EA491" s="232"/>
    </row>
    <row r="492" spans="125:131" ht="21" customHeight="1" thickBot="1">
      <c r="DU492" s="10">
        <f>'اسماء العملاء'!A99</f>
        <v>0</v>
      </c>
      <c r="DV492" s="147"/>
      <c r="DX492" s="147"/>
      <c r="EA492" s="232"/>
    </row>
    <row r="493" spans="125:131" ht="21" customHeight="1" thickBot="1">
      <c r="DU493" s="10">
        <f>'اسماء العملاء'!A100</f>
        <v>0</v>
      </c>
      <c r="DV493" s="147"/>
      <c r="DX493" s="147"/>
      <c r="EA493" s="232"/>
    </row>
    <row r="494" spans="125:131" ht="21" customHeight="1" thickBot="1">
      <c r="DU494" s="10">
        <f>'اسماء العملاء'!A101</f>
        <v>0</v>
      </c>
      <c r="DV494" s="147"/>
      <c r="DX494" s="147"/>
      <c r="EA494" s="232"/>
    </row>
    <row r="495" spans="125:131" ht="21" customHeight="1" thickBot="1">
      <c r="DU495" s="10">
        <f>'اسماء العملاء'!A102</f>
        <v>0</v>
      </c>
      <c r="DV495" s="147"/>
      <c r="DX495" s="147"/>
      <c r="EA495" s="232"/>
    </row>
    <row r="496" spans="125:131" ht="21" customHeight="1" thickBot="1">
      <c r="DU496" s="10">
        <f>'اسماء العملاء'!A103</f>
        <v>0</v>
      </c>
      <c r="DV496" s="147"/>
      <c r="DX496" s="147"/>
      <c r="EA496" s="232"/>
    </row>
    <row r="497" spans="125:131" ht="21" customHeight="1" thickBot="1">
      <c r="DU497" s="10">
        <f>'اسماء العملاء'!A104</f>
        <v>0</v>
      </c>
      <c r="DV497" s="147"/>
      <c r="DX497" s="147"/>
      <c r="EA497" s="232"/>
    </row>
    <row r="498" spans="125:131" ht="21" customHeight="1" thickBot="1">
      <c r="DU498" s="10">
        <f>'اسماء العملاء'!A105</f>
        <v>0</v>
      </c>
      <c r="DV498" s="147"/>
      <c r="DX498" s="147"/>
      <c r="EA498" s="232"/>
    </row>
    <row r="499" spans="125:131" ht="21" customHeight="1" thickBot="1">
      <c r="DU499" s="10">
        <f>'اسماء العملاء'!A106</f>
        <v>0</v>
      </c>
      <c r="DV499" s="147"/>
      <c r="DX499" s="147"/>
      <c r="EA499" s="232"/>
    </row>
    <row r="500" spans="125:131" ht="21" customHeight="1" thickBot="1">
      <c r="DU500" s="10">
        <f>'اسماء العملاء'!A107</f>
        <v>0</v>
      </c>
      <c r="DV500" s="147"/>
      <c r="DX500" s="147"/>
      <c r="EA500" s="232"/>
    </row>
    <row r="501" spans="125:131" ht="21" customHeight="1" thickBot="1">
      <c r="DU501" s="10">
        <f>'اسماء العملاء'!A108</f>
        <v>0</v>
      </c>
      <c r="DV501" s="147"/>
      <c r="DX501" s="147"/>
      <c r="EA501" s="232"/>
    </row>
    <row r="502" spans="125:131" ht="21" customHeight="1" thickBot="1">
      <c r="DU502" s="10">
        <f>'اسماء العملاء'!A109</f>
        <v>0</v>
      </c>
      <c r="DV502" s="147"/>
      <c r="DX502" s="147"/>
      <c r="EA502" s="232"/>
    </row>
    <row r="503" spans="125:131" ht="21" customHeight="1" thickBot="1">
      <c r="DU503" s="10">
        <f>'اسماء العملاء'!A110</f>
        <v>0</v>
      </c>
      <c r="DV503" s="147"/>
      <c r="DX503" s="147"/>
      <c r="EA503" s="232"/>
    </row>
    <row r="504" spans="125:131" ht="21" customHeight="1" thickBot="1">
      <c r="DU504" s="10">
        <f>'اسماء العملاء'!A111</f>
        <v>0</v>
      </c>
      <c r="DV504" s="147"/>
      <c r="DX504" s="147"/>
      <c r="EA504" s="232"/>
    </row>
    <row r="505" spans="125:131" ht="21" customHeight="1" thickBot="1">
      <c r="DU505" s="10">
        <f>'اسماء العملاء'!A112</f>
        <v>0</v>
      </c>
      <c r="DV505" s="147"/>
      <c r="DX505" s="147"/>
      <c r="EA505" s="232"/>
    </row>
    <row r="506" spans="125:131" ht="21" customHeight="1" thickBot="1">
      <c r="DU506" s="10">
        <f>'اسماء العملاء'!A113</f>
        <v>0</v>
      </c>
      <c r="DV506" s="147"/>
      <c r="DX506" s="147"/>
      <c r="EA506" s="232"/>
    </row>
    <row r="507" spans="125:131" ht="21" customHeight="1" thickBot="1">
      <c r="DU507" s="10">
        <f>'اسماء العملاء'!A114</f>
        <v>0</v>
      </c>
      <c r="DV507" s="147"/>
      <c r="DX507" s="147"/>
      <c r="EA507" s="232"/>
    </row>
    <row r="508" spans="125:131" ht="21" customHeight="1" thickBot="1">
      <c r="DU508" s="10">
        <f>'اسماء العملاء'!A115</f>
        <v>0</v>
      </c>
      <c r="DV508" s="147"/>
      <c r="DX508" s="147"/>
      <c r="EA508" s="232"/>
    </row>
    <row r="509" spans="125:131" ht="21" customHeight="1" thickBot="1">
      <c r="DU509" s="10">
        <f>'اسماء العملاء'!A116</f>
        <v>0</v>
      </c>
      <c r="DV509" s="147"/>
      <c r="DX509" s="147"/>
      <c r="EA509" s="232"/>
    </row>
    <row r="510" spans="125:131" ht="21" customHeight="1" thickBot="1">
      <c r="DU510" s="10">
        <f>'اسماء العملاء'!A117</f>
        <v>0</v>
      </c>
      <c r="DV510" s="147"/>
      <c r="DX510" s="147"/>
      <c r="EA510" s="232"/>
    </row>
    <row r="511" spans="125:131" ht="21" customHeight="1" thickBot="1">
      <c r="DU511" s="10">
        <f>'اسماء العملاء'!A118</f>
        <v>0</v>
      </c>
      <c r="DV511" s="147"/>
      <c r="DX511" s="147"/>
      <c r="EA511" s="232"/>
    </row>
    <row r="512" spans="125:131" ht="21" customHeight="1" thickBot="1">
      <c r="DU512" s="10">
        <f>'اسماء العملاء'!A119</f>
        <v>0</v>
      </c>
      <c r="DV512" s="147"/>
      <c r="DX512" s="147"/>
      <c r="EA512" s="232"/>
    </row>
    <row r="513" spans="125:131" ht="21" customHeight="1" thickBot="1">
      <c r="DU513" s="10">
        <f>'اسماء العملاء'!A120</f>
        <v>0</v>
      </c>
      <c r="DV513" s="147"/>
      <c r="DX513" s="147"/>
      <c r="EA513" s="232"/>
    </row>
    <row r="514" spans="125:131" ht="21" customHeight="1" thickBot="1">
      <c r="DU514" s="10">
        <f>'اسماء العملاء'!A121</f>
        <v>0</v>
      </c>
      <c r="DV514" s="147"/>
      <c r="DX514" s="147"/>
      <c r="EA514" s="232"/>
    </row>
    <row r="515" spans="125:131" ht="21" customHeight="1" thickBot="1">
      <c r="DU515" s="10">
        <f>'اسماء العملاء'!A122</f>
        <v>0</v>
      </c>
      <c r="DV515" s="147"/>
      <c r="DX515" s="147"/>
      <c r="EA515" s="232"/>
    </row>
    <row r="516" spans="125:131" ht="21" customHeight="1" thickBot="1">
      <c r="DU516" s="10">
        <f>'اسماء العملاء'!A123</f>
        <v>0</v>
      </c>
      <c r="DV516" s="147"/>
      <c r="DX516" s="147"/>
      <c r="EA516" s="232"/>
    </row>
    <row r="517" spans="125:131" ht="21" customHeight="1" thickBot="1">
      <c r="DU517" s="10">
        <f>'اسماء العملاء'!A124</f>
        <v>0</v>
      </c>
      <c r="DV517" s="147"/>
      <c r="DX517" s="147"/>
      <c r="EA517" s="232"/>
    </row>
    <row r="518" spans="125:131" ht="21" customHeight="1" thickBot="1">
      <c r="DU518" s="10">
        <f>'اسماء العملاء'!A125</f>
        <v>0</v>
      </c>
      <c r="DV518" s="147"/>
      <c r="DX518" s="147"/>
      <c r="EA518" s="232"/>
    </row>
    <row r="519" spans="125:131" ht="21" customHeight="1" thickBot="1">
      <c r="DU519" s="10">
        <f>'اسماء العملاء'!A126</f>
        <v>0</v>
      </c>
      <c r="DV519" s="147"/>
      <c r="DX519" s="147"/>
      <c r="EA519" s="232"/>
    </row>
    <row r="520" spans="125:131" ht="21" customHeight="1" thickBot="1">
      <c r="DU520" s="10">
        <f>'اسماء العملاء'!A127</f>
        <v>0</v>
      </c>
      <c r="DV520" s="147"/>
      <c r="DX520" s="147"/>
      <c r="EA520" s="232"/>
    </row>
    <row r="521" spans="125:131" ht="21" customHeight="1" thickBot="1">
      <c r="DU521" s="10">
        <f>'اسماء العملاء'!A128</f>
        <v>0</v>
      </c>
      <c r="DV521" s="147"/>
      <c r="DX521" s="147"/>
      <c r="EA521" s="232"/>
    </row>
    <row r="522" spans="125:131" ht="21" customHeight="1" thickBot="1">
      <c r="DU522" s="10">
        <f>'اسماء العملاء'!A129</f>
        <v>0</v>
      </c>
      <c r="DV522" s="147"/>
      <c r="DX522" s="147"/>
      <c r="EA522" s="232"/>
    </row>
    <row r="523" spans="125:131" ht="21" customHeight="1" thickBot="1">
      <c r="DU523" s="10">
        <f>'اسماء العملاء'!A130</f>
        <v>0</v>
      </c>
      <c r="DV523" s="147"/>
      <c r="DX523" s="147"/>
      <c r="EA523" s="232"/>
    </row>
    <row r="524" spans="125:131" ht="21" customHeight="1" thickBot="1">
      <c r="DU524" s="10">
        <f>'اسماء العملاء'!A131</f>
        <v>0</v>
      </c>
      <c r="DV524" s="147"/>
      <c r="DX524" s="147"/>
      <c r="EA524" s="232"/>
    </row>
    <row r="525" spans="125:131" ht="21" customHeight="1" thickBot="1">
      <c r="DU525" s="10">
        <f>'اسماء العملاء'!A132</f>
        <v>0</v>
      </c>
      <c r="DV525" s="147"/>
      <c r="DX525" s="147"/>
      <c r="EA525" s="232"/>
    </row>
    <row r="526" spans="125:131" ht="21" customHeight="1" thickBot="1">
      <c r="DU526" s="10">
        <f>'اسماء العملاء'!A133</f>
        <v>0</v>
      </c>
      <c r="DV526" s="147"/>
      <c r="DX526" s="147"/>
      <c r="EA526" s="232"/>
    </row>
    <row r="527" spans="125:131" ht="21" customHeight="1" thickBot="1">
      <c r="DU527" s="10">
        <f>'اسماء العملاء'!A134</f>
        <v>0</v>
      </c>
      <c r="DV527" s="147"/>
      <c r="DX527" s="147"/>
      <c r="EA527" s="232"/>
    </row>
    <row r="528" spans="125:131" ht="21" customHeight="1" thickBot="1">
      <c r="DU528" s="10">
        <f>'اسماء العملاء'!A135</f>
        <v>0</v>
      </c>
      <c r="DV528" s="147"/>
      <c r="DX528" s="147"/>
      <c r="EA528" s="232"/>
    </row>
    <row r="529" spans="125:132" ht="21" customHeight="1" thickBot="1">
      <c r="DU529" s="10">
        <f>'اسماء العملاء'!A136</f>
        <v>0</v>
      </c>
      <c r="DV529" s="147"/>
      <c r="DX529" s="147"/>
      <c r="EA529" s="232"/>
    </row>
    <row r="530" spans="125:132" ht="21" customHeight="1" thickBot="1">
      <c r="DU530" s="10">
        <f>'اسماء العملاء'!A137</f>
        <v>0</v>
      </c>
      <c r="DV530" s="147"/>
      <c r="DX530" s="147"/>
      <c r="EA530" s="232"/>
    </row>
    <row r="531" spans="125:132" ht="21" customHeight="1" thickBot="1">
      <c r="DU531" s="10">
        <f>'اسماء العملاء'!A138</f>
        <v>0</v>
      </c>
      <c r="DV531" s="147"/>
      <c r="DX531" s="147"/>
      <c r="EA531" s="232"/>
    </row>
    <row r="532" spans="125:132" ht="21" customHeight="1" thickBot="1">
      <c r="DU532" s="10">
        <f>'اسماء العملاء'!A139</f>
        <v>0</v>
      </c>
      <c r="DV532" s="147"/>
      <c r="DX532" s="147"/>
      <c r="EA532" s="232"/>
    </row>
    <row r="533" spans="125:132" ht="21" customHeight="1" thickBot="1">
      <c r="DU533" s="10">
        <f>'اسماء العملاء'!A140</f>
        <v>0</v>
      </c>
      <c r="DV533" s="147"/>
      <c r="DX533" s="147"/>
      <c r="EA533" s="232"/>
    </row>
    <row r="534" spans="125:132" ht="21" customHeight="1" thickBot="1">
      <c r="DU534" s="10">
        <f>'اسماء العملاء'!A141</f>
        <v>0</v>
      </c>
      <c r="DV534" s="147"/>
      <c r="DX534" s="147"/>
      <c r="EA534" s="232"/>
    </row>
    <row r="535" spans="125:132" ht="21" customHeight="1" thickBot="1">
      <c r="DU535" s="10">
        <f>'اسماء العملاء'!A142</f>
        <v>0</v>
      </c>
      <c r="DV535" s="147"/>
      <c r="DX535" s="147"/>
      <c r="EA535" s="232"/>
    </row>
    <row r="536" spans="125:132" ht="21" customHeight="1" thickBot="1">
      <c r="DU536" s="10">
        <f>'اسماء العملاء'!A143</f>
        <v>0</v>
      </c>
      <c r="DV536" s="147"/>
      <c r="DX536" s="147"/>
      <c r="EA536" s="232"/>
    </row>
    <row r="537" spans="125:132" ht="21" customHeight="1" thickBot="1">
      <c r="DU537" s="10">
        <f>'اسماء العملاء'!A144</f>
        <v>0</v>
      </c>
      <c r="DV537" s="147"/>
      <c r="DX537" s="147"/>
      <c r="EA537" s="232"/>
    </row>
    <row r="538" spans="125:132" ht="21" customHeight="1" thickBot="1">
      <c r="DU538" s="10">
        <f>'اسماء العملاء'!A145</f>
        <v>0</v>
      </c>
      <c r="DV538" s="147"/>
      <c r="DX538" s="147"/>
      <c r="EA538" s="232"/>
    </row>
    <row r="539" spans="125:132" ht="21" customHeight="1" thickBot="1">
      <c r="DU539" s="10">
        <f>'اسماء العملاء'!A146</f>
        <v>0</v>
      </c>
      <c r="DV539" s="147"/>
      <c r="DX539" s="147"/>
      <c r="EA539" s="232"/>
    </row>
    <row r="540" spans="125:132" ht="21" customHeight="1" thickBot="1">
      <c r="DU540" s="10">
        <f>'اسماء العملاء'!A147</f>
        <v>0</v>
      </c>
      <c r="DV540" s="147"/>
      <c r="DX540" s="147"/>
      <c r="EA540" s="232"/>
    </row>
    <row r="541" spans="125:132" ht="21" customHeight="1" thickBot="1">
      <c r="DU541" s="10">
        <f>'اسماء العملاء'!A148</f>
        <v>0</v>
      </c>
      <c r="DV541" s="147"/>
      <c r="DX541" s="147"/>
      <c r="EA541" s="232"/>
    </row>
    <row r="542" spans="125:132" ht="21" customHeight="1" thickBot="1">
      <c r="DU542" s="10">
        <f>'اسماء العملاء'!A149</f>
        <v>0</v>
      </c>
      <c r="DV542" s="147"/>
      <c r="DX542" s="147"/>
      <c r="EA542" s="232"/>
    </row>
    <row r="543" spans="125:132" ht="21" customHeight="1" thickBot="1">
      <c r="DU543" s="10">
        <f>'اسماء العملاء'!A150</f>
        <v>0</v>
      </c>
      <c r="DV543" s="147"/>
      <c r="DX543" s="147"/>
      <c r="EA543" s="232"/>
    </row>
    <row r="544" spans="125:132" ht="21" customHeight="1" thickBot="1">
      <c r="DU544" s="10">
        <f>'اسماء العملاء'!A151</f>
        <v>0</v>
      </c>
      <c r="DV544" s="147"/>
      <c r="DX544" s="147"/>
      <c r="DZ544" s="235"/>
      <c r="EA544" s="234"/>
      <c r="EB544" s="235"/>
    </row>
    <row r="545" spans="125:132" ht="21" customHeight="1" thickBot="1">
      <c r="DU545" s="10">
        <f>'اسماء العملاء'!A152</f>
        <v>0</v>
      </c>
      <c r="DV545" s="147"/>
      <c r="DX545" s="147"/>
      <c r="DZ545" s="235"/>
      <c r="EA545" s="234"/>
      <c r="EB545" s="235"/>
    </row>
    <row r="546" spans="125:132" ht="21" customHeight="1" thickBot="1">
      <c r="DU546" s="10">
        <f>'اسماء العملاء'!A153</f>
        <v>0</v>
      </c>
      <c r="DV546" s="147"/>
      <c r="DX546" s="147"/>
      <c r="DZ546" s="235"/>
      <c r="EA546" s="234"/>
      <c r="EB546" s="235"/>
    </row>
    <row r="547" spans="125:132" ht="21" customHeight="1" thickBot="1">
      <c r="DU547" s="10">
        <f>'اسماء العملاء'!A154</f>
        <v>0</v>
      </c>
      <c r="DV547" s="147"/>
      <c r="DX547" s="147"/>
      <c r="DZ547" s="235"/>
      <c r="EA547" s="234"/>
      <c r="EB547" s="235"/>
    </row>
    <row r="548" spans="125:132" ht="21" customHeight="1" thickBot="1">
      <c r="DU548" s="10">
        <f>'اسماء العملاء'!A155</f>
        <v>0</v>
      </c>
      <c r="DV548" s="147"/>
      <c r="DX548" s="147"/>
      <c r="DZ548" s="235"/>
      <c r="EA548" s="234"/>
      <c r="EB548" s="235"/>
    </row>
    <row r="549" spans="125:132" ht="21" customHeight="1" thickBot="1">
      <c r="DU549" s="10">
        <f>'اسماء العملاء'!A156</f>
        <v>0</v>
      </c>
      <c r="DV549" s="147"/>
      <c r="DX549" s="147"/>
      <c r="DZ549" s="235"/>
      <c r="EA549" s="234"/>
      <c r="EB549" s="235"/>
    </row>
    <row r="550" spans="125:132" ht="21" customHeight="1" thickBot="1">
      <c r="DU550" s="10">
        <f>'اسماء العملاء'!A157</f>
        <v>0</v>
      </c>
      <c r="DV550" s="147"/>
      <c r="DX550" s="147"/>
      <c r="DZ550" s="235"/>
      <c r="EA550" s="234"/>
      <c r="EB550" s="235"/>
    </row>
    <row r="551" spans="125:132" ht="21" customHeight="1" thickBot="1">
      <c r="DU551" s="10">
        <f>'اسماء العملاء'!A158</f>
        <v>0</v>
      </c>
      <c r="DV551" s="147"/>
      <c r="DX551" s="147"/>
      <c r="DZ551" s="235"/>
      <c r="EA551" s="234"/>
      <c r="EB551" s="235"/>
    </row>
    <row r="552" spans="125:132" ht="21" customHeight="1" thickBot="1">
      <c r="DU552" s="10">
        <f>'اسماء العملاء'!A159</f>
        <v>0</v>
      </c>
      <c r="DV552" s="147"/>
      <c r="DX552" s="147"/>
      <c r="DZ552" s="235"/>
      <c r="EA552" s="234"/>
      <c r="EB552" s="235"/>
    </row>
    <row r="553" spans="125:132" ht="21" customHeight="1" thickBot="1">
      <c r="DU553" s="10">
        <f>'اسماء العملاء'!A160</f>
        <v>0</v>
      </c>
      <c r="DV553" s="147"/>
      <c r="DX553" s="147"/>
      <c r="DZ553" s="235"/>
      <c r="EA553" s="234"/>
      <c r="EB553" s="235"/>
    </row>
    <row r="554" spans="125:132" ht="21" customHeight="1" thickBot="1">
      <c r="DU554" s="10">
        <f>'اسماء العملاء'!A161</f>
        <v>0</v>
      </c>
      <c r="DV554" s="147"/>
      <c r="DX554" s="147"/>
      <c r="DZ554" s="235"/>
      <c r="EA554" s="234"/>
      <c r="EB554" s="235"/>
    </row>
    <row r="555" spans="125:132" ht="21" customHeight="1" thickBot="1">
      <c r="DU555" s="10">
        <f>'اسماء العملاء'!A162</f>
        <v>0</v>
      </c>
      <c r="DV555" s="147"/>
      <c r="DX555" s="147"/>
      <c r="DZ555" s="235"/>
      <c r="EA555" s="234"/>
      <c r="EB555" s="235"/>
    </row>
    <row r="556" spans="125:132" ht="21" customHeight="1" thickBot="1">
      <c r="DU556" s="10">
        <f>'اسماء العملاء'!A163</f>
        <v>0</v>
      </c>
      <c r="DV556" s="147"/>
      <c r="DX556" s="147"/>
      <c r="DZ556" s="235"/>
      <c r="EA556" s="234"/>
      <c r="EB556" s="235"/>
    </row>
    <row r="557" spans="125:132" ht="21" customHeight="1" thickBot="1">
      <c r="DU557" s="10">
        <f>'اسماء العملاء'!A164</f>
        <v>0</v>
      </c>
      <c r="DV557" s="147"/>
      <c r="DX557" s="147"/>
      <c r="DZ557" s="235"/>
      <c r="EA557" s="234"/>
      <c r="EB557" s="235"/>
    </row>
    <row r="558" spans="125:132" ht="21" customHeight="1" thickBot="1">
      <c r="DU558" s="10">
        <f>'اسماء العملاء'!A165</f>
        <v>0</v>
      </c>
      <c r="DV558" s="147"/>
      <c r="DX558" s="147"/>
      <c r="DZ558" s="235"/>
      <c r="EA558" s="234"/>
      <c r="EB558" s="235"/>
    </row>
    <row r="559" spans="125:132" ht="21" customHeight="1" thickBot="1">
      <c r="DU559" s="10">
        <f>'اسماء العملاء'!A166</f>
        <v>0</v>
      </c>
      <c r="DV559" s="147"/>
      <c r="DX559" s="147"/>
      <c r="DZ559" s="235"/>
      <c r="EA559" s="234"/>
      <c r="EB559" s="235"/>
    </row>
    <row r="560" spans="125:132" ht="21" customHeight="1" thickBot="1">
      <c r="DU560" s="10">
        <f>'اسماء العملاء'!A167</f>
        <v>0</v>
      </c>
      <c r="DV560" s="147"/>
      <c r="DX560" s="147"/>
      <c r="DZ560" s="235"/>
      <c r="EA560" s="234"/>
      <c r="EB560" s="235"/>
    </row>
    <row r="561" spans="125:132" ht="21" customHeight="1" thickBot="1">
      <c r="DU561" s="10">
        <f>'اسماء العملاء'!A168</f>
        <v>0</v>
      </c>
      <c r="DV561" s="147"/>
      <c r="DX561" s="147"/>
      <c r="DZ561" s="235"/>
      <c r="EA561" s="234"/>
      <c r="EB561" s="235"/>
    </row>
    <row r="562" spans="125:132" ht="21" customHeight="1" thickBot="1">
      <c r="DU562" s="10">
        <f>'اسماء العملاء'!A169</f>
        <v>0</v>
      </c>
      <c r="DV562" s="147"/>
      <c r="DX562" s="147"/>
      <c r="DZ562" s="235"/>
      <c r="EA562" s="234"/>
      <c r="EB562" s="235"/>
    </row>
    <row r="563" spans="125:132" ht="21" customHeight="1" thickBot="1">
      <c r="DU563" s="10">
        <f>'اسماء العملاء'!A170</f>
        <v>0</v>
      </c>
      <c r="DV563" s="147"/>
      <c r="DX563" s="147"/>
      <c r="DZ563" s="235"/>
      <c r="EA563" s="234"/>
      <c r="EB563" s="235"/>
    </row>
    <row r="564" spans="125:132" ht="21" customHeight="1" thickBot="1">
      <c r="DU564" s="10">
        <f>'اسماء العملاء'!A171</f>
        <v>0</v>
      </c>
      <c r="DV564" s="147"/>
      <c r="DX564" s="147"/>
      <c r="DZ564" s="235"/>
      <c r="EA564" s="234"/>
      <c r="EB564" s="235"/>
    </row>
    <row r="565" spans="125:132" ht="21" customHeight="1" thickBot="1">
      <c r="DU565" s="10">
        <f>'اسماء العملاء'!A172</f>
        <v>0</v>
      </c>
      <c r="DV565" s="147"/>
      <c r="DX565" s="147"/>
      <c r="DZ565" s="235"/>
      <c r="EA565" s="234"/>
      <c r="EB565" s="235"/>
    </row>
    <row r="566" spans="125:132" ht="21" customHeight="1" thickBot="1">
      <c r="DU566" s="10">
        <f>'اسماء العملاء'!A173</f>
        <v>0</v>
      </c>
      <c r="DV566" s="147"/>
      <c r="DX566" s="147"/>
      <c r="DZ566" s="235"/>
      <c r="EA566" s="234"/>
      <c r="EB566" s="235"/>
    </row>
    <row r="567" spans="125:132" ht="21" customHeight="1" thickBot="1">
      <c r="DU567" s="10">
        <f>'اسماء العملاء'!A174</f>
        <v>0</v>
      </c>
      <c r="DV567" s="147"/>
      <c r="DX567" s="147"/>
      <c r="DZ567" s="235"/>
      <c r="EA567" s="234"/>
      <c r="EB567" s="235"/>
    </row>
    <row r="568" spans="125:132" ht="21" customHeight="1" thickBot="1">
      <c r="DU568" s="10">
        <f>'اسماء العملاء'!A175</f>
        <v>0</v>
      </c>
      <c r="DV568" s="147"/>
      <c r="DX568" s="147"/>
      <c r="DZ568" s="235"/>
      <c r="EA568" s="234"/>
      <c r="EB568" s="235"/>
    </row>
    <row r="569" spans="125:132" ht="21" customHeight="1" thickBot="1">
      <c r="DU569" s="10">
        <f>'اسماء العملاء'!A176</f>
        <v>0</v>
      </c>
      <c r="DV569" s="147"/>
      <c r="DX569" s="147"/>
      <c r="DZ569" s="235"/>
      <c r="EA569" s="234"/>
      <c r="EB569" s="235"/>
    </row>
    <row r="570" spans="125:132" ht="21" customHeight="1" thickBot="1">
      <c r="DU570" s="10">
        <f>'اسماء العملاء'!A177</f>
        <v>0</v>
      </c>
      <c r="DV570" s="147"/>
      <c r="DX570" s="147"/>
      <c r="DZ570" s="235"/>
      <c r="EA570" s="234"/>
      <c r="EB570" s="235"/>
    </row>
    <row r="571" spans="125:132" ht="21" customHeight="1" thickBot="1">
      <c r="DU571" s="10">
        <f>'اسماء العملاء'!A178</f>
        <v>0</v>
      </c>
      <c r="DV571" s="147"/>
      <c r="DX571" s="147"/>
      <c r="DZ571" s="235"/>
      <c r="EA571" s="234"/>
      <c r="EB571" s="235"/>
    </row>
    <row r="572" spans="125:132" ht="21" customHeight="1" thickBot="1">
      <c r="DU572" s="10">
        <f>'اسماء العملاء'!A179</f>
        <v>0</v>
      </c>
      <c r="DV572" s="147"/>
      <c r="DX572" s="147"/>
      <c r="DZ572" s="235"/>
      <c r="EA572" s="234"/>
      <c r="EB572" s="235"/>
    </row>
    <row r="573" spans="125:132" ht="21" customHeight="1" thickBot="1">
      <c r="DU573" s="10">
        <f>'اسماء العملاء'!A180</f>
        <v>0</v>
      </c>
      <c r="DV573" s="147"/>
      <c r="DX573" s="147"/>
      <c r="DZ573" s="235"/>
      <c r="EA573" s="234"/>
      <c r="EB573" s="235"/>
    </row>
    <row r="574" spans="125:132" ht="21" customHeight="1" thickBot="1">
      <c r="DU574" s="10">
        <f>'اسماء العملاء'!A181</f>
        <v>0</v>
      </c>
      <c r="DV574" s="147"/>
      <c r="DX574" s="147"/>
      <c r="DZ574" s="235"/>
      <c r="EA574" s="234"/>
      <c r="EB574" s="235"/>
    </row>
    <row r="575" spans="125:132" ht="21" customHeight="1" thickBot="1">
      <c r="DU575" s="10">
        <f>'اسماء العملاء'!A182</f>
        <v>0</v>
      </c>
      <c r="DV575" s="147"/>
      <c r="DX575" s="147"/>
      <c r="DZ575" s="235"/>
      <c r="EA575" s="234"/>
      <c r="EB575" s="235"/>
    </row>
    <row r="576" spans="125:132" ht="21" customHeight="1" thickBot="1">
      <c r="DU576" s="10">
        <f>'اسماء العملاء'!A183</f>
        <v>0</v>
      </c>
      <c r="DV576" s="147"/>
      <c r="DX576" s="147"/>
      <c r="DZ576" s="235"/>
      <c r="EA576" s="234"/>
      <c r="EB576" s="235"/>
    </row>
    <row r="577" spans="125:132" ht="21" customHeight="1" thickBot="1">
      <c r="DU577" s="10">
        <f>'اسماء العملاء'!A184</f>
        <v>0</v>
      </c>
      <c r="DV577" s="147"/>
      <c r="DX577" s="147"/>
      <c r="DZ577" s="235"/>
      <c r="EA577" s="234"/>
      <c r="EB577" s="235"/>
    </row>
    <row r="578" spans="125:132" ht="21" customHeight="1" thickBot="1">
      <c r="DU578" s="10">
        <f>'اسماء العملاء'!A185</f>
        <v>0</v>
      </c>
      <c r="DV578" s="147"/>
      <c r="DX578" s="147"/>
      <c r="DZ578" s="235"/>
      <c r="EA578" s="234"/>
      <c r="EB578" s="235"/>
    </row>
    <row r="579" spans="125:132" ht="21" customHeight="1" thickBot="1">
      <c r="DU579" s="10">
        <f>'اسماء العملاء'!A186</f>
        <v>0</v>
      </c>
      <c r="DV579" s="147"/>
      <c r="DX579" s="147"/>
      <c r="DZ579" s="235"/>
      <c r="EA579" s="234"/>
      <c r="EB579" s="235"/>
    </row>
    <row r="580" spans="125:132" ht="21" customHeight="1" thickBot="1">
      <c r="DU580" s="10">
        <f>'اسماء العملاء'!A187</f>
        <v>0</v>
      </c>
      <c r="DV580" s="147"/>
      <c r="DX580" s="147"/>
      <c r="DZ580" s="235"/>
      <c r="EA580" s="234"/>
      <c r="EB580" s="235"/>
    </row>
    <row r="581" spans="125:132" ht="21" customHeight="1" thickBot="1">
      <c r="DU581" s="10">
        <f>'اسماء العملاء'!A188</f>
        <v>0</v>
      </c>
      <c r="DV581" s="147"/>
      <c r="DX581" s="147"/>
      <c r="DZ581" s="235"/>
      <c r="EA581" s="234"/>
      <c r="EB581" s="235"/>
    </row>
    <row r="582" spans="125:132" ht="21" customHeight="1" thickBot="1">
      <c r="DU582" s="10">
        <f>'اسماء العملاء'!A189</f>
        <v>0</v>
      </c>
      <c r="DV582" s="147"/>
      <c r="DX582" s="147"/>
      <c r="DZ582" s="235"/>
      <c r="EA582" s="234"/>
      <c r="EB582" s="235"/>
    </row>
    <row r="583" spans="125:132" ht="21" customHeight="1" thickBot="1">
      <c r="DU583" s="10">
        <f>'اسماء العملاء'!A190</f>
        <v>0</v>
      </c>
      <c r="DV583" s="147"/>
      <c r="DX583" s="147"/>
      <c r="DZ583" s="235"/>
      <c r="EA583" s="234"/>
      <c r="EB583" s="235"/>
    </row>
    <row r="584" spans="125:132" ht="21" customHeight="1" thickBot="1">
      <c r="DU584" s="10">
        <f>'اسماء العملاء'!A191</f>
        <v>0</v>
      </c>
      <c r="DV584" s="147"/>
      <c r="DX584" s="147"/>
      <c r="DZ584" s="235"/>
      <c r="EA584" s="234"/>
      <c r="EB584" s="235"/>
    </row>
    <row r="585" spans="125:132" ht="21" customHeight="1" thickBot="1">
      <c r="DU585" s="10">
        <f>'اسماء العملاء'!A192</f>
        <v>0</v>
      </c>
      <c r="DV585" s="147"/>
      <c r="DX585" s="147"/>
      <c r="DZ585" s="235"/>
      <c r="EA585" s="234"/>
      <c r="EB585" s="235"/>
    </row>
    <row r="586" spans="125:132" ht="21" customHeight="1" thickBot="1">
      <c r="DU586" s="10">
        <f>'اسماء العملاء'!A193</f>
        <v>0</v>
      </c>
      <c r="DV586" s="147"/>
      <c r="DX586" s="147"/>
      <c r="DZ586" s="235"/>
      <c r="EA586" s="234"/>
      <c r="EB586" s="235"/>
    </row>
    <row r="587" spans="125:132" ht="21" customHeight="1" thickBot="1">
      <c r="DU587" s="10">
        <f>'اسماء العملاء'!A194</f>
        <v>0</v>
      </c>
      <c r="DV587" s="147"/>
      <c r="DX587" s="147"/>
      <c r="DZ587" s="235"/>
      <c r="EA587" s="234"/>
      <c r="EB587" s="235"/>
    </row>
    <row r="588" spans="125:132" ht="21" customHeight="1" thickBot="1">
      <c r="DU588" s="10">
        <f>'اسماء العملاء'!A195</f>
        <v>0</v>
      </c>
      <c r="DV588" s="147"/>
      <c r="DX588" s="147"/>
      <c r="DZ588" s="235"/>
      <c r="EA588" s="234"/>
      <c r="EB588" s="235"/>
    </row>
    <row r="589" spans="125:132" ht="21" customHeight="1" thickBot="1">
      <c r="DU589" s="10">
        <f>'اسماء العملاء'!A196</f>
        <v>0</v>
      </c>
      <c r="DV589" s="147"/>
      <c r="DX589" s="147"/>
      <c r="DZ589" s="235"/>
      <c r="EA589" s="234"/>
      <c r="EB589" s="235"/>
    </row>
    <row r="590" spans="125:132" ht="21" customHeight="1" thickBot="1">
      <c r="DU590" s="10">
        <f>'اسماء العملاء'!A197</f>
        <v>0</v>
      </c>
      <c r="DV590" s="147"/>
      <c r="DX590" s="147"/>
      <c r="DZ590" s="235"/>
      <c r="EA590" s="234"/>
      <c r="EB590" s="235"/>
    </row>
    <row r="591" spans="125:132" ht="21" customHeight="1" thickBot="1">
      <c r="DU591" s="10">
        <f>'اسماء العملاء'!A198</f>
        <v>0</v>
      </c>
      <c r="DV591" s="147"/>
      <c r="DX591" s="147"/>
      <c r="DZ591" s="235"/>
      <c r="EA591" s="234"/>
      <c r="EB591" s="235"/>
    </row>
    <row r="592" spans="125:132" ht="21" customHeight="1" thickBot="1">
      <c r="DU592" s="10">
        <f>'اسماء العملاء'!A199</f>
        <v>0</v>
      </c>
      <c r="DV592" s="147"/>
      <c r="DX592" s="147"/>
      <c r="DZ592" s="235"/>
      <c r="EA592" s="234"/>
      <c r="EB592" s="235"/>
    </row>
    <row r="593" spans="125:132" ht="21" customHeight="1" thickBot="1">
      <c r="DU593" s="10">
        <f>'اسماء العملاء'!A200</f>
        <v>0</v>
      </c>
      <c r="DV593" s="147"/>
      <c r="DX593" s="147"/>
      <c r="DZ593" s="235"/>
      <c r="EA593" s="234"/>
      <c r="EB593" s="235"/>
    </row>
    <row r="594" spans="125:132" ht="21" customHeight="1" thickBot="1">
      <c r="DU594" s="10">
        <f>'اسماء العملاء'!A201</f>
        <v>0</v>
      </c>
      <c r="DV594" s="147"/>
      <c r="DX594" s="147"/>
      <c r="DZ594" s="235"/>
      <c r="EA594" s="234"/>
      <c r="EB594" s="235"/>
    </row>
    <row r="595" spans="125:132" ht="21" customHeight="1" thickBot="1">
      <c r="DU595" s="10">
        <f>'اسماء العملاء'!A202</f>
        <v>0</v>
      </c>
      <c r="DV595" s="147"/>
      <c r="DX595" s="147"/>
      <c r="DZ595" s="235"/>
      <c r="EA595" s="234"/>
      <c r="EB595" s="235"/>
    </row>
    <row r="596" spans="125:132" ht="21" customHeight="1" thickBot="1">
      <c r="DU596" s="10">
        <f>'اسماء العملاء'!A203</f>
        <v>0</v>
      </c>
      <c r="DV596" s="147"/>
      <c r="DX596" s="147"/>
      <c r="DZ596" s="235"/>
      <c r="EA596" s="234"/>
      <c r="EB596" s="235"/>
    </row>
    <row r="597" spans="125:132" ht="21" customHeight="1" thickBot="1">
      <c r="DU597" s="10">
        <f>'اسماء العملاء'!A204</f>
        <v>0</v>
      </c>
      <c r="DV597" s="147"/>
      <c r="DX597" s="147"/>
      <c r="DZ597" s="235"/>
      <c r="EA597" s="234"/>
      <c r="EB597" s="235"/>
    </row>
    <row r="598" spans="125:132" ht="21" customHeight="1" thickBot="1">
      <c r="DU598" s="10">
        <f>'اسماء العملاء'!A205</f>
        <v>0</v>
      </c>
      <c r="DV598" s="147"/>
      <c r="DX598" s="147"/>
      <c r="DZ598" s="235"/>
      <c r="EA598" s="234"/>
      <c r="EB598" s="235"/>
    </row>
    <row r="599" spans="125:132" ht="21" customHeight="1" thickBot="1">
      <c r="DU599" s="10">
        <f>'اسماء العملاء'!A206</f>
        <v>0</v>
      </c>
      <c r="DV599" s="147"/>
      <c r="DX599" s="147"/>
      <c r="DZ599" s="235"/>
      <c r="EA599" s="234"/>
      <c r="EB599" s="235"/>
    </row>
    <row r="600" spans="125:132" ht="21" customHeight="1" thickBot="1">
      <c r="DU600" s="10">
        <f>'اسماء العملاء'!A207</f>
        <v>0</v>
      </c>
      <c r="DV600" s="147"/>
      <c r="DX600" s="147"/>
      <c r="DZ600" s="235"/>
      <c r="EA600" s="234"/>
      <c r="EB600" s="235"/>
    </row>
    <row r="601" spans="125:132" ht="21" customHeight="1" thickBot="1">
      <c r="DU601" s="10">
        <f>'اسماء العملاء'!A208</f>
        <v>0</v>
      </c>
      <c r="DV601" s="147"/>
      <c r="DX601" s="147"/>
      <c r="DZ601" s="235"/>
      <c r="EA601" s="234"/>
      <c r="EB601" s="235"/>
    </row>
    <row r="602" spans="125:132" ht="21" customHeight="1" thickBot="1">
      <c r="DU602" s="10">
        <f>'اسماء العملاء'!A209</f>
        <v>0</v>
      </c>
      <c r="DV602" s="147"/>
      <c r="DX602" s="147"/>
      <c r="DZ602" s="235"/>
      <c r="EA602" s="234"/>
      <c r="EB602" s="235"/>
    </row>
    <row r="603" spans="125:132" ht="21" customHeight="1" thickBot="1">
      <c r="DU603" s="10">
        <f>'اسماء العملاء'!A210</f>
        <v>0</v>
      </c>
      <c r="DV603" s="147"/>
      <c r="DX603" s="147"/>
      <c r="DZ603" s="235"/>
      <c r="EA603" s="234"/>
      <c r="EB603" s="235"/>
    </row>
    <row r="604" spans="125:132" ht="21" customHeight="1" thickBot="1">
      <c r="DU604" s="10">
        <f>'اسماء العملاء'!A211</f>
        <v>0</v>
      </c>
      <c r="DV604" s="147"/>
      <c r="DX604" s="147"/>
      <c r="DZ604" s="235"/>
      <c r="EA604" s="234"/>
      <c r="EB604" s="235"/>
    </row>
    <row r="605" spans="125:132" ht="21" customHeight="1" thickBot="1">
      <c r="DU605" s="10">
        <f>'اسماء العملاء'!A212</f>
        <v>0</v>
      </c>
      <c r="DV605" s="147"/>
      <c r="DX605" s="147"/>
      <c r="DZ605" s="235"/>
      <c r="EA605" s="234"/>
      <c r="EB605" s="235"/>
    </row>
    <row r="606" spans="125:132" ht="21" customHeight="1" thickBot="1">
      <c r="DU606" s="10">
        <f>'اسماء العملاء'!A213</f>
        <v>0</v>
      </c>
      <c r="DV606" s="147"/>
      <c r="DX606" s="147"/>
      <c r="DZ606" s="235"/>
      <c r="EA606" s="234"/>
      <c r="EB606" s="235"/>
    </row>
    <row r="607" spans="125:132" ht="21" customHeight="1" thickBot="1">
      <c r="DU607" s="10">
        <f>'اسماء العملاء'!A214</f>
        <v>0</v>
      </c>
      <c r="DV607" s="147"/>
      <c r="DX607" s="147"/>
      <c r="DZ607" s="235"/>
      <c r="EA607" s="234"/>
      <c r="EB607" s="235"/>
    </row>
    <row r="608" spans="125:132" ht="21" customHeight="1" thickBot="1">
      <c r="DU608" s="10">
        <f>'اسماء العملاء'!A215</f>
        <v>0</v>
      </c>
      <c r="DV608" s="147"/>
      <c r="DX608" s="147"/>
      <c r="DZ608" s="235"/>
      <c r="EA608" s="234"/>
      <c r="EB608" s="235"/>
    </row>
    <row r="609" spans="125:132" ht="21" customHeight="1" thickBot="1">
      <c r="DU609" s="10">
        <f>'اسماء العملاء'!A216</f>
        <v>0</v>
      </c>
      <c r="DV609" s="147"/>
      <c r="DX609" s="147"/>
      <c r="DZ609" s="235"/>
      <c r="EA609" s="234"/>
      <c r="EB609" s="235"/>
    </row>
    <row r="610" spans="125:132" ht="21" customHeight="1" thickBot="1">
      <c r="DU610" s="10">
        <f>'اسماء العملاء'!A217</f>
        <v>0</v>
      </c>
      <c r="DV610" s="147"/>
      <c r="DX610" s="147"/>
      <c r="DZ610" s="235"/>
      <c r="EA610" s="234"/>
      <c r="EB610" s="235"/>
    </row>
    <row r="611" spans="125:132" ht="21" customHeight="1" thickBot="1">
      <c r="DU611" s="10">
        <f>'اسماء العملاء'!A218</f>
        <v>0</v>
      </c>
      <c r="DV611" s="147"/>
      <c r="DX611" s="147"/>
      <c r="DZ611" s="235"/>
      <c r="EA611" s="234"/>
      <c r="EB611" s="235"/>
    </row>
    <row r="612" spans="125:132" ht="21" customHeight="1" thickBot="1">
      <c r="DU612" s="10">
        <f>'اسماء العملاء'!A219</f>
        <v>0</v>
      </c>
      <c r="DV612" s="147"/>
      <c r="DX612" s="147"/>
      <c r="DZ612" s="235"/>
      <c r="EA612" s="234"/>
      <c r="EB612" s="235"/>
    </row>
    <row r="613" spans="125:132" ht="21" customHeight="1" thickBot="1">
      <c r="DU613" s="10">
        <f>'اسماء العملاء'!A220</f>
        <v>0</v>
      </c>
      <c r="DV613" s="147"/>
      <c r="DX613" s="147"/>
      <c r="DZ613" s="235"/>
      <c r="EA613" s="234"/>
      <c r="EB613" s="235"/>
    </row>
    <row r="614" spans="125:132" ht="21" customHeight="1" thickBot="1">
      <c r="DU614" s="10">
        <f>'اسماء العملاء'!A221</f>
        <v>0</v>
      </c>
      <c r="DV614" s="147"/>
      <c r="DX614" s="147"/>
      <c r="DZ614" s="235"/>
      <c r="EA614" s="234"/>
      <c r="EB614" s="235"/>
    </row>
    <row r="615" spans="125:132" ht="21" customHeight="1" thickBot="1">
      <c r="DU615" s="10">
        <f>'اسماء العملاء'!A222</f>
        <v>0</v>
      </c>
      <c r="DV615" s="147"/>
      <c r="DX615" s="147"/>
      <c r="DZ615" s="235"/>
      <c r="EA615" s="234"/>
      <c r="EB615" s="235"/>
    </row>
    <row r="616" spans="125:132" ht="21" customHeight="1" thickBot="1">
      <c r="DU616" s="10">
        <f>'اسماء العملاء'!A223</f>
        <v>0</v>
      </c>
      <c r="DV616" s="147"/>
      <c r="DX616" s="147"/>
      <c r="DZ616" s="235"/>
      <c r="EA616" s="234"/>
      <c r="EB616" s="235"/>
    </row>
    <row r="617" spans="125:132" ht="21" customHeight="1" thickBot="1">
      <c r="DU617" s="10">
        <f>'اسماء العملاء'!A224</f>
        <v>0</v>
      </c>
      <c r="DV617" s="147"/>
      <c r="DX617" s="147"/>
      <c r="DZ617" s="235"/>
      <c r="EA617" s="234"/>
      <c r="EB617" s="235"/>
    </row>
    <row r="618" spans="125:132" ht="21" customHeight="1" thickBot="1">
      <c r="DU618" s="10">
        <f>'اسماء العملاء'!A225</f>
        <v>0</v>
      </c>
      <c r="DV618" s="147"/>
      <c r="DX618" s="147"/>
      <c r="DZ618" s="235"/>
      <c r="EA618" s="234"/>
      <c r="EB618" s="235"/>
    </row>
    <row r="619" spans="125:132" ht="21" customHeight="1" thickBot="1">
      <c r="DU619" s="10">
        <f>'اسماء العملاء'!A226</f>
        <v>0</v>
      </c>
      <c r="DV619" s="147"/>
      <c r="DX619" s="147"/>
      <c r="DZ619" s="235"/>
      <c r="EA619" s="234"/>
      <c r="EB619" s="235"/>
    </row>
    <row r="620" spans="125:132" ht="21" customHeight="1" thickBot="1">
      <c r="DU620" s="10">
        <f>'اسماء العملاء'!A227</f>
        <v>0</v>
      </c>
      <c r="DV620" s="147"/>
      <c r="DX620" s="147"/>
      <c r="DZ620" s="235"/>
      <c r="EA620" s="234"/>
      <c r="EB620" s="235"/>
    </row>
    <row r="621" spans="125:132" ht="21" customHeight="1" thickBot="1">
      <c r="DU621" s="10">
        <f>'اسماء العملاء'!A228</f>
        <v>0</v>
      </c>
      <c r="DV621" s="147"/>
      <c r="DX621" s="147"/>
      <c r="DZ621" s="235"/>
      <c r="EA621" s="234"/>
      <c r="EB621" s="235"/>
    </row>
    <row r="622" spans="125:132" ht="21" customHeight="1" thickBot="1">
      <c r="DU622" s="10">
        <f>'اسماء العملاء'!A229</f>
        <v>0</v>
      </c>
      <c r="DV622" s="147"/>
      <c r="DX622" s="147"/>
      <c r="DZ622" s="235"/>
      <c r="EA622" s="234"/>
      <c r="EB622" s="235"/>
    </row>
    <row r="623" spans="125:132" ht="21" customHeight="1" thickBot="1">
      <c r="DU623" s="10">
        <f>'اسماء العملاء'!A230</f>
        <v>0</v>
      </c>
      <c r="DV623" s="147"/>
      <c r="DX623" s="147"/>
      <c r="DZ623" s="235"/>
      <c r="EA623" s="234"/>
      <c r="EB623" s="235"/>
    </row>
    <row r="624" spans="125:132" ht="21" customHeight="1" thickBot="1">
      <c r="DU624" s="10">
        <f>'اسماء العملاء'!A231</f>
        <v>0</v>
      </c>
      <c r="DV624" s="147"/>
      <c r="DX624" s="147"/>
      <c r="DZ624" s="235"/>
      <c r="EA624" s="234"/>
      <c r="EB624" s="235"/>
    </row>
    <row r="625" spans="125:132" ht="21" customHeight="1" thickBot="1">
      <c r="DU625" s="10">
        <f>'اسماء العملاء'!A232</f>
        <v>0</v>
      </c>
      <c r="DV625" s="147"/>
      <c r="DX625" s="147"/>
      <c r="DZ625" s="235"/>
      <c r="EA625" s="234"/>
      <c r="EB625" s="235"/>
    </row>
    <row r="626" spans="125:132" ht="21" customHeight="1" thickBot="1">
      <c r="DU626" s="10">
        <f>'اسماء العملاء'!A233</f>
        <v>0</v>
      </c>
      <c r="DV626" s="147"/>
      <c r="DX626" s="147"/>
      <c r="DZ626" s="235"/>
      <c r="EA626" s="234"/>
      <c r="EB626" s="235"/>
    </row>
    <row r="627" spans="125:132" ht="21" customHeight="1" thickBot="1">
      <c r="DU627" s="10">
        <f>'اسماء العملاء'!A234</f>
        <v>0</v>
      </c>
      <c r="DV627" s="147"/>
      <c r="DX627" s="147"/>
      <c r="DZ627" s="235"/>
      <c r="EA627" s="234"/>
      <c r="EB627" s="235"/>
    </row>
    <row r="628" spans="125:132" ht="21" customHeight="1" thickBot="1">
      <c r="DU628" s="10">
        <f>'اسماء العملاء'!A235</f>
        <v>0</v>
      </c>
      <c r="DV628" s="147"/>
      <c r="DX628" s="147"/>
      <c r="DZ628" s="235"/>
      <c r="EA628" s="234"/>
      <c r="EB628" s="235"/>
    </row>
    <row r="629" spans="125:132" ht="21" customHeight="1" thickBot="1">
      <c r="DU629" s="10">
        <f>'اسماء العملاء'!A236</f>
        <v>0</v>
      </c>
      <c r="DV629" s="147"/>
      <c r="DX629" s="147"/>
      <c r="DZ629" s="235"/>
      <c r="EA629" s="234"/>
      <c r="EB629" s="235"/>
    </row>
    <row r="630" spans="125:132" ht="21" customHeight="1" thickBot="1">
      <c r="DU630" s="10">
        <f>'اسماء العملاء'!A237</f>
        <v>0</v>
      </c>
      <c r="DV630" s="147"/>
      <c r="DX630" s="147"/>
      <c r="DZ630" s="235"/>
      <c r="EA630" s="234"/>
      <c r="EB630" s="235"/>
    </row>
    <row r="631" spans="125:132" ht="21" customHeight="1" thickBot="1">
      <c r="DU631" s="10">
        <f>'اسماء العملاء'!A238</f>
        <v>0</v>
      </c>
      <c r="DV631" s="147"/>
      <c r="DX631" s="147"/>
      <c r="DZ631" s="235"/>
      <c r="EA631" s="234"/>
      <c r="EB631" s="235"/>
    </row>
    <row r="632" spans="125:132" ht="21" customHeight="1" thickBot="1">
      <c r="DU632" s="10">
        <f>'اسماء العملاء'!A239</f>
        <v>0</v>
      </c>
      <c r="DV632" s="147"/>
      <c r="DX632" s="147"/>
      <c r="DZ632" s="235"/>
      <c r="EA632" s="234"/>
      <c r="EB632" s="235"/>
    </row>
    <row r="633" spans="125:132" ht="21" customHeight="1" thickBot="1">
      <c r="DU633" s="10">
        <f>'اسماء العملاء'!A240</f>
        <v>0</v>
      </c>
      <c r="DV633" s="147"/>
      <c r="DX633" s="147"/>
      <c r="DZ633" s="235"/>
      <c r="EA633" s="234"/>
      <c r="EB633" s="235"/>
    </row>
    <row r="634" spans="125:132" ht="21" customHeight="1" thickBot="1">
      <c r="DU634" s="10">
        <f>'اسماء العملاء'!A241</f>
        <v>0</v>
      </c>
      <c r="DV634" s="147"/>
      <c r="DX634" s="147"/>
      <c r="DZ634" s="235"/>
      <c r="EA634" s="234"/>
      <c r="EB634" s="235"/>
    </row>
    <row r="635" spans="125:132" ht="21" customHeight="1" thickBot="1">
      <c r="DU635" s="10">
        <f>'اسماء العملاء'!A242</f>
        <v>0</v>
      </c>
      <c r="DV635" s="147"/>
      <c r="DX635" s="147"/>
      <c r="DZ635" s="235"/>
      <c r="EA635" s="234"/>
      <c r="EB635" s="235"/>
    </row>
    <row r="636" spans="125:132" ht="21" customHeight="1" thickBot="1">
      <c r="DU636" s="10">
        <f>'اسماء العملاء'!A243</f>
        <v>0</v>
      </c>
      <c r="DV636" s="147"/>
      <c r="DX636" s="147"/>
      <c r="DZ636" s="235"/>
      <c r="EA636" s="234"/>
      <c r="EB636" s="235"/>
    </row>
    <row r="637" spans="125:132" ht="21" customHeight="1" thickBot="1">
      <c r="DU637" s="10">
        <f>'اسماء العملاء'!A244</f>
        <v>0</v>
      </c>
      <c r="DV637" s="147"/>
      <c r="DX637" s="147"/>
      <c r="DZ637" s="235"/>
      <c r="EA637" s="234"/>
      <c r="EB637" s="235"/>
    </row>
    <row r="638" spans="125:132" ht="21" customHeight="1" thickBot="1">
      <c r="DU638" s="10">
        <f>'اسماء العملاء'!A245</f>
        <v>0</v>
      </c>
      <c r="DV638" s="147"/>
      <c r="DX638" s="147"/>
      <c r="DZ638" s="235"/>
      <c r="EA638" s="234"/>
      <c r="EB638" s="235"/>
    </row>
    <row r="639" spans="125:132" ht="21" customHeight="1" thickBot="1">
      <c r="DU639" s="10">
        <f>'اسماء العملاء'!A246</f>
        <v>0</v>
      </c>
      <c r="DV639" s="147"/>
      <c r="DX639" s="147"/>
      <c r="DZ639" s="235"/>
      <c r="EA639" s="234"/>
      <c r="EB639" s="235"/>
    </row>
    <row r="640" spans="125:132" ht="21" customHeight="1" thickBot="1">
      <c r="DU640" s="10">
        <f>'اسماء العملاء'!A247</f>
        <v>0</v>
      </c>
      <c r="DV640" s="147"/>
      <c r="DX640" s="147"/>
      <c r="DZ640" s="235"/>
      <c r="EA640" s="234"/>
      <c r="EB640" s="235"/>
    </row>
    <row r="641" spans="125:132" ht="21" customHeight="1" thickBot="1">
      <c r="DU641" s="10">
        <f>'اسماء العملاء'!A248</f>
        <v>0</v>
      </c>
      <c r="DV641" s="147"/>
      <c r="DX641" s="147"/>
      <c r="DZ641" s="235"/>
      <c r="EA641" s="234"/>
      <c r="EB641" s="235"/>
    </row>
    <row r="642" spans="125:132" ht="21" customHeight="1" thickBot="1">
      <c r="DU642" s="10">
        <f>'اسماء العملاء'!A249</f>
        <v>0</v>
      </c>
      <c r="DV642" s="147"/>
      <c r="DX642" s="147"/>
      <c r="DZ642" s="235"/>
      <c r="EA642" s="234"/>
      <c r="EB642" s="235"/>
    </row>
    <row r="643" spans="125:132" ht="21" customHeight="1" thickBot="1">
      <c r="DU643" s="10">
        <f>'اسماء العملاء'!A250</f>
        <v>0</v>
      </c>
      <c r="DV643" s="147"/>
      <c r="DX643" s="147"/>
      <c r="DZ643" s="235"/>
      <c r="EA643" s="234"/>
      <c r="EB643" s="235"/>
    </row>
    <row r="644" spans="125:132" ht="21" customHeight="1" thickBot="1">
      <c r="DU644" s="10">
        <f>'اسماء العملاء'!A251</f>
        <v>0</v>
      </c>
      <c r="DV644" s="147"/>
      <c r="DX644" s="147"/>
      <c r="DZ644" s="235"/>
      <c r="EA644" s="234"/>
      <c r="EB644" s="235"/>
    </row>
    <row r="645" spans="125:132" ht="21" customHeight="1" thickBot="1">
      <c r="DU645" s="10">
        <f>'اسماء العملاء'!A252</f>
        <v>0</v>
      </c>
      <c r="DV645" s="147"/>
      <c r="DX645" s="147"/>
      <c r="DZ645" s="235"/>
      <c r="EA645" s="234"/>
      <c r="EB645" s="235"/>
    </row>
    <row r="646" spans="125:132" ht="21" customHeight="1" thickBot="1">
      <c r="DU646" s="10">
        <f>'اسماء العملاء'!A253</f>
        <v>0</v>
      </c>
      <c r="DV646" s="147"/>
      <c r="DX646" s="147"/>
      <c r="DZ646" s="235"/>
      <c r="EA646" s="234"/>
      <c r="EB646" s="235"/>
    </row>
    <row r="647" spans="125:132" ht="21" customHeight="1" thickBot="1">
      <c r="DU647" s="10">
        <f>'اسماء العملاء'!A254</f>
        <v>0</v>
      </c>
      <c r="DV647" s="147"/>
      <c r="DX647" s="147"/>
      <c r="DZ647" s="235"/>
      <c r="EA647" s="234"/>
      <c r="EB647" s="235"/>
    </row>
    <row r="648" spans="125:132" ht="21" customHeight="1" thickBot="1">
      <c r="DU648" s="10">
        <f>'اسماء العملاء'!A255</f>
        <v>0</v>
      </c>
      <c r="DV648" s="147"/>
      <c r="DX648" s="147"/>
      <c r="DZ648" s="235"/>
      <c r="EA648" s="234"/>
      <c r="EB648" s="235"/>
    </row>
    <row r="649" spans="125:132" ht="21" customHeight="1" thickBot="1">
      <c r="DU649" s="10">
        <f>'اسماء العملاء'!A256</f>
        <v>0</v>
      </c>
      <c r="DV649" s="147"/>
      <c r="DX649" s="147"/>
      <c r="DZ649" s="235"/>
      <c r="EA649" s="234"/>
      <c r="EB649" s="235"/>
    </row>
    <row r="650" spans="125:132" ht="21" customHeight="1" thickBot="1">
      <c r="DU650" s="10">
        <f>'اسماء العملاء'!A257</f>
        <v>0</v>
      </c>
      <c r="DV650" s="147"/>
      <c r="DX650" s="147"/>
      <c r="DZ650" s="235"/>
      <c r="EA650" s="234"/>
      <c r="EB650" s="235"/>
    </row>
    <row r="651" spans="125:132" ht="21" customHeight="1" thickBot="1">
      <c r="DU651" s="10">
        <f>'اسماء العملاء'!A258</f>
        <v>0</v>
      </c>
      <c r="DV651" s="147"/>
      <c r="DX651" s="147"/>
      <c r="DZ651" s="235"/>
      <c r="EA651" s="234"/>
      <c r="EB651" s="235"/>
    </row>
    <row r="652" spans="125:132" ht="21" customHeight="1" thickBot="1">
      <c r="DU652" s="10">
        <f>'اسماء العملاء'!A259</f>
        <v>0</v>
      </c>
      <c r="DV652" s="147"/>
      <c r="DX652" s="147"/>
      <c r="DZ652" s="235"/>
      <c r="EA652" s="234"/>
      <c r="EB652" s="235"/>
    </row>
    <row r="653" spans="125:132" ht="21" customHeight="1" thickBot="1">
      <c r="DU653" s="10">
        <f>'اسماء العملاء'!A260</f>
        <v>0</v>
      </c>
      <c r="DV653" s="147"/>
      <c r="DX653" s="147"/>
      <c r="DZ653" s="235"/>
      <c r="EA653" s="234"/>
      <c r="EB653" s="235"/>
    </row>
    <row r="654" spans="125:132" ht="21" customHeight="1" thickBot="1">
      <c r="DU654" s="10">
        <f>'اسماء العملاء'!A261</f>
        <v>0</v>
      </c>
      <c r="DV654" s="147"/>
      <c r="DX654" s="147"/>
      <c r="DZ654" s="235"/>
      <c r="EA654" s="234"/>
      <c r="EB654" s="235"/>
    </row>
    <row r="655" spans="125:132" ht="21" customHeight="1" thickBot="1">
      <c r="DU655" s="10">
        <f>'اسماء العملاء'!A262</f>
        <v>0</v>
      </c>
      <c r="DV655" s="147"/>
      <c r="DX655" s="147"/>
      <c r="DZ655" s="235"/>
      <c r="EA655" s="234"/>
      <c r="EB655" s="235"/>
    </row>
    <row r="656" spans="125:132" ht="21" customHeight="1" thickBot="1">
      <c r="DU656" s="10">
        <f>'اسماء العملاء'!A263</f>
        <v>0</v>
      </c>
      <c r="DV656" s="147"/>
      <c r="DX656" s="147"/>
      <c r="DZ656" s="235"/>
      <c r="EA656" s="234"/>
      <c r="EB656" s="235"/>
    </row>
    <row r="657" spans="125:132" ht="21" customHeight="1" thickBot="1">
      <c r="DU657" s="10">
        <f>'اسماء العملاء'!A264</f>
        <v>0</v>
      </c>
      <c r="DV657" s="147"/>
      <c r="DX657" s="147"/>
      <c r="DZ657" s="235"/>
      <c r="EA657" s="234"/>
      <c r="EB657" s="235"/>
    </row>
    <row r="658" spans="125:132" ht="21" customHeight="1" thickBot="1">
      <c r="DU658" s="10">
        <f>'اسماء العملاء'!A265</f>
        <v>0</v>
      </c>
      <c r="DV658" s="147"/>
      <c r="DX658" s="147"/>
      <c r="DZ658" s="235"/>
      <c r="EA658" s="234"/>
      <c r="EB658" s="235"/>
    </row>
    <row r="659" spans="125:132" ht="21" customHeight="1" thickBot="1">
      <c r="DU659" s="10">
        <f>'اسماء العملاء'!A266</f>
        <v>0</v>
      </c>
      <c r="DV659" s="147"/>
      <c r="DX659" s="147"/>
      <c r="DZ659" s="235"/>
      <c r="EA659" s="234"/>
      <c r="EB659" s="235"/>
    </row>
    <row r="660" spans="125:132" ht="21" customHeight="1" thickBot="1">
      <c r="DU660" s="10">
        <f>'اسماء العملاء'!A267</f>
        <v>0</v>
      </c>
      <c r="DV660" s="147"/>
      <c r="DX660" s="147"/>
      <c r="DZ660" s="235"/>
      <c r="EA660" s="234"/>
      <c r="EB660" s="235"/>
    </row>
    <row r="661" spans="125:132" ht="21" customHeight="1" thickBot="1">
      <c r="DU661" s="10">
        <f>'اسماء العملاء'!A268</f>
        <v>0</v>
      </c>
      <c r="DV661" s="147"/>
      <c r="DX661" s="147"/>
      <c r="DZ661" s="235"/>
      <c r="EA661" s="234"/>
      <c r="EB661" s="235"/>
    </row>
    <row r="662" spans="125:132" ht="21" customHeight="1" thickBot="1">
      <c r="DU662" s="10">
        <f>'اسماء العملاء'!A269</f>
        <v>0</v>
      </c>
      <c r="DV662" s="147"/>
      <c r="DX662" s="147"/>
      <c r="DZ662" s="235"/>
      <c r="EA662" s="234"/>
      <c r="EB662" s="235"/>
    </row>
    <row r="663" spans="125:132" ht="21" customHeight="1" thickBot="1">
      <c r="DU663" s="10">
        <f>'اسماء العملاء'!A270</f>
        <v>0</v>
      </c>
      <c r="DV663" s="147"/>
      <c r="DX663" s="147"/>
      <c r="DZ663" s="235"/>
      <c r="EA663" s="234"/>
      <c r="EB663" s="235"/>
    </row>
    <row r="664" spans="125:132" ht="21" customHeight="1" thickBot="1">
      <c r="DU664" s="10">
        <f>'اسماء العملاء'!A271</f>
        <v>0</v>
      </c>
      <c r="DV664" s="147"/>
      <c r="DX664" s="147"/>
      <c r="DZ664" s="235"/>
      <c r="EA664" s="234"/>
      <c r="EB664" s="235"/>
    </row>
    <row r="665" spans="125:132" ht="21" customHeight="1" thickBot="1">
      <c r="DU665" s="10">
        <f>'اسماء العملاء'!A272</f>
        <v>0</v>
      </c>
      <c r="DV665" s="147"/>
      <c r="DX665" s="147"/>
      <c r="DZ665" s="235"/>
      <c r="EA665" s="234"/>
      <c r="EB665" s="235"/>
    </row>
    <row r="666" spans="125:132" ht="21" customHeight="1" thickBot="1">
      <c r="DU666" s="10">
        <f>'اسماء العملاء'!A273</f>
        <v>0</v>
      </c>
      <c r="DV666" s="147"/>
      <c r="DX666" s="147"/>
      <c r="DZ666" s="235"/>
      <c r="EA666" s="234"/>
      <c r="EB666" s="235"/>
    </row>
    <row r="667" spans="125:132" ht="21" customHeight="1" thickBot="1">
      <c r="DU667" s="10">
        <f>'اسماء العملاء'!A274</f>
        <v>0</v>
      </c>
      <c r="DV667" s="147"/>
      <c r="DX667" s="147"/>
      <c r="DZ667" s="235"/>
      <c r="EA667" s="234"/>
      <c r="EB667" s="235"/>
    </row>
    <row r="668" spans="125:132" ht="21" customHeight="1" thickBot="1">
      <c r="DU668" s="10">
        <f>'اسماء العملاء'!A275</f>
        <v>0</v>
      </c>
      <c r="DV668" s="147"/>
      <c r="DX668" s="147"/>
      <c r="DZ668" s="235"/>
      <c r="EA668" s="234"/>
      <c r="EB668" s="235"/>
    </row>
    <row r="669" spans="125:132" ht="21" customHeight="1" thickBot="1">
      <c r="DU669" s="10">
        <f>'اسماء العملاء'!A276</f>
        <v>0</v>
      </c>
      <c r="DV669" s="147"/>
      <c r="DX669" s="147"/>
      <c r="DZ669" s="235"/>
      <c r="EA669" s="234"/>
      <c r="EB669" s="235"/>
    </row>
    <row r="670" spans="125:132" ht="21" customHeight="1" thickBot="1">
      <c r="DU670" s="10">
        <f>'اسماء العملاء'!A277</f>
        <v>0</v>
      </c>
      <c r="DV670" s="147"/>
      <c r="DX670" s="147"/>
      <c r="DZ670" s="235"/>
      <c r="EA670" s="234"/>
      <c r="EB670" s="235"/>
    </row>
    <row r="671" spans="125:132" ht="21" customHeight="1" thickBot="1">
      <c r="DU671" s="10">
        <f>'اسماء العملاء'!A278</f>
        <v>0</v>
      </c>
      <c r="DV671" s="147"/>
      <c r="DX671" s="147"/>
      <c r="DZ671" s="235"/>
      <c r="EA671" s="234"/>
      <c r="EB671" s="235"/>
    </row>
    <row r="672" spans="125:132" ht="21" customHeight="1" thickBot="1">
      <c r="DU672" s="10">
        <f>'اسماء العملاء'!A279</f>
        <v>0</v>
      </c>
      <c r="DV672" s="147"/>
      <c r="DX672" s="147"/>
      <c r="DZ672" s="235"/>
      <c r="EA672" s="234"/>
      <c r="EB672" s="235"/>
    </row>
    <row r="673" spans="125:132" ht="21" customHeight="1" thickBot="1">
      <c r="DU673" s="10">
        <f>'اسماء العملاء'!A280</f>
        <v>0</v>
      </c>
      <c r="DV673" s="147"/>
      <c r="DX673" s="147"/>
      <c r="DZ673" s="235"/>
      <c r="EA673" s="234"/>
      <c r="EB673" s="235"/>
    </row>
    <row r="674" spans="125:132" ht="21" customHeight="1" thickBot="1">
      <c r="DU674" s="10">
        <f>'اسماء العملاء'!A281</f>
        <v>0</v>
      </c>
      <c r="DV674" s="147"/>
      <c r="DX674" s="147"/>
      <c r="DZ674" s="235"/>
      <c r="EA674" s="234"/>
      <c r="EB674" s="235"/>
    </row>
    <row r="675" spans="125:132" ht="21" customHeight="1" thickBot="1">
      <c r="DU675" s="10">
        <f>'اسماء العملاء'!A282</f>
        <v>0</v>
      </c>
      <c r="DV675" s="147"/>
      <c r="DX675" s="147"/>
      <c r="DZ675" s="235"/>
      <c r="EA675" s="234"/>
      <c r="EB675" s="235"/>
    </row>
    <row r="676" spans="125:132" ht="21" customHeight="1" thickBot="1">
      <c r="DU676" s="10">
        <f>'اسماء العملاء'!A283</f>
        <v>0</v>
      </c>
      <c r="DV676" s="147"/>
      <c r="DX676" s="147"/>
      <c r="DZ676" s="235"/>
      <c r="EA676" s="234"/>
      <c r="EB676" s="235"/>
    </row>
    <row r="677" spans="125:132" ht="21" customHeight="1" thickBot="1">
      <c r="DU677" s="10">
        <f>'اسماء العملاء'!A284</f>
        <v>0</v>
      </c>
      <c r="DV677" s="147"/>
      <c r="DX677" s="147"/>
      <c r="DZ677" s="235"/>
      <c r="EA677" s="234"/>
      <c r="EB677" s="235"/>
    </row>
    <row r="678" spans="125:132" ht="21" customHeight="1" thickBot="1">
      <c r="DU678" s="10">
        <f>'اسماء العملاء'!A285</f>
        <v>0</v>
      </c>
      <c r="DV678" s="147"/>
      <c r="DX678" s="147"/>
      <c r="DZ678" s="235"/>
      <c r="EA678" s="234"/>
      <c r="EB678" s="235"/>
    </row>
    <row r="679" spans="125:132" ht="21" customHeight="1" thickBot="1">
      <c r="DU679" s="10">
        <f>'اسماء العملاء'!A286</f>
        <v>0</v>
      </c>
      <c r="DV679" s="147"/>
      <c r="DX679" s="147"/>
      <c r="DZ679" s="235"/>
      <c r="EA679" s="234"/>
      <c r="EB679" s="235"/>
    </row>
    <row r="680" spans="125:132" ht="21" customHeight="1" thickBot="1">
      <c r="DU680" s="10">
        <f>'اسماء العملاء'!A287</f>
        <v>0</v>
      </c>
      <c r="DV680" s="147"/>
      <c r="DX680" s="147"/>
      <c r="DZ680" s="235"/>
      <c r="EA680" s="234"/>
      <c r="EB680" s="235"/>
    </row>
    <row r="681" spans="125:132" ht="21" customHeight="1" thickBot="1">
      <c r="DU681" s="10">
        <f>'اسماء العملاء'!A288</f>
        <v>0</v>
      </c>
      <c r="DV681" s="147"/>
      <c r="DX681" s="147"/>
      <c r="DZ681" s="235"/>
      <c r="EA681" s="234"/>
      <c r="EB681" s="235"/>
    </row>
    <row r="682" spans="125:132" ht="21" customHeight="1" thickBot="1">
      <c r="DU682" s="10">
        <f>'اسماء العملاء'!A289</f>
        <v>0</v>
      </c>
      <c r="DV682" s="147"/>
      <c r="DX682" s="147"/>
      <c r="DZ682" s="235"/>
      <c r="EA682" s="234"/>
      <c r="EB682" s="235"/>
    </row>
    <row r="683" spans="125:132" ht="21" customHeight="1" thickBot="1">
      <c r="DU683" s="10">
        <f>'اسماء العملاء'!A290</f>
        <v>0</v>
      </c>
      <c r="DV683" s="147"/>
      <c r="DX683" s="147"/>
      <c r="DZ683" s="235"/>
      <c r="EA683" s="234"/>
      <c r="EB683" s="235"/>
    </row>
    <row r="684" spans="125:132" ht="21" customHeight="1" thickBot="1">
      <c r="DU684" s="10">
        <f>'اسماء العملاء'!A291</f>
        <v>0</v>
      </c>
      <c r="DV684" s="147"/>
      <c r="DX684" s="147"/>
      <c r="DZ684" s="235"/>
      <c r="EA684" s="234"/>
      <c r="EB684" s="235"/>
    </row>
    <row r="685" spans="125:132" ht="21" customHeight="1" thickBot="1">
      <c r="DU685" s="10">
        <f>'اسماء العملاء'!A292</f>
        <v>0</v>
      </c>
      <c r="DV685" s="147"/>
      <c r="DX685" s="147"/>
      <c r="DZ685" s="235"/>
      <c r="EA685" s="234"/>
      <c r="EB685" s="235"/>
    </row>
    <row r="686" spans="125:132" ht="21" customHeight="1" thickBot="1">
      <c r="DU686" s="10">
        <f>'اسماء العملاء'!A293</f>
        <v>0</v>
      </c>
      <c r="DV686" s="147"/>
      <c r="DX686" s="147"/>
      <c r="DZ686" s="235"/>
      <c r="EA686" s="234"/>
      <c r="EB686" s="235"/>
    </row>
    <row r="687" spans="125:132" ht="21" customHeight="1" thickBot="1">
      <c r="DU687" s="10">
        <f>'اسماء العملاء'!A294</f>
        <v>0</v>
      </c>
      <c r="DV687" s="147"/>
      <c r="DX687" s="147"/>
      <c r="DZ687" s="235"/>
      <c r="EA687" s="234"/>
      <c r="EB687" s="235"/>
    </row>
    <row r="688" spans="125:132" ht="21" customHeight="1" thickBot="1">
      <c r="DU688" s="10">
        <f>'اسماء العملاء'!A295</f>
        <v>0</v>
      </c>
      <c r="DV688" s="147"/>
      <c r="DX688" s="147"/>
      <c r="DZ688" s="235"/>
      <c r="EA688" s="234"/>
      <c r="EB688" s="235"/>
    </row>
    <row r="689" spans="125:132" ht="21" customHeight="1" thickBot="1">
      <c r="DU689" s="10">
        <f>'اسماء العملاء'!A296</f>
        <v>0</v>
      </c>
      <c r="DV689" s="147"/>
      <c r="DX689" s="147"/>
      <c r="DZ689" s="235"/>
      <c r="EA689" s="234"/>
      <c r="EB689" s="235"/>
    </row>
    <row r="690" spans="125:132" ht="21" customHeight="1" thickBot="1">
      <c r="DU690" s="10">
        <f>'اسماء العملاء'!A297</f>
        <v>0</v>
      </c>
      <c r="DV690" s="147"/>
      <c r="DX690" s="147"/>
      <c r="DZ690" s="235"/>
      <c r="EA690" s="234"/>
      <c r="EB690" s="235"/>
    </row>
    <row r="691" spans="125:132" ht="21" customHeight="1" thickBot="1">
      <c r="DU691" s="10">
        <f>'اسماء العملاء'!A298</f>
        <v>0</v>
      </c>
      <c r="DV691" s="147"/>
      <c r="DX691" s="147"/>
      <c r="DZ691" s="235"/>
      <c r="EA691" s="234"/>
      <c r="EB691" s="235"/>
    </row>
    <row r="692" spans="125:132" ht="21" customHeight="1" thickBot="1">
      <c r="DU692" s="10">
        <f>'اسماء العملاء'!A299</f>
        <v>0</v>
      </c>
      <c r="DV692" s="147"/>
      <c r="DX692" s="147"/>
      <c r="DZ692" s="235"/>
      <c r="EA692" s="234"/>
      <c r="EB692" s="235"/>
    </row>
    <row r="693" spans="125:132" ht="21" customHeight="1" thickBot="1">
      <c r="DU693" s="10">
        <f>'اسماء العملاء'!A300</f>
        <v>0</v>
      </c>
      <c r="DV693" s="147"/>
      <c r="DX693" s="147"/>
      <c r="DZ693" s="235"/>
      <c r="EA693" s="234"/>
      <c r="EB693" s="235"/>
    </row>
    <row r="694" spans="125:132" ht="21" customHeight="1" thickBot="1">
      <c r="DU694" s="10">
        <f>'اسماء العملاء'!A301</f>
        <v>0</v>
      </c>
      <c r="DV694" s="147"/>
      <c r="DX694" s="147"/>
      <c r="DZ694" s="235"/>
      <c r="EA694" s="234"/>
      <c r="EB694" s="235"/>
    </row>
    <row r="695" spans="125:132" ht="21" customHeight="1" thickBot="1">
      <c r="DU695" s="10">
        <f>'اسماء العملاء'!A302</f>
        <v>0</v>
      </c>
      <c r="DV695" s="147"/>
      <c r="DX695" s="147"/>
      <c r="DZ695" s="235"/>
      <c r="EA695" s="234"/>
      <c r="EB695" s="235"/>
    </row>
    <row r="696" spans="125:132" ht="21" customHeight="1" thickBot="1">
      <c r="DU696" s="10">
        <f>'اسماء العملاء'!A303</f>
        <v>0</v>
      </c>
      <c r="DV696" s="147"/>
      <c r="DX696" s="147"/>
      <c r="DZ696" s="235"/>
      <c r="EA696" s="234"/>
      <c r="EB696" s="235"/>
    </row>
    <row r="697" spans="125:132" ht="21" customHeight="1" thickBot="1">
      <c r="DU697" s="10">
        <f>'اسماء العملاء'!A304</f>
        <v>0</v>
      </c>
      <c r="DV697" s="147"/>
      <c r="DX697" s="147"/>
      <c r="DZ697" s="235"/>
      <c r="EA697" s="234"/>
      <c r="EB697" s="235"/>
    </row>
    <row r="698" spans="125:132" ht="21" customHeight="1" thickBot="1">
      <c r="DU698" s="10">
        <f>'اسماء العملاء'!A305</f>
        <v>0</v>
      </c>
      <c r="DV698" s="147"/>
      <c r="DX698" s="147"/>
      <c r="DZ698" s="235"/>
      <c r="EA698" s="234"/>
      <c r="EB698" s="235"/>
    </row>
    <row r="699" spans="125:132" ht="21" customHeight="1" thickBot="1">
      <c r="DU699" s="10">
        <f>'اسماء العملاء'!A306</f>
        <v>0</v>
      </c>
      <c r="DV699" s="147"/>
      <c r="DX699" s="147"/>
      <c r="DZ699" s="235"/>
      <c r="EA699" s="234"/>
      <c r="EB699" s="235"/>
    </row>
    <row r="700" spans="125:132" ht="21" customHeight="1" thickBot="1">
      <c r="DU700" s="10">
        <f>'اسماء العملاء'!A307</f>
        <v>0</v>
      </c>
      <c r="DV700" s="147"/>
      <c r="DX700" s="147"/>
      <c r="DZ700" s="235"/>
      <c r="EA700" s="234"/>
      <c r="EB700" s="235"/>
    </row>
    <row r="701" spans="125:132" ht="21" customHeight="1" thickBot="1">
      <c r="DU701" s="10">
        <f>'اسماء العملاء'!A308</f>
        <v>0</v>
      </c>
      <c r="DV701" s="147"/>
      <c r="DX701" s="147"/>
      <c r="DZ701" s="235"/>
      <c r="EA701" s="234"/>
      <c r="EB701" s="235"/>
    </row>
    <row r="702" spans="125:132" ht="21" customHeight="1" thickBot="1">
      <c r="DU702" s="10">
        <f>'اسماء العملاء'!A309</f>
        <v>0</v>
      </c>
      <c r="DV702" s="147"/>
      <c r="DX702" s="147"/>
      <c r="DZ702" s="235"/>
      <c r="EA702" s="234"/>
      <c r="EB702" s="235"/>
    </row>
    <row r="703" spans="125:132" ht="21" customHeight="1" thickBot="1">
      <c r="DU703" s="10">
        <f>'اسماء العملاء'!A310</f>
        <v>0</v>
      </c>
      <c r="DV703" s="147"/>
      <c r="DX703" s="147"/>
      <c r="DZ703" s="235"/>
      <c r="EA703" s="234"/>
      <c r="EB703" s="235"/>
    </row>
    <row r="704" spans="125:132" ht="21" customHeight="1" thickBot="1">
      <c r="DU704" s="10">
        <f>'اسماء العملاء'!A311</f>
        <v>0</v>
      </c>
      <c r="DV704" s="147"/>
      <c r="DX704" s="147"/>
      <c r="DZ704" s="235"/>
      <c r="EA704" s="234"/>
      <c r="EB704" s="235"/>
    </row>
    <row r="705" spans="125:132" ht="21" customHeight="1" thickBot="1">
      <c r="DU705" s="10">
        <f>'اسماء العملاء'!A312</f>
        <v>0</v>
      </c>
      <c r="DV705" s="147"/>
      <c r="DX705" s="147"/>
      <c r="DZ705" s="235"/>
      <c r="EA705" s="234"/>
      <c r="EB705" s="235"/>
    </row>
    <row r="706" spans="125:132" ht="21" customHeight="1" thickBot="1">
      <c r="DU706" s="10">
        <f>'اسماء العملاء'!A313</f>
        <v>0</v>
      </c>
      <c r="DV706" s="147"/>
      <c r="DX706" s="147"/>
      <c r="DZ706" s="235"/>
      <c r="EA706" s="234"/>
      <c r="EB706" s="235"/>
    </row>
    <row r="707" spans="125:132" ht="21" customHeight="1" thickBot="1">
      <c r="DU707" s="10">
        <f>'اسماء العملاء'!A314</f>
        <v>0</v>
      </c>
      <c r="DV707" s="147"/>
      <c r="DX707" s="147"/>
      <c r="DZ707" s="235"/>
      <c r="EA707" s="234"/>
      <c r="EB707" s="235"/>
    </row>
    <row r="708" spans="125:132" ht="21" customHeight="1" thickBot="1">
      <c r="DU708" s="10">
        <f>'اسماء العملاء'!A315</f>
        <v>0</v>
      </c>
      <c r="DV708" s="147"/>
      <c r="DX708" s="147"/>
      <c r="DZ708" s="235"/>
      <c r="EA708" s="234"/>
      <c r="EB708" s="235"/>
    </row>
    <row r="709" spans="125:132" ht="21" customHeight="1" thickBot="1">
      <c r="DU709" s="10">
        <f>'اسماء العملاء'!A316</f>
        <v>0</v>
      </c>
      <c r="DV709" s="147"/>
      <c r="DX709" s="147"/>
      <c r="DZ709" s="235"/>
      <c r="EA709" s="234"/>
      <c r="EB709" s="235"/>
    </row>
    <row r="710" spans="125:132" ht="21" customHeight="1" thickBot="1">
      <c r="DU710" s="10">
        <f>'اسماء العملاء'!A317</f>
        <v>0</v>
      </c>
      <c r="DV710" s="147"/>
      <c r="DX710" s="147"/>
      <c r="DZ710" s="235"/>
      <c r="EA710" s="234"/>
      <c r="EB710" s="235"/>
    </row>
    <row r="711" spans="125:132" ht="21" customHeight="1" thickBot="1">
      <c r="DU711" s="10">
        <f>'اسماء العملاء'!A318</f>
        <v>0</v>
      </c>
      <c r="DV711" s="147"/>
      <c r="DX711" s="147"/>
      <c r="DZ711" s="235"/>
      <c r="EA711" s="234"/>
      <c r="EB711" s="235"/>
    </row>
    <row r="712" spans="125:132" ht="21" customHeight="1" thickBot="1">
      <c r="DU712" s="10">
        <f>'اسماء العملاء'!A319</f>
        <v>0</v>
      </c>
      <c r="DV712" s="147"/>
      <c r="DX712" s="147"/>
      <c r="DZ712" s="235"/>
      <c r="EA712" s="234"/>
      <c r="EB712" s="235"/>
    </row>
    <row r="713" spans="125:132" ht="21" customHeight="1" thickBot="1">
      <c r="DU713" s="10">
        <f>'اسماء العملاء'!A320</f>
        <v>0</v>
      </c>
      <c r="DV713" s="147"/>
      <c r="DX713" s="147"/>
      <c r="DZ713" s="235"/>
      <c r="EA713" s="234"/>
      <c r="EB713" s="235"/>
    </row>
    <row r="714" spans="125:132" ht="21" customHeight="1" thickBot="1">
      <c r="DU714" s="10">
        <f>'اسماء العملاء'!A321</f>
        <v>0</v>
      </c>
      <c r="DV714" s="147"/>
      <c r="DX714" s="147"/>
      <c r="DZ714" s="235"/>
      <c r="EA714" s="234"/>
      <c r="EB714" s="235"/>
    </row>
    <row r="715" spans="125:132" ht="21" customHeight="1" thickBot="1">
      <c r="DU715" s="10">
        <f>'اسماء العملاء'!A322</f>
        <v>0</v>
      </c>
      <c r="DV715" s="147"/>
      <c r="DX715" s="147"/>
      <c r="DZ715" s="235"/>
      <c r="EA715" s="234"/>
      <c r="EB715" s="235"/>
    </row>
    <row r="716" spans="125:132" ht="21" customHeight="1" thickBot="1">
      <c r="DU716" s="10">
        <f>'اسماء العملاء'!A323</f>
        <v>0</v>
      </c>
      <c r="DV716" s="147"/>
      <c r="DX716" s="147"/>
      <c r="DZ716" s="235"/>
      <c r="EA716" s="234"/>
      <c r="EB716" s="235"/>
    </row>
    <row r="717" spans="125:132" ht="21" customHeight="1" thickBot="1">
      <c r="DU717" s="10">
        <f>'اسماء العملاء'!A324</f>
        <v>0</v>
      </c>
      <c r="DV717" s="147"/>
      <c r="DX717" s="147"/>
      <c r="DZ717" s="235"/>
      <c r="EA717" s="234"/>
      <c r="EB717" s="235"/>
    </row>
    <row r="718" spans="125:132" ht="21" customHeight="1" thickBot="1">
      <c r="DU718" s="10">
        <f>'اسماء العملاء'!A325</f>
        <v>0</v>
      </c>
      <c r="DV718" s="147"/>
      <c r="DX718" s="147"/>
      <c r="DZ718" s="235"/>
      <c r="EA718" s="234"/>
      <c r="EB718" s="235"/>
    </row>
    <row r="719" spans="125:132" ht="21" customHeight="1" thickBot="1">
      <c r="DU719" s="10">
        <f>'اسماء العملاء'!A326</f>
        <v>0</v>
      </c>
      <c r="DV719" s="147"/>
      <c r="DX719" s="147"/>
      <c r="DZ719" s="235"/>
      <c r="EA719" s="234"/>
      <c r="EB719" s="235"/>
    </row>
    <row r="720" spans="125:132" ht="21" customHeight="1" thickBot="1">
      <c r="DU720" s="10">
        <f>'اسماء العملاء'!A327</f>
        <v>0</v>
      </c>
      <c r="DV720" s="147"/>
      <c r="DX720" s="147"/>
      <c r="DZ720" s="235"/>
      <c r="EA720" s="234"/>
      <c r="EB720" s="235"/>
    </row>
    <row r="721" spans="125:132" ht="21" customHeight="1" thickBot="1">
      <c r="DU721" s="10">
        <f>'اسماء العملاء'!A328</f>
        <v>0</v>
      </c>
      <c r="DV721" s="147"/>
      <c r="DX721" s="147"/>
      <c r="DZ721" s="235"/>
      <c r="EA721" s="234"/>
      <c r="EB721" s="235"/>
    </row>
    <row r="722" spans="125:132" ht="21" customHeight="1" thickBot="1">
      <c r="DU722" s="10">
        <f>'اسماء العملاء'!A329</f>
        <v>0</v>
      </c>
      <c r="DV722" s="147"/>
      <c r="DX722" s="147"/>
      <c r="DZ722" s="235"/>
      <c r="EA722" s="234"/>
      <c r="EB722" s="235"/>
    </row>
    <row r="723" spans="125:132" ht="21" customHeight="1" thickBot="1">
      <c r="DU723" s="10">
        <f>'اسماء العملاء'!A330</f>
        <v>0</v>
      </c>
      <c r="DV723" s="147"/>
      <c r="DX723" s="147"/>
      <c r="DZ723" s="235"/>
      <c r="EA723" s="234"/>
      <c r="EB723" s="235"/>
    </row>
    <row r="724" spans="125:132" ht="21" customHeight="1" thickBot="1">
      <c r="DU724" s="10">
        <f>'اسماء العملاء'!A331</f>
        <v>0</v>
      </c>
      <c r="DV724" s="147"/>
      <c r="DX724" s="147"/>
      <c r="DZ724" s="235"/>
      <c r="EA724" s="234"/>
      <c r="EB724" s="235"/>
    </row>
    <row r="725" spans="125:132" ht="21" customHeight="1" thickBot="1">
      <c r="DU725" s="10">
        <f>'اسماء العملاء'!A332</f>
        <v>0</v>
      </c>
      <c r="DV725" s="147"/>
      <c r="DX725" s="147"/>
      <c r="DZ725" s="235"/>
      <c r="EA725" s="234"/>
      <c r="EB725" s="235"/>
    </row>
    <row r="726" spans="125:132" ht="21" customHeight="1" thickBot="1">
      <c r="DU726" s="10">
        <f>'اسماء العملاء'!A333</f>
        <v>0</v>
      </c>
      <c r="DV726" s="147"/>
      <c r="DX726" s="147"/>
      <c r="DZ726" s="235"/>
      <c r="EA726" s="234"/>
      <c r="EB726" s="235"/>
    </row>
    <row r="727" spans="125:132" ht="21" customHeight="1" thickBot="1">
      <c r="DU727" s="10">
        <f>'اسماء العملاء'!A334</f>
        <v>0</v>
      </c>
      <c r="DV727" s="147"/>
      <c r="DX727" s="147"/>
      <c r="DZ727" s="235"/>
      <c r="EA727" s="234"/>
      <c r="EB727" s="235"/>
    </row>
    <row r="728" spans="125:132" ht="21" customHeight="1" thickBot="1">
      <c r="DU728" s="10">
        <f>'اسماء العملاء'!A335</f>
        <v>0</v>
      </c>
      <c r="DV728" s="147"/>
      <c r="DX728" s="147"/>
      <c r="DZ728" s="235"/>
      <c r="EA728" s="234"/>
      <c r="EB728" s="235"/>
    </row>
    <row r="729" spans="125:132" ht="21" customHeight="1" thickBot="1">
      <c r="DU729" s="10">
        <f>'اسماء العملاء'!A336</f>
        <v>0</v>
      </c>
      <c r="DV729" s="147"/>
      <c r="DX729" s="147"/>
      <c r="DZ729" s="235"/>
      <c r="EA729" s="234"/>
      <c r="EB729" s="235"/>
    </row>
    <row r="730" spans="125:132" ht="21" customHeight="1" thickBot="1">
      <c r="DU730" s="10">
        <f>'اسماء العملاء'!A337</f>
        <v>0</v>
      </c>
      <c r="DV730" s="147"/>
      <c r="DX730" s="147"/>
      <c r="DZ730" s="235"/>
      <c r="EA730" s="234"/>
      <c r="EB730" s="235"/>
    </row>
    <row r="731" spans="125:132" ht="21" customHeight="1" thickBot="1">
      <c r="DU731" s="10">
        <f>'اسماء العملاء'!A338</f>
        <v>0</v>
      </c>
      <c r="DV731" s="147"/>
      <c r="DX731" s="147"/>
      <c r="DZ731" s="235"/>
      <c r="EA731" s="234"/>
      <c r="EB731" s="235"/>
    </row>
    <row r="732" spans="125:132" ht="21" customHeight="1" thickBot="1">
      <c r="DU732" s="10">
        <f>'اسماء العملاء'!A339</f>
        <v>0</v>
      </c>
      <c r="DV732" s="147"/>
      <c r="DX732" s="147"/>
      <c r="DZ732" s="235"/>
      <c r="EA732" s="234"/>
      <c r="EB732" s="235"/>
    </row>
    <row r="733" spans="125:132" ht="21" customHeight="1" thickBot="1">
      <c r="DU733" s="10">
        <f>'اسماء العملاء'!A340</f>
        <v>0</v>
      </c>
      <c r="DV733" s="147"/>
      <c r="DX733" s="147"/>
      <c r="DZ733" s="235"/>
      <c r="EA733" s="234"/>
      <c r="EB733" s="235"/>
    </row>
    <row r="734" spans="125:132" ht="21" customHeight="1" thickBot="1">
      <c r="DU734" s="10">
        <f>'اسماء العملاء'!A341</f>
        <v>0</v>
      </c>
      <c r="DV734" s="147"/>
      <c r="DX734" s="147"/>
      <c r="DZ734" s="235"/>
      <c r="EA734" s="234"/>
      <c r="EB734" s="235"/>
    </row>
    <row r="735" spans="125:132" ht="21" customHeight="1" thickBot="1">
      <c r="DU735" s="10">
        <f>'اسماء العملاء'!A342</f>
        <v>0</v>
      </c>
      <c r="DV735" s="147"/>
      <c r="DX735" s="147"/>
      <c r="DZ735" s="235"/>
      <c r="EA735" s="234"/>
      <c r="EB735" s="235"/>
    </row>
    <row r="736" spans="125:132" ht="21" customHeight="1" thickBot="1">
      <c r="DU736" s="10">
        <f>'اسماء العملاء'!A343</f>
        <v>0</v>
      </c>
      <c r="DV736" s="147"/>
      <c r="DX736" s="147"/>
      <c r="DZ736" s="235"/>
      <c r="EA736" s="234"/>
      <c r="EB736" s="235"/>
    </row>
    <row r="737" spans="125:132" ht="21" customHeight="1" thickBot="1">
      <c r="DU737" s="10">
        <f>'اسماء العملاء'!A344</f>
        <v>0</v>
      </c>
      <c r="DV737" s="147"/>
      <c r="DX737" s="147"/>
      <c r="DZ737" s="235"/>
      <c r="EA737" s="234"/>
      <c r="EB737" s="235"/>
    </row>
    <row r="738" spans="125:132" ht="21" customHeight="1" thickBot="1">
      <c r="DU738" s="10">
        <f>'اسماء العملاء'!A345</f>
        <v>0</v>
      </c>
      <c r="DV738" s="147"/>
      <c r="DX738" s="147"/>
      <c r="DZ738" s="235"/>
      <c r="EA738" s="234"/>
      <c r="EB738" s="235"/>
    </row>
    <row r="739" spans="125:132" ht="21" customHeight="1" thickBot="1">
      <c r="DU739" s="10">
        <f>'اسماء العملاء'!A346</f>
        <v>0</v>
      </c>
      <c r="DV739" s="147"/>
      <c r="DX739" s="147"/>
      <c r="DZ739" s="235"/>
      <c r="EA739" s="234"/>
      <c r="EB739" s="235"/>
    </row>
    <row r="740" spans="125:132" ht="21" customHeight="1" thickBot="1">
      <c r="DU740" s="10">
        <f>'اسماء العملاء'!A347</f>
        <v>0</v>
      </c>
      <c r="DV740" s="147"/>
      <c r="DX740" s="147"/>
      <c r="DZ740" s="235"/>
      <c r="EA740" s="234"/>
      <c r="EB740" s="235"/>
    </row>
    <row r="741" spans="125:132" ht="21" customHeight="1" thickBot="1">
      <c r="DU741" s="10">
        <f>'اسماء العملاء'!A348</f>
        <v>0</v>
      </c>
      <c r="DV741" s="147"/>
      <c r="DX741" s="147"/>
      <c r="DZ741" s="235"/>
      <c r="EA741" s="234"/>
      <c r="EB741" s="235"/>
    </row>
    <row r="742" spans="125:132" ht="21" customHeight="1" thickBot="1">
      <c r="DU742" s="10">
        <f>'اسماء العملاء'!A349</f>
        <v>0</v>
      </c>
      <c r="DV742" s="147"/>
      <c r="DX742" s="147"/>
      <c r="DZ742" s="235"/>
      <c r="EA742" s="234"/>
      <c r="EB742" s="235"/>
    </row>
    <row r="743" spans="125:132" ht="21" customHeight="1" thickBot="1">
      <c r="DU743" s="10">
        <f>'اسماء العملاء'!A350</f>
        <v>0</v>
      </c>
      <c r="DV743" s="147"/>
      <c r="DX743" s="147"/>
      <c r="DZ743" s="235"/>
      <c r="EA743" s="234"/>
      <c r="EB743" s="235"/>
    </row>
    <row r="744" spans="125:132" ht="21" customHeight="1" thickBot="1">
      <c r="DU744" s="10">
        <f>'اسماء العملاء'!A351</f>
        <v>0</v>
      </c>
      <c r="DV744" s="147"/>
      <c r="DX744" s="147"/>
      <c r="DZ744" s="235"/>
      <c r="EA744" s="234"/>
      <c r="EB744" s="235"/>
    </row>
    <row r="745" spans="125:132" ht="21" customHeight="1" thickBot="1">
      <c r="DU745" s="10">
        <f>'اسماء العملاء'!A352</f>
        <v>0</v>
      </c>
      <c r="DV745" s="147"/>
      <c r="DX745" s="147"/>
      <c r="DZ745" s="235"/>
      <c r="EA745" s="234"/>
      <c r="EB745" s="235"/>
    </row>
    <row r="746" spans="125:132" ht="21" customHeight="1" thickBot="1">
      <c r="DU746" s="10">
        <f>'اسماء العملاء'!A353</f>
        <v>0</v>
      </c>
      <c r="DV746" s="147"/>
      <c r="DX746" s="147"/>
      <c r="DZ746" s="235"/>
      <c r="EA746" s="234"/>
      <c r="EB746" s="235"/>
    </row>
    <row r="747" spans="125:132" ht="21" customHeight="1" thickBot="1">
      <c r="DU747" s="10">
        <f>'اسماء العملاء'!A354</f>
        <v>0</v>
      </c>
      <c r="DV747" s="147"/>
      <c r="DX747" s="147"/>
      <c r="DZ747" s="235"/>
      <c r="EA747" s="234"/>
      <c r="EB747" s="235"/>
    </row>
    <row r="748" spans="125:132" ht="21" customHeight="1" thickBot="1">
      <c r="DU748" s="10">
        <f>'اسماء العملاء'!A355</f>
        <v>0</v>
      </c>
      <c r="DV748" s="147"/>
      <c r="DX748" s="147"/>
      <c r="DZ748" s="235"/>
      <c r="EA748" s="234"/>
      <c r="EB748" s="235"/>
    </row>
    <row r="749" spans="125:132" ht="21" customHeight="1" thickBot="1">
      <c r="DU749" s="10">
        <f>'اسماء العملاء'!A356</f>
        <v>0</v>
      </c>
      <c r="DV749" s="147"/>
      <c r="DX749" s="147"/>
      <c r="DZ749" s="235"/>
      <c r="EA749" s="234"/>
      <c r="EB749" s="235"/>
    </row>
    <row r="750" spans="125:132" ht="21" customHeight="1" thickBot="1">
      <c r="DU750" s="10">
        <f>'اسماء العملاء'!A357</f>
        <v>0</v>
      </c>
      <c r="DV750" s="147"/>
      <c r="DX750" s="147"/>
    </row>
    <row r="751" spans="125:132" ht="21" customHeight="1" thickBot="1">
      <c r="DU751" s="10">
        <f>'اسماء العملاء'!A358</f>
        <v>0</v>
      </c>
      <c r="DV751" s="147"/>
      <c r="DX751" s="147"/>
    </row>
    <row r="752" spans="125:132" ht="21" customHeight="1" thickBot="1">
      <c r="DU752" s="10">
        <f>'اسماء العملاء'!A359</f>
        <v>0</v>
      </c>
      <c r="DV752" s="147"/>
      <c r="DX752" s="147"/>
    </row>
    <row r="753" spans="125:128" ht="21" customHeight="1" thickBot="1">
      <c r="DU753" s="10">
        <f>'اسماء العملاء'!A360</f>
        <v>0</v>
      </c>
      <c r="DV753" s="147"/>
      <c r="DX753" s="147"/>
    </row>
    <row r="754" spans="125:128" ht="21" customHeight="1" thickBot="1">
      <c r="DU754" s="10">
        <f>'اسماء العملاء'!A361</f>
        <v>0</v>
      </c>
      <c r="DV754" s="147"/>
      <c r="DX754" s="147"/>
    </row>
    <row r="755" spans="125:128" ht="21" customHeight="1" thickBot="1">
      <c r="DU755" s="10">
        <f>'اسماء العملاء'!A362</f>
        <v>0</v>
      </c>
      <c r="DV755" s="147"/>
      <c r="DX755" s="147"/>
    </row>
    <row r="756" spans="125:128" ht="21" customHeight="1" thickBot="1">
      <c r="DU756" s="10">
        <f>'اسماء العملاء'!A363</f>
        <v>0</v>
      </c>
      <c r="DV756" s="147"/>
      <c r="DX756" s="147"/>
    </row>
    <row r="757" spans="125:128" ht="21" customHeight="1" thickBot="1">
      <c r="DU757" s="10">
        <f>'اسماء العملاء'!A364</f>
        <v>0</v>
      </c>
      <c r="DV757" s="147"/>
      <c r="DX757" s="147"/>
    </row>
    <row r="758" spans="125:128" ht="21" customHeight="1" thickBot="1">
      <c r="DU758" s="10">
        <f>'اسماء العملاء'!A365</f>
        <v>0</v>
      </c>
      <c r="DV758" s="147"/>
      <c r="DX758" s="147"/>
    </row>
    <row r="759" spans="125:128" ht="21" customHeight="1" thickBot="1">
      <c r="DU759" s="10">
        <f>'اسماء العملاء'!A366</f>
        <v>0</v>
      </c>
      <c r="DV759" s="147"/>
      <c r="DX759" s="147"/>
    </row>
    <row r="760" spans="125:128" ht="21" customHeight="1" thickBot="1">
      <c r="DU760" s="10">
        <f>'اسماء العملاء'!A367</f>
        <v>0</v>
      </c>
      <c r="DV760" s="147"/>
      <c r="DX760" s="147"/>
    </row>
    <row r="761" spans="125:128" ht="21" customHeight="1" thickBot="1">
      <c r="DU761" s="10">
        <f>'اسماء العملاء'!A368</f>
        <v>0</v>
      </c>
      <c r="DV761" s="147"/>
      <c r="DX761" s="147"/>
    </row>
    <row r="762" spans="125:128" ht="21" customHeight="1" thickBot="1">
      <c r="DU762" s="10">
        <f>'اسماء العملاء'!A369</f>
        <v>0</v>
      </c>
      <c r="DV762" s="147"/>
      <c r="DX762" s="147"/>
    </row>
    <row r="763" spans="125:128" ht="21" customHeight="1" thickBot="1">
      <c r="DU763" s="10">
        <f>'اسماء العملاء'!A370</f>
        <v>0</v>
      </c>
      <c r="DV763" s="147"/>
      <c r="DX763" s="147"/>
    </row>
    <row r="764" spans="125:128" ht="21" customHeight="1" thickBot="1">
      <c r="DU764" s="10">
        <f>'اسماء العملاء'!A371</f>
        <v>0</v>
      </c>
      <c r="DV764" s="147"/>
      <c r="DX764" s="147"/>
    </row>
    <row r="765" spans="125:128" ht="21" customHeight="1" thickBot="1">
      <c r="DU765" s="10">
        <f>'اسماء العملاء'!A372</f>
        <v>0</v>
      </c>
      <c r="DV765" s="147"/>
      <c r="DX765" s="147"/>
    </row>
    <row r="766" spans="125:128" ht="21" customHeight="1" thickBot="1">
      <c r="DU766" s="10">
        <f>'اسماء العملاء'!A373</f>
        <v>0</v>
      </c>
      <c r="DV766" s="147"/>
      <c r="DX766" s="147"/>
    </row>
    <row r="767" spans="125:128" ht="21" customHeight="1" thickBot="1">
      <c r="DU767" s="10">
        <f>'اسماء العملاء'!A374</f>
        <v>0</v>
      </c>
      <c r="DV767" s="147"/>
      <c r="DX767" s="147"/>
    </row>
    <row r="768" spans="125:128" ht="21" customHeight="1" thickBot="1">
      <c r="DU768" s="10">
        <f>'اسماء العملاء'!A375</f>
        <v>0</v>
      </c>
      <c r="DV768" s="147"/>
      <c r="DX768" s="147"/>
    </row>
    <row r="769" spans="125:128" ht="21" customHeight="1" thickBot="1">
      <c r="DU769" s="10">
        <f>'اسماء العملاء'!A376</f>
        <v>0</v>
      </c>
      <c r="DV769" s="147"/>
      <c r="DX769" s="147"/>
    </row>
    <row r="770" spans="125:128" ht="21" customHeight="1" thickBot="1">
      <c r="DU770" s="10">
        <f>'اسماء العملاء'!A377</f>
        <v>0</v>
      </c>
      <c r="DV770" s="147"/>
      <c r="DX770" s="147"/>
    </row>
    <row r="771" spans="125:128" ht="21" customHeight="1" thickBot="1">
      <c r="DU771" s="10">
        <f>'اسماء العملاء'!A378</f>
        <v>0</v>
      </c>
      <c r="DV771" s="147"/>
      <c r="DX771" s="147"/>
    </row>
    <row r="772" spans="125:128" ht="21" customHeight="1" thickBot="1">
      <c r="DU772" s="10">
        <f>'اسماء العملاء'!A379</f>
        <v>0</v>
      </c>
      <c r="DV772" s="147"/>
      <c r="DX772" s="147"/>
    </row>
    <row r="773" spans="125:128" ht="21" customHeight="1" thickBot="1">
      <c r="DU773" s="10">
        <f>'اسماء العملاء'!A380</f>
        <v>0</v>
      </c>
      <c r="DV773" s="147"/>
      <c r="DX773" s="147"/>
    </row>
    <row r="774" spans="125:128" ht="21" customHeight="1" thickBot="1">
      <c r="DU774" s="10">
        <f>'اسماء العملاء'!A381</f>
        <v>0</v>
      </c>
      <c r="DV774" s="147"/>
      <c r="DX774" s="147"/>
    </row>
    <row r="775" spans="125:128" ht="21" customHeight="1" thickBot="1">
      <c r="DU775" s="10">
        <f>'اسماء العملاء'!A382</f>
        <v>0</v>
      </c>
      <c r="DV775" s="147"/>
      <c r="DX775" s="147"/>
    </row>
    <row r="776" spans="125:128" ht="21" customHeight="1" thickBot="1">
      <c r="DU776" s="10">
        <f>'اسماء العملاء'!A383</f>
        <v>0</v>
      </c>
      <c r="DV776" s="147"/>
      <c r="DX776" s="147"/>
    </row>
    <row r="777" spans="125:128" ht="21" customHeight="1" thickBot="1">
      <c r="DU777" s="10">
        <f>'اسماء العملاء'!A384</f>
        <v>0</v>
      </c>
      <c r="DV777" s="147"/>
      <c r="DX777" s="147"/>
    </row>
    <row r="778" spans="125:128" ht="21" customHeight="1" thickBot="1">
      <c r="DU778" s="10">
        <f>'اسماء العملاء'!A385</f>
        <v>0</v>
      </c>
      <c r="DV778" s="147"/>
      <c r="DX778" s="147"/>
    </row>
    <row r="779" spans="125:128" ht="21" customHeight="1" thickBot="1">
      <c r="DU779" s="10">
        <f>'اسماء العملاء'!A386</f>
        <v>0</v>
      </c>
      <c r="DV779" s="147"/>
      <c r="DX779" s="147"/>
    </row>
    <row r="780" spans="125:128" ht="21" customHeight="1" thickBot="1">
      <c r="DU780" s="10">
        <f>'اسماء العملاء'!A387</f>
        <v>0</v>
      </c>
      <c r="DV780" s="147"/>
      <c r="DX780" s="147"/>
    </row>
    <row r="781" spans="125:128" ht="21" customHeight="1" thickBot="1">
      <c r="DU781" s="10">
        <f>'اسماء العملاء'!A388</f>
        <v>0</v>
      </c>
      <c r="DV781" s="147"/>
      <c r="DX781" s="147"/>
    </row>
    <row r="782" spans="125:128" ht="21" customHeight="1" thickBot="1">
      <c r="DU782" s="10">
        <f>'اسماء العملاء'!A389</f>
        <v>0</v>
      </c>
      <c r="DV782" s="147"/>
      <c r="DX782" s="147"/>
    </row>
    <row r="783" spans="125:128" ht="21" customHeight="1" thickBot="1">
      <c r="DU783" s="10">
        <f>'اسماء العملاء'!A390</f>
        <v>0</v>
      </c>
      <c r="DV783" s="147"/>
      <c r="DX783" s="147"/>
    </row>
    <row r="784" spans="125:128" ht="21" customHeight="1" thickBot="1">
      <c r="DU784" s="10">
        <f>'اسماء العملاء'!A391</f>
        <v>0</v>
      </c>
      <c r="DV784" s="147"/>
      <c r="DX784" s="147"/>
    </row>
    <row r="785" spans="125:128" ht="21" customHeight="1" thickBot="1">
      <c r="DU785" s="10">
        <f>'اسماء العملاء'!A392</f>
        <v>0</v>
      </c>
      <c r="DV785" s="147"/>
      <c r="DX785" s="147"/>
    </row>
    <row r="786" spans="125:128" ht="21" customHeight="1" thickBot="1">
      <c r="DU786" s="10">
        <f>'اسماء العملاء'!A393</f>
        <v>0</v>
      </c>
      <c r="DV786" s="147"/>
      <c r="DX786" s="147"/>
    </row>
    <row r="787" spans="125:128" ht="21" customHeight="1" thickBot="1">
      <c r="DU787" s="10">
        <f>'اسماء العملاء'!A394</f>
        <v>0</v>
      </c>
      <c r="DV787" s="147"/>
      <c r="DX787" s="147"/>
    </row>
    <row r="788" spans="125:128" ht="21" customHeight="1" thickBot="1">
      <c r="DU788" s="10">
        <f>'اسماء العملاء'!A395</f>
        <v>0</v>
      </c>
      <c r="DV788" s="147"/>
      <c r="DX788" s="147"/>
    </row>
    <row r="789" spans="125:128" ht="21" customHeight="1" thickBot="1">
      <c r="DU789" s="10">
        <f>'اسماء العملاء'!A396</f>
        <v>0</v>
      </c>
      <c r="DV789" s="147"/>
      <c r="DX789" s="147"/>
    </row>
    <row r="790" spans="125:128" ht="21" customHeight="1" thickBot="1">
      <c r="DU790" s="10">
        <f>'اسماء العملاء'!A397</f>
        <v>0</v>
      </c>
      <c r="DV790" s="147"/>
      <c r="DX790" s="147"/>
    </row>
    <row r="791" spans="125:128" ht="21" customHeight="1" thickBot="1">
      <c r="DU791" s="10">
        <f>'اسماء العملاء'!A398</f>
        <v>0</v>
      </c>
      <c r="DV791" s="147"/>
      <c r="DX791" s="147"/>
    </row>
    <row r="792" spans="125:128" ht="21" customHeight="1" thickBot="1">
      <c r="DU792" s="10">
        <f>'اسماء العملاء'!A399</f>
        <v>0</v>
      </c>
      <c r="DV792" s="147"/>
      <c r="DX792" s="147"/>
    </row>
    <row r="793" spans="125:128" ht="21" customHeight="1" thickBot="1">
      <c r="DU793" s="10">
        <f>'اسماء العملاء'!A400</f>
        <v>0</v>
      </c>
      <c r="DV793" s="147"/>
      <c r="DX793" s="147"/>
    </row>
    <row r="794" spans="125:128" ht="21" customHeight="1" thickBot="1">
      <c r="DU794" s="10">
        <f>'اسماء العملاء'!A401</f>
        <v>0</v>
      </c>
      <c r="DV794" s="147"/>
      <c r="DX794" s="147"/>
    </row>
    <row r="795" spans="125:128" ht="21" customHeight="1" thickBot="1">
      <c r="DU795" s="10">
        <f>'اسماء العملاء'!A402</f>
        <v>0</v>
      </c>
      <c r="DV795" s="147"/>
      <c r="DX795" s="147"/>
    </row>
    <row r="796" spans="125:128" ht="21" customHeight="1" thickBot="1">
      <c r="DU796" s="10">
        <f>'اسماء العملاء'!A403</f>
        <v>0</v>
      </c>
      <c r="DV796" s="147"/>
      <c r="DX796" s="147"/>
    </row>
    <row r="797" spans="125:128" ht="21" customHeight="1" thickBot="1">
      <c r="DU797" s="10">
        <f>'اسماء العملاء'!A404</f>
        <v>0</v>
      </c>
      <c r="DV797" s="147"/>
      <c r="DX797" s="147"/>
    </row>
    <row r="798" spans="125:128" ht="21" customHeight="1" thickBot="1">
      <c r="DU798" s="10">
        <f>'اسماء العملاء'!A405</f>
        <v>0</v>
      </c>
      <c r="DV798" s="147"/>
      <c r="DX798" s="147"/>
    </row>
    <row r="799" spans="125:128" ht="21" customHeight="1" thickBot="1">
      <c r="DU799" s="10">
        <f>'اسماء العملاء'!A406</f>
        <v>0</v>
      </c>
      <c r="DV799" s="147"/>
      <c r="DX799" s="147"/>
    </row>
    <row r="800" spans="125:128" ht="21" customHeight="1" thickBot="1">
      <c r="DU800" s="10">
        <f>'اسماء العملاء'!A407</f>
        <v>0</v>
      </c>
      <c r="DV800" s="147"/>
      <c r="DX800" s="147"/>
    </row>
    <row r="801" spans="125:128" ht="21" customHeight="1" thickBot="1">
      <c r="DU801" s="10">
        <f>'اسماء العملاء'!A408</f>
        <v>0</v>
      </c>
      <c r="DV801" s="147"/>
      <c r="DX801" s="147"/>
    </row>
    <row r="802" spans="125:128" ht="21" customHeight="1" thickBot="1">
      <c r="DU802" s="10">
        <f>'اسماء العملاء'!A409</f>
        <v>0</v>
      </c>
      <c r="DV802" s="147"/>
      <c r="DX802" s="147"/>
    </row>
    <row r="803" spans="125:128" ht="21" customHeight="1" thickBot="1">
      <c r="DU803" s="10">
        <f>'اسماء العملاء'!A410</f>
        <v>0</v>
      </c>
      <c r="DV803" s="147"/>
      <c r="DX803" s="147"/>
    </row>
    <row r="804" spans="125:128" ht="21" customHeight="1" thickBot="1">
      <c r="DU804" s="10">
        <f>'اسماء العملاء'!A411</f>
        <v>0</v>
      </c>
      <c r="DV804" s="147"/>
      <c r="DX804" s="147"/>
    </row>
    <row r="805" spans="125:128" ht="21" customHeight="1" thickBot="1">
      <c r="DU805" s="10">
        <f>'اسماء العملاء'!A412</f>
        <v>0</v>
      </c>
      <c r="DV805" s="147"/>
      <c r="DX805" s="147"/>
    </row>
    <row r="806" spans="125:128" ht="21" customHeight="1" thickBot="1">
      <c r="DU806" s="10">
        <f>'اسماء العملاء'!A413</f>
        <v>0</v>
      </c>
      <c r="DV806" s="147"/>
      <c r="DX806" s="147"/>
    </row>
    <row r="807" spans="125:128" ht="21" customHeight="1" thickBot="1">
      <c r="DU807" s="10">
        <f>'اسماء العملاء'!A414</f>
        <v>0</v>
      </c>
      <c r="DV807" s="147"/>
      <c r="DX807" s="147"/>
    </row>
    <row r="808" spans="125:128" ht="21" customHeight="1" thickBot="1">
      <c r="DU808" s="10">
        <f>'اسماء العملاء'!A415</f>
        <v>0</v>
      </c>
      <c r="DV808" s="147"/>
      <c r="DX808" s="147"/>
    </row>
    <row r="809" spans="125:128" ht="21" customHeight="1" thickBot="1">
      <c r="DU809" s="10">
        <f>'اسماء العملاء'!A416</f>
        <v>0</v>
      </c>
      <c r="DV809" s="147"/>
      <c r="DX809" s="147"/>
    </row>
    <row r="810" spans="125:128" ht="21" customHeight="1" thickBot="1">
      <c r="DU810" s="10">
        <f>'اسماء العملاء'!A417</f>
        <v>0</v>
      </c>
      <c r="DV810" s="147"/>
      <c r="DX810" s="147"/>
    </row>
    <row r="811" spans="125:128" ht="21" customHeight="1" thickBot="1">
      <c r="DU811" s="10">
        <f>'اسماء العملاء'!A418</f>
        <v>0</v>
      </c>
      <c r="DV811" s="147"/>
      <c r="DX811" s="147"/>
    </row>
    <row r="812" spans="125:128" ht="21" customHeight="1" thickBot="1">
      <c r="DU812" s="10">
        <f>'اسماء العملاء'!A419</f>
        <v>0</v>
      </c>
      <c r="DV812" s="147"/>
      <c r="DX812" s="147"/>
    </row>
    <row r="813" spans="125:128" ht="21" customHeight="1" thickBot="1">
      <c r="DU813" s="10">
        <f>'اسماء العملاء'!A420</f>
        <v>0</v>
      </c>
      <c r="DV813" s="147"/>
      <c r="DX813" s="147"/>
    </row>
    <row r="814" spans="125:128" ht="21" customHeight="1" thickBot="1">
      <c r="DU814" s="10">
        <f>'اسماء العملاء'!A421</f>
        <v>0</v>
      </c>
      <c r="DV814" s="147"/>
      <c r="DX814" s="147"/>
    </row>
    <row r="815" spans="125:128" ht="21" customHeight="1" thickBot="1">
      <c r="DU815" s="10">
        <f>'اسماء العملاء'!A422</f>
        <v>0</v>
      </c>
      <c r="DV815" s="147"/>
      <c r="DX815" s="147"/>
    </row>
    <row r="816" spans="125:128" ht="21" customHeight="1" thickBot="1">
      <c r="DU816" s="10">
        <f>'اسماء العملاء'!A423</f>
        <v>0</v>
      </c>
      <c r="DV816" s="147"/>
      <c r="DX816" s="147"/>
    </row>
    <row r="817" spans="125:128" ht="21" customHeight="1" thickBot="1">
      <c r="DU817" s="10">
        <f>'اسماء العملاء'!A424</f>
        <v>0</v>
      </c>
      <c r="DV817" s="147"/>
      <c r="DX817" s="147"/>
    </row>
    <row r="818" spans="125:128" ht="21" customHeight="1" thickBot="1">
      <c r="DU818" s="10">
        <f>'اسماء العملاء'!A425</f>
        <v>0</v>
      </c>
      <c r="DV818" s="147"/>
      <c r="DX818" s="147"/>
    </row>
    <row r="819" spans="125:128" ht="21" customHeight="1" thickBot="1">
      <c r="DU819" s="10">
        <f>'اسماء العملاء'!A426</f>
        <v>0</v>
      </c>
      <c r="DV819" s="147"/>
      <c r="DX819" s="147"/>
    </row>
    <row r="820" spans="125:128" ht="21" customHeight="1" thickBot="1">
      <c r="DU820" s="10">
        <f>'اسماء العملاء'!A427</f>
        <v>0</v>
      </c>
      <c r="DV820" s="147"/>
      <c r="DX820" s="147"/>
    </row>
    <row r="821" spans="125:128" ht="21" customHeight="1" thickBot="1">
      <c r="DU821" s="10">
        <f>'اسماء العملاء'!A428</f>
        <v>0</v>
      </c>
      <c r="DV821" s="147"/>
      <c r="DX821" s="147"/>
    </row>
    <row r="822" spans="125:128" ht="21" customHeight="1" thickBot="1">
      <c r="DU822" s="10">
        <f>'اسماء العملاء'!A429</f>
        <v>0</v>
      </c>
      <c r="DV822" s="147"/>
      <c r="DX822" s="147"/>
    </row>
    <row r="823" spans="125:128" ht="21" customHeight="1" thickBot="1">
      <c r="DU823" s="10">
        <f>'اسماء العملاء'!A430</f>
        <v>0</v>
      </c>
      <c r="DV823" s="147"/>
      <c r="DX823" s="147"/>
    </row>
    <row r="824" spans="125:128" ht="21" customHeight="1" thickBot="1">
      <c r="DU824" s="10">
        <f>'اسماء العملاء'!A431</f>
        <v>0</v>
      </c>
      <c r="DV824" s="147"/>
      <c r="DX824" s="147"/>
    </row>
    <row r="825" spans="125:128" ht="21" customHeight="1" thickBot="1">
      <c r="DU825" s="10">
        <f>'اسماء العملاء'!A432</f>
        <v>0</v>
      </c>
      <c r="DV825" s="147"/>
      <c r="DX825" s="147"/>
    </row>
    <row r="826" spans="125:128" ht="21" customHeight="1" thickBot="1">
      <c r="DU826" s="10">
        <f>'اسماء العملاء'!A433</f>
        <v>0</v>
      </c>
      <c r="DV826" s="147"/>
      <c r="DX826" s="147"/>
    </row>
    <row r="827" spans="125:128" ht="21" customHeight="1" thickBot="1">
      <c r="DU827" s="10">
        <f>'اسماء العملاء'!A434</f>
        <v>0</v>
      </c>
      <c r="DV827" s="147"/>
      <c r="DX827" s="147"/>
    </row>
    <row r="828" spans="125:128" ht="21" customHeight="1" thickBot="1">
      <c r="DU828" s="10">
        <f>'اسماء العملاء'!A435</f>
        <v>0</v>
      </c>
      <c r="DV828" s="147"/>
      <c r="DX828" s="147"/>
    </row>
    <row r="829" spans="125:128" ht="21" customHeight="1" thickBot="1">
      <c r="DU829" s="10">
        <f>'اسماء العملاء'!A436</f>
        <v>0</v>
      </c>
      <c r="DV829" s="147"/>
      <c r="DX829" s="147"/>
    </row>
    <row r="830" spans="125:128" ht="21" customHeight="1" thickBot="1">
      <c r="DU830" s="10">
        <f>'اسماء العملاء'!A437</f>
        <v>0</v>
      </c>
      <c r="DV830" s="147"/>
      <c r="DX830" s="147"/>
    </row>
    <row r="831" spans="125:128" ht="21" customHeight="1" thickBot="1">
      <c r="DU831" s="10">
        <f>'اسماء العملاء'!A438</f>
        <v>0</v>
      </c>
      <c r="DV831" s="147"/>
      <c r="DX831" s="147"/>
    </row>
    <row r="832" spans="125:128" ht="21" customHeight="1" thickBot="1">
      <c r="DU832" s="10">
        <f>'اسماء العملاء'!A439</f>
        <v>0</v>
      </c>
      <c r="DV832" s="147"/>
      <c r="DX832" s="147"/>
    </row>
    <row r="833" spans="125:128" ht="21" customHeight="1" thickBot="1">
      <c r="DU833" s="10">
        <f>'اسماء العملاء'!A440</f>
        <v>0</v>
      </c>
      <c r="DV833" s="147"/>
      <c r="DX833" s="147"/>
    </row>
    <row r="834" spans="125:128" ht="21" customHeight="1" thickBot="1">
      <c r="DU834" s="10">
        <f>'اسماء العملاء'!A441</f>
        <v>0</v>
      </c>
      <c r="DV834" s="147"/>
      <c r="DX834" s="147"/>
    </row>
    <row r="835" spans="125:128" ht="21" customHeight="1" thickBot="1">
      <c r="DU835" s="10">
        <f>'اسماء العملاء'!A442</f>
        <v>0</v>
      </c>
      <c r="DV835" s="147"/>
      <c r="DX835" s="147"/>
    </row>
    <row r="836" spans="125:128" ht="21" customHeight="1" thickBot="1">
      <c r="DU836" s="10">
        <f>'اسماء العملاء'!A443</f>
        <v>0</v>
      </c>
      <c r="DV836" s="147"/>
      <c r="DX836" s="147"/>
    </row>
    <row r="837" spans="125:128" ht="21" customHeight="1" thickBot="1">
      <c r="DU837" s="10">
        <f>'اسماء العملاء'!A444</f>
        <v>0</v>
      </c>
      <c r="DV837" s="147"/>
      <c r="DX837" s="147"/>
    </row>
    <row r="838" spans="125:128" ht="21" customHeight="1" thickBot="1">
      <c r="DU838" s="10">
        <f>'اسماء العملاء'!A445</f>
        <v>0</v>
      </c>
      <c r="DV838" s="147"/>
      <c r="DX838" s="147"/>
    </row>
    <row r="839" spans="125:128" ht="21" customHeight="1" thickBot="1">
      <c r="DU839" s="10">
        <f>'اسماء العملاء'!A446</f>
        <v>0</v>
      </c>
      <c r="DV839" s="147"/>
      <c r="DX839" s="147"/>
    </row>
    <row r="840" spans="125:128" ht="21" customHeight="1" thickBot="1">
      <c r="DU840" s="10">
        <f>'اسماء العملاء'!A447</f>
        <v>0</v>
      </c>
      <c r="DV840" s="147"/>
      <c r="DX840" s="147"/>
    </row>
    <row r="841" spans="125:128" ht="21" customHeight="1" thickBot="1">
      <c r="DU841" s="10">
        <f>'اسماء العملاء'!A448</f>
        <v>0</v>
      </c>
      <c r="DV841" s="147"/>
      <c r="DX841" s="147"/>
    </row>
    <row r="842" spans="125:128" ht="21" customHeight="1" thickBot="1">
      <c r="DU842" s="10">
        <f>'اسماء العملاء'!A449</f>
        <v>0</v>
      </c>
      <c r="DV842" s="147"/>
      <c r="DX842" s="147"/>
    </row>
    <row r="843" spans="125:128" ht="21" customHeight="1" thickBot="1">
      <c r="DU843" s="10">
        <f>'اسماء العملاء'!A450</f>
        <v>0</v>
      </c>
      <c r="DV843" s="147"/>
      <c r="DX843" s="147"/>
    </row>
    <row r="844" spans="125:128" ht="21" customHeight="1" thickBot="1">
      <c r="DU844" s="10">
        <f>'اسماء العملاء'!A451</f>
        <v>0</v>
      </c>
      <c r="DV844" s="147"/>
      <c r="DX844" s="147"/>
    </row>
    <row r="845" spans="125:128" ht="21" customHeight="1" thickBot="1">
      <c r="DU845" s="10">
        <f>'اسماء العملاء'!A452</f>
        <v>0</v>
      </c>
      <c r="DV845" s="147"/>
      <c r="DX845" s="147"/>
    </row>
    <row r="846" spans="125:128" ht="21" customHeight="1" thickBot="1">
      <c r="DU846" s="10">
        <f>'اسماء العملاء'!A453</f>
        <v>0</v>
      </c>
      <c r="DV846" s="147"/>
      <c r="DX846" s="147"/>
    </row>
    <row r="847" spans="125:128" ht="21" customHeight="1" thickBot="1">
      <c r="DU847" s="10">
        <f>'اسماء العملاء'!A454</f>
        <v>0</v>
      </c>
      <c r="DV847" s="147"/>
      <c r="DX847" s="147"/>
    </row>
    <row r="848" spans="125:128" ht="21" customHeight="1" thickBot="1">
      <c r="DU848" s="10">
        <f>'اسماء العملاء'!A455</f>
        <v>0</v>
      </c>
      <c r="DV848" s="147"/>
      <c r="DX848" s="147"/>
    </row>
    <row r="849" spans="125:128" ht="21" customHeight="1" thickBot="1">
      <c r="DU849" s="10">
        <f>'اسماء العملاء'!A456</f>
        <v>0</v>
      </c>
      <c r="DV849" s="147"/>
      <c r="DX849" s="147"/>
    </row>
    <row r="850" spans="125:128" ht="21" customHeight="1" thickBot="1">
      <c r="DU850" s="10">
        <f>'اسماء العملاء'!A457</f>
        <v>0</v>
      </c>
      <c r="DV850" s="147"/>
      <c r="DX850" s="147"/>
    </row>
    <row r="851" spans="125:128" ht="21" customHeight="1" thickBot="1">
      <c r="DU851" s="10">
        <f>'اسماء العملاء'!A458</f>
        <v>0</v>
      </c>
      <c r="DV851" s="147"/>
      <c r="DX851" s="147"/>
    </row>
    <row r="852" spans="125:128" ht="21" customHeight="1" thickBot="1">
      <c r="DU852" s="10">
        <f>'اسماء العملاء'!A459</f>
        <v>0</v>
      </c>
      <c r="DV852" s="147"/>
      <c r="DX852" s="147"/>
    </row>
    <row r="853" spans="125:128" ht="21" customHeight="1" thickBot="1">
      <c r="DU853" s="10">
        <f>'اسماء العملاء'!A460</f>
        <v>0</v>
      </c>
      <c r="DV853" s="147"/>
      <c r="DX853" s="147"/>
    </row>
    <row r="854" spans="125:128" ht="21" customHeight="1" thickBot="1">
      <c r="DU854" s="10">
        <f>'اسماء العملاء'!A461</f>
        <v>0</v>
      </c>
      <c r="DV854" s="147"/>
      <c r="DX854" s="147"/>
    </row>
    <row r="855" spans="125:128" ht="21" customHeight="1" thickBot="1">
      <c r="DU855" s="10">
        <f>'اسماء العملاء'!A462</f>
        <v>0</v>
      </c>
      <c r="DV855" s="147"/>
      <c r="DX855" s="147"/>
    </row>
    <row r="856" spans="125:128" ht="21" customHeight="1" thickBot="1">
      <c r="DU856" s="10">
        <f>'اسماء العملاء'!A463</f>
        <v>0</v>
      </c>
      <c r="DV856" s="147"/>
      <c r="DX856" s="147"/>
    </row>
    <row r="857" spans="125:128" ht="21" customHeight="1" thickBot="1">
      <c r="DU857" s="10">
        <f>'اسماء العملاء'!A464</f>
        <v>0</v>
      </c>
      <c r="DV857" s="147"/>
      <c r="DX857" s="147"/>
    </row>
    <row r="858" spans="125:128" ht="21" customHeight="1" thickBot="1">
      <c r="DU858" s="10">
        <f>'اسماء العملاء'!A465</f>
        <v>0</v>
      </c>
      <c r="DV858" s="147"/>
      <c r="DX858" s="147"/>
    </row>
    <row r="859" spans="125:128" ht="21" customHeight="1" thickBot="1">
      <c r="DU859" s="10">
        <f>'اسماء العملاء'!A466</f>
        <v>0</v>
      </c>
      <c r="DV859" s="147"/>
      <c r="DX859" s="147"/>
    </row>
    <row r="860" spans="125:128" ht="21" customHeight="1" thickBot="1">
      <c r="DU860" s="10">
        <f>'اسماء العملاء'!A467</f>
        <v>0</v>
      </c>
      <c r="DV860" s="147"/>
      <c r="DX860" s="147"/>
    </row>
    <row r="861" spans="125:128" ht="21" customHeight="1" thickBot="1">
      <c r="DU861" s="10">
        <f>'اسماء العملاء'!A468</f>
        <v>0</v>
      </c>
      <c r="DV861" s="147"/>
      <c r="DX861" s="147"/>
    </row>
    <row r="862" spans="125:128" ht="21" customHeight="1" thickBot="1">
      <c r="DU862" s="10">
        <f>'اسماء العملاء'!A469</f>
        <v>0</v>
      </c>
      <c r="DV862" s="147"/>
      <c r="DX862" s="147"/>
    </row>
    <row r="863" spans="125:128" ht="21" customHeight="1" thickBot="1">
      <c r="DU863" s="10">
        <f>'اسماء العملاء'!A470</f>
        <v>0</v>
      </c>
      <c r="DV863" s="147"/>
      <c r="DX863" s="147"/>
    </row>
    <row r="864" spans="125:128" ht="21" customHeight="1" thickBot="1">
      <c r="DU864" s="10">
        <f>'اسماء العملاء'!A471</f>
        <v>0</v>
      </c>
      <c r="DV864" s="147"/>
      <c r="DX864" s="147"/>
    </row>
    <row r="865" spans="125:128" ht="21" customHeight="1" thickBot="1">
      <c r="DU865" s="10">
        <f>'اسماء العملاء'!A472</f>
        <v>0</v>
      </c>
      <c r="DV865" s="147"/>
      <c r="DX865" s="147"/>
    </row>
    <row r="866" spans="125:128" ht="21" customHeight="1" thickBot="1">
      <c r="DU866" s="10">
        <f>'اسماء العملاء'!A473</f>
        <v>0</v>
      </c>
      <c r="DV866" s="147"/>
      <c r="DX866" s="147"/>
    </row>
    <row r="867" spans="125:128" ht="21" customHeight="1" thickBot="1">
      <c r="DU867" s="10">
        <f>'اسماء العملاء'!A474</f>
        <v>0</v>
      </c>
      <c r="DV867" s="147"/>
      <c r="DX867" s="147"/>
    </row>
    <row r="868" spans="125:128" ht="21" customHeight="1" thickBot="1">
      <c r="DU868" s="10">
        <f>'اسماء العملاء'!A475</f>
        <v>0</v>
      </c>
      <c r="DV868" s="147"/>
      <c r="DX868" s="147"/>
    </row>
    <row r="869" spans="125:128" ht="21" customHeight="1" thickBot="1">
      <c r="DU869" s="10">
        <f>'اسماء العملاء'!A476</f>
        <v>0</v>
      </c>
      <c r="DV869" s="147"/>
      <c r="DX869" s="147"/>
    </row>
    <row r="870" spans="125:128" ht="21" customHeight="1" thickBot="1">
      <c r="DU870" s="10">
        <f>'اسماء العملاء'!A477</f>
        <v>0</v>
      </c>
      <c r="DV870" s="147"/>
      <c r="DX870" s="147"/>
    </row>
    <row r="871" spans="125:128" ht="21" customHeight="1" thickBot="1">
      <c r="DU871" s="10">
        <f>'اسماء العملاء'!A478</f>
        <v>0</v>
      </c>
      <c r="DV871" s="147"/>
      <c r="DX871" s="147"/>
    </row>
    <row r="872" spans="125:128" ht="21" customHeight="1" thickBot="1">
      <c r="DU872" s="10">
        <f>'اسماء العملاء'!A479</f>
        <v>0</v>
      </c>
      <c r="DV872" s="147"/>
      <c r="DX872" s="147"/>
    </row>
    <row r="873" spans="125:128" ht="21" customHeight="1" thickBot="1">
      <c r="DU873" s="10">
        <f>'اسماء العملاء'!A480</f>
        <v>0</v>
      </c>
      <c r="DV873" s="147"/>
      <c r="DX873" s="147"/>
    </row>
    <row r="874" spans="125:128" ht="21" customHeight="1" thickBot="1">
      <c r="DU874" s="10">
        <f>'اسماء العملاء'!A481</f>
        <v>0</v>
      </c>
      <c r="DV874" s="147"/>
      <c r="DX874" s="147"/>
    </row>
    <row r="875" spans="125:128" ht="21" customHeight="1" thickBot="1">
      <c r="DU875" s="10">
        <f>'اسماء العملاء'!A482</f>
        <v>0</v>
      </c>
      <c r="DV875" s="147"/>
      <c r="DX875" s="147"/>
    </row>
    <row r="876" spans="125:128" ht="21" customHeight="1" thickBot="1">
      <c r="DU876" s="10">
        <f>'اسماء العملاء'!A483</f>
        <v>0</v>
      </c>
      <c r="DV876" s="147"/>
      <c r="DX876" s="147"/>
    </row>
    <row r="877" spans="125:128" ht="21" customHeight="1" thickBot="1">
      <c r="DU877" s="10">
        <f>'اسماء العملاء'!A484</f>
        <v>0</v>
      </c>
      <c r="DV877" s="147"/>
      <c r="DX877" s="147"/>
    </row>
    <row r="878" spans="125:128" ht="21" customHeight="1" thickBot="1">
      <c r="DU878" s="10">
        <f>'اسماء العملاء'!A485</f>
        <v>0</v>
      </c>
      <c r="DV878" s="147"/>
      <c r="DX878" s="147"/>
    </row>
    <row r="879" spans="125:128" ht="21" customHeight="1" thickBot="1">
      <c r="DU879" s="10">
        <f>'اسماء العملاء'!A486</f>
        <v>0</v>
      </c>
      <c r="DV879" s="147"/>
      <c r="DX879" s="147"/>
    </row>
    <row r="880" spans="125:128" ht="21" customHeight="1" thickBot="1">
      <c r="DU880" s="10">
        <f>'اسماء العملاء'!A487</f>
        <v>0</v>
      </c>
      <c r="DV880" s="147"/>
      <c r="DX880" s="147"/>
    </row>
    <row r="881" spans="125:128" ht="21" customHeight="1" thickBot="1">
      <c r="DU881" s="10">
        <f>'اسماء العملاء'!A488</f>
        <v>0</v>
      </c>
      <c r="DV881" s="147"/>
      <c r="DX881" s="147"/>
    </row>
    <row r="882" spans="125:128" ht="21" customHeight="1" thickBot="1">
      <c r="DU882" s="10">
        <f>'اسماء العملاء'!A489</f>
        <v>0</v>
      </c>
      <c r="DV882" s="147"/>
      <c r="DX882" s="147"/>
    </row>
    <row r="883" spans="125:128" ht="21" customHeight="1" thickBot="1">
      <c r="DU883" s="10">
        <f>'اسماء العملاء'!A490</f>
        <v>0</v>
      </c>
      <c r="DV883" s="147"/>
      <c r="DX883" s="147"/>
    </row>
    <row r="884" spans="125:128" ht="21" customHeight="1" thickBot="1">
      <c r="DU884" s="10">
        <f>'اسماء العملاء'!A491</f>
        <v>0</v>
      </c>
      <c r="DV884" s="147"/>
      <c r="DX884" s="147"/>
    </row>
    <row r="885" spans="125:128" ht="21" customHeight="1" thickBot="1">
      <c r="DU885" s="10">
        <f>'اسماء العملاء'!A492</f>
        <v>0</v>
      </c>
      <c r="DV885" s="147"/>
      <c r="DX885" s="147"/>
    </row>
    <row r="886" spans="125:128" ht="21" customHeight="1" thickBot="1">
      <c r="DU886" s="10">
        <f>'اسماء العملاء'!A493</f>
        <v>0</v>
      </c>
      <c r="DV886" s="147"/>
      <c r="DX886" s="147"/>
    </row>
    <row r="887" spans="125:128" ht="21" customHeight="1" thickBot="1">
      <c r="DU887" s="10">
        <f>'اسماء العملاء'!A494</f>
        <v>0</v>
      </c>
      <c r="DV887" s="147"/>
      <c r="DX887" s="147"/>
    </row>
    <row r="888" spans="125:128" ht="21" customHeight="1" thickBot="1">
      <c r="DU888" s="10">
        <f>'اسماء العملاء'!A495</f>
        <v>0</v>
      </c>
      <c r="DV888" s="147"/>
      <c r="DX888" s="147"/>
    </row>
    <row r="889" spans="125:128" ht="21" customHeight="1" thickBot="1">
      <c r="DU889" s="10">
        <f>'اسماء العملاء'!A496</f>
        <v>0</v>
      </c>
      <c r="DV889" s="147"/>
      <c r="DX889" s="147"/>
    </row>
    <row r="890" spans="125:128" ht="21" customHeight="1" thickBot="1">
      <c r="DU890" s="10">
        <f>'اسماء العملاء'!A497</f>
        <v>0</v>
      </c>
      <c r="DV890" s="147"/>
      <c r="DX890" s="147"/>
    </row>
    <row r="891" spans="125:128" ht="21" customHeight="1" thickBot="1">
      <c r="DU891" s="10">
        <f>'اسماء العملاء'!A498</f>
        <v>0</v>
      </c>
      <c r="DV891" s="147"/>
      <c r="DX891" s="147"/>
    </row>
    <row r="892" spans="125:128" ht="21" customHeight="1" thickBot="1">
      <c r="DU892" s="10">
        <f>'اسماء العملاء'!A499</f>
        <v>0</v>
      </c>
      <c r="DV892" s="147"/>
      <c r="DX892" s="147"/>
    </row>
    <row r="893" spans="125:128" ht="21" customHeight="1" thickBot="1">
      <c r="DU893" s="10">
        <f>'اسماء العملاء'!A500</f>
        <v>0</v>
      </c>
      <c r="DV893" s="147"/>
      <c r="DX893" s="147"/>
    </row>
    <row r="894" spans="125:128" ht="21" customHeight="1" thickBot="1">
      <c r="DU894" s="10">
        <f>'اسماء العملاء'!A501</f>
        <v>0</v>
      </c>
      <c r="DV894" s="147"/>
      <c r="DX894" s="147"/>
    </row>
    <row r="895" spans="125:128" ht="21" customHeight="1" thickBot="1">
      <c r="DU895" s="10">
        <f>'اسماء العملاء'!A502</f>
        <v>0</v>
      </c>
      <c r="DV895" s="147"/>
      <c r="DX895" s="147"/>
    </row>
    <row r="896" spans="125:128" ht="21" customHeight="1" thickBot="1">
      <c r="DU896" s="10">
        <f>'اسماء العملاء'!A503</f>
        <v>0</v>
      </c>
      <c r="DV896" s="147"/>
      <c r="DX896" s="147"/>
    </row>
    <row r="897" spans="125:128" ht="21" customHeight="1" thickBot="1">
      <c r="DU897" s="10">
        <f>'اسماء العملاء'!A504</f>
        <v>0</v>
      </c>
      <c r="DV897" s="147"/>
      <c r="DX897" s="147"/>
    </row>
    <row r="898" spans="125:128" ht="21" customHeight="1" thickBot="1">
      <c r="DU898" s="10">
        <f>'اسماء العملاء'!A505</f>
        <v>0</v>
      </c>
      <c r="DV898" s="147"/>
      <c r="DX898" s="147"/>
    </row>
    <row r="899" spans="125:128" ht="21" customHeight="1" thickBot="1">
      <c r="DU899" s="10">
        <f>'اسماء العملاء'!A506</f>
        <v>0</v>
      </c>
      <c r="DV899" s="147"/>
      <c r="DX899" s="147"/>
    </row>
    <row r="900" spans="125:128" ht="21" customHeight="1" thickBot="1">
      <c r="DU900" s="10">
        <f>'اسماء العملاء'!A507</f>
        <v>0</v>
      </c>
      <c r="DV900" s="147"/>
      <c r="DX900" s="147"/>
    </row>
    <row r="901" spans="125:128" ht="21" customHeight="1" thickBot="1">
      <c r="DU901" s="10">
        <f>'اسماء العملاء'!A508</f>
        <v>0</v>
      </c>
      <c r="DV901" s="147"/>
      <c r="DX901" s="147"/>
    </row>
    <row r="902" spans="125:128" ht="21" customHeight="1" thickBot="1">
      <c r="DU902" s="10">
        <f>'اسماء العملاء'!A509</f>
        <v>0</v>
      </c>
      <c r="DV902" s="147"/>
      <c r="DX902" s="147"/>
    </row>
    <row r="903" spans="125:128" ht="21" customHeight="1" thickBot="1">
      <c r="DU903" s="10">
        <f>'اسماء العملاء'!A510</f>
        <v>0</v>
      </c>
      <c r="DV903" s="147"/>
      <c r="DX903" s="147"/>
    </row>
    <row r="904" spans="125:128" ht="21" customHeight="1" thickBot="1">
      <c r="DU904" s="10">
        <f>'اسماء العملاء'!A511</f>
        <v>0</v>
      </c>
      <c r="DV904" s="147"/>
      <c r="DX904" s="147"/>
    </row>
    <row r="905" spans="125:128" ht="21" customHeight="1" thickBot="1">
      <c r="DU905" s="10">
        <f>'اسماء العملاء'!A512</f>
        <v>0</v>
      </c>
      <c r="DV905" s="147"/>
      <c r="DX905" s="147"/>
    </row>
    <row r="906" spans="125:128" ht="21" customHeight="1" thickBot="1">
      <c r="DU906" s="10">
        <f>'اسماء العملاء'!A513</f>
        <v>0</v>
      </c>
      <c r="DV906" s="147"/>
      <c r="DX906" s="147"/>
    </row>
    <row r="907" spans="125:128" ht="21" customHeight="1" thickBot="1">
      <c r="DU907" s="10">
        <f>'اسماء العملاء'!A514</f>
        <v>0</v>
      </c>
      <c r="DV907" s="147"/>
      <c r="DX907" s="147"/>
    </row>
    <row r="908" spans="125:128" ht="21" customHeight="1" thickBot="1">
      <c r="DU908" s="10">
        <f>'اسماء العملاء'!A515</f>
        <v>0</v>
      </c>
      <c r="DV908" s="147"/>
      <c r="DX908" s="147"/>
    </row>
    <row r="909" spans="125:128" ht="21" customHeight="1" thickBot="1">
      <c r="DU909" s="10">
        <f>'اسماء العملاء'!A516</f>
        <v>0</v>
      </c>
      <c r="DV909" s="147"/>
      <c r="DX909" s="147"/>
    </row>
    <row r="910" spans="125:128" ht="21" customHeight="1" thickBot="1">
      <c r="DU910" s="10">
        <f>'اسماء العملاء'!A517</f>
        <v>0</v>
      </c>
      <c r="DV910" s="147"/>
      <c r="DX910" s="147"/>
    </row>
    <row r="911" spans="125:128" ht="21" customHeight="1" thickBot="1">
      <c r="DU911" s="10">
        <f>'اسماء العملاء'!A518</f>
        <v>0</v>
      </c>
      <c r="DV911" s="147"/>
      <c r="DX911" s="147"/>
    </row>
    <row r="912" spans="125:128" ht="21" customHeight="1" thickBot="1">
      <c r="DU912" s="10">
        <f>'اسماء العملاء'!A519</f>
        <v>0</v>
      </c>
      <c r="DV912" s="147"/>
      <c r="DX912" s="147"/>
    </row>
    <row r="913" spans="125:128" ht="21" customHeight="1" thickBot="1">
      <c r="DU913" s="10">
        <f>'اسماء العملاء'!A520</f>
        <v>0</v>
      </c>
      <c r="DV913" s="147"/>
      <c r="DX913" s="147"/>
    </row>
    <row r="914" spans="125:128" ht="21" customHeight="1" thickBot="1">
      <c r="DU914" s="10">
        <f>'اسماء العملاء'!A521</f>
        <v>0</v>
      </c>
      <c r="DV914" s="147"/>
      <c r="DX914" s="147"/>
    </row>
    <row r="915" spans="125:128" ht="21" customHeight="1" thickBot="1">
      <c r="DU915" s="10">
        <f>'اسماء العملاء'!A522</f>
        <v>0</v>
      </c>
      <c r="DV915" s="147"/>
      <c r="DX915" s="147"/>
    </row>
    <row r="916" spans="125:128" ht="21" customHeight="1" thickBot="1">
      <c r="DU916" s="10">
        <f>'اسماء العملاء'!A523</f>
        <v>0</v>
      </c>
      <c r="DV916" s="147"/>
      <c r="DX916" s="147"/>
    </row>
    <row r="917" spans="125:128" ht="21" customHeight="1" thickBot="1">
      <c r="DU917" s="10">
        <f>'اسماء العملاء'!A524</f>
        <v>0</v>
      </c>
      <c r="DV917" s="147"/>
      <c r="DX917" s="147"/>
    </row>
    <row r="918" spans="125:128" ht="21" customHeight="1" thickBot="1">
      <c r="DU918" s="10">
        <f>'اسماء العملاء'!A525</f>
        <v>0</v>
      </c>
      <c r="DV918" s="147"/>
      <c r="DX918" s="147"/>
    </row>
    <row r="919" spans="125:128" ht="21" customHeight="1" thickBot="1">
      <c r="DU919" s="10">
        <f>'اسماء العملاء'!A526</f>
        <v>0</v>
      </c>
      <c r="DV919" s="147"/>
      <c r="DX919" s="147"/>
    </row>
    <row r="920" spans="125:128" ht="21" customHeight="1" thickBot="1">
      <c r="DU920" s="10">
        <f>'اسماء العملاء'!A527</f>
        <v>0</v>
      </c>
      <c r="DV920" s="147"/>
      <c r="DX920" s="147"/>
    </row>
    <row r="921" spans="125:128" ht="21" customHeight="1" thickBot="1">
      <c r="DU921" s="10">
        <f>'اسماء العملاء'!A528</f>
        <v>0</v>
      </c>
      <c r="DV921" s="147"/>
      <c r="DX921" s="147"/>
    </row>
    <row r="922" spans="125:128" ht="21" customHeight="1" thickBot="1">
      <c r="DU922" s="10">
        <f>'اسماء العملاء'!A529</f>
        <v>0</v>
      </c>
      <c r="DV922" s="147"/>
      <c r="DX922" s="147"/>
    </row>
    <row r="923" spans="125:128" ht="21" customHeight="1" thickBot="1">
      <c r="DU923" s="10">
        <f>'اسماء العملاء'!A530</f>
        <v>0</v>
      </c>
      <c r="DV923" s="147"/>
      <c r="DX923" s="147"/>
    </row>
    <row r="924" spans="125:128" ht="21" customHeight="1" thickBot="1">
      <c r="DU924" s="10">
        <f>'اسماء العملاء'!A531</f>
        <v>0</v>
      </c>
      <c r="DV924" s="147"/>
      <c r="DX924" s="147"/>
    </row>
    <row r="925" spans="125:128" ht="21" customHeight="1" thickBot="1">
      <c r="DU925" s="10">
        <f>'اسماء العملاء'!A532</f>
        <v>0</v>
      </c>
      <c r="DV925" s="147"/>
      <c r="DX925" s="147"/>
    </row>
    <row r="926" spans="125:128" ht="21" customHeight="1" thickBot="1">
      <c r="DU926" s="10">
        <f>'اسماء العملاء'!A533</f>
        <v>0</v>
      </c>
      <c r="DV926" s="147"/>
      <c r="DX926" s="147"/>
    </row>
    <row r="927" spans="125:128" ht="21" customHeight="1" thickBot="1">
      <c r="DU927" s="10">
        <f>'اسماء العملاء'!A534</f>
        <v>0</v>
      </c>
      <c r="DV927" s="147"/>
      <c r="DX927" s="147"/>
    </row>
    <row r="928" spans="125:128" ht="21" customHeight="1" thickBot="1">
      <c r="DU928" s="10">
        <f>'اسماء العملاء'!A535</f>
        <v>0</v>
      </c>
      <c r="DV928" s="147"/>
      <c r="DX928" s="147"/>
    </row>
    <row r="929" spans="125:128" ht="21" customHeight="1" thickBot="1">
      <c r="DU929" s="10">
        <f>'اسماء العملاء'!A536</f>
        <v>0</v>
      </c>
      <c r="DV929" s="147"/>
      <c r="DX929" s="147"/>
    </row>
    <row r="930" spans="125:128" ht="21" customHeight="1" thickBot="1">
      <c r="DU930" s="10">
        <f>'اسماء العملاء'!A537</f>
        <v>0</v>
      </c>
      <c r="DV930" s="147"/>
      <c r="DX930" s="147"/>
    </row>
    <row r="931" spans="125:128" ht="21" customHeight="1" thickBot="1">
      <c r="DU931" s="10">
        <f>'اسماء العملاء'!A538</f>
        <v>0</v>
      </c>
      <c r="DV931" s="147"/>
      <c r="DX931" s="147"/>
    </row>
    <row r="932" spans="125:128" ht="21" customHeight="1" thickBot="1">
      <c r="DU932" s="10">
        <f>'اسماء العملاء'!A539</f>
        <v>0</v>
      </c>
      <c r="DV932" s="147"/>
      <c r="DX932" s="147"/>
    </row>
    <row r="933" spans="125:128" ht="21" customHeight="1" thickBot="1">
      <c r="DU933" s="10">
        <f>'اسماء العملاء'!A540</f>
        <v>0</v>
      </c>
      <c r="DV933" s="147"/>
      <c r="DX933" s="147"/>
    </row>
    <row r="934" spans="125:128" ht="21" customHeight="1" thickBot="1">
      <c r="DU934" s="10">
        <f>'اسماء العملاء'!A541</f>
        <v>0</v>
      </c>
      <c r="DV934" s="147"/>
      <c r="DX934" s="147"/>
    </row>
    <row r="935" spans="125:128" ht="21" customHeight="1" thickBot="1">
      <c r="DU935" s="10">
        <f>'اسماء العملاء'!A542</f>
        <v>0</v>
      </c>
      <c r="DV935" s="147"/>
      <c r="DX935" s="147"/>
    </row>
    <row r="936" spans="125:128" ht="21" customHeight="1" thickBot="1">
      <c r="DU936" s="10">
        <f>'اسماء العملاء'!A543</f>
        <v>0</v>
      </c>
      <c r="DV936" s="147"/>
      <c r="DX936" s="147"/>
    </row>
    <row r="937" spans="125:128" ht="21" customHeight="1" thickBot="1">
      <c r="DU937" s="10">
        <f>'اسماء العملاء'!A544</f>
        <v>0</v>
      </c>
      <c r="DV937" s="147"/>
      <c r="DX937" s="147"/>
    </row>
    <row r="938" spans="125:128" ht="21" customHeight="1" thickBot="1">
      <c r="DU938" s="10">
        <f>'اسماء العملاء'!A545</f>
        <v>0</v>
      </c>
      <c r="DV938" s="147"/>
      <c r="DX938" s="147"/>
    </row>
    <row r="939" spans="125:128" ht="21" customHeight="1" thickBot="1">
      <c r="DU939" s="10">
        <f>'اسماء العملاء'!A546</f>
        <v>0</v>
      </c>
      <c r="DV939" s="147"/>
      <c r="DX939" s="147"/>
    </row>
    <row r="940" spans="125:128" ht="21" customHeight="1" thickBot="1">
      <c r="DU940" s="10">
        <f>'اسماء العملاء'!A547</f>
        <v>0</v>
      </c>
      <c r="DV940" s="147"/>
      <c r="DX940" s="147"/>
    </row>
    <row r="941" spans="125:128" ht="21" customHeight="1" thickBot="1">
      <c r="DU941" s="10">
        <f>'اسماء العملاء'!A548</f>
        <v>0</v>
      </c>
      <c r="DV941" s="147"/>
      <c r="DX941" s="147"/>
    </row>
    <row r="942" spans="125:128" ht="21" customHeight="1" thickBot="1">
      <c r="DU942" s="10">
        <f>'اسماء العملاء'!A549</f>
        <v>0</v>
      </c>
      <c r="DV942" s="147"/>
      <c r="DX942" s="147"/>
    </row>
    <row r="943" spans="125:128" ht="21" customHeight="1" thickBot="1">
      <c r="DU943" s="10">
        <f>'اسماء العملاء'!A550</f>
        <v>0</v>
      </c>
      <c r="DV943" s="147"/>
      <c r="DX943" s="147"/>
    </row>
    <row r="944" spans="125:128" ht="21" customHeight="1" thickBot="1">
      <c r="DU944" s="10">
        <f>'اسماء العملاء'!A551</f>
        <v>0</v>
      </c>
      <c r="DV944" s="147"/>
      <c r="DX944" s="147"/>
    </row>
    <row r="945" spans="125:128" ht="21" customHeight="1" thickBot="1">
      <c r="DU945" s="10">
        <f>'اسماء العملاء'!A552</f>
        <v>0</v>
      </c>
      <c r="DV945" s="147"/>
      <c r="DX945" s="147"/>
    </row>
    <row r="946" spans="125:128" ht="21" customHeight="1" thickBot="1">
      <c r="DU946" s="10">
        <f>'اسماء العملاء'!A553</f>
        <v>0</v>
      </c>
      <c r="DV946" s="147"/>
      <c r="DX946" s="147"/>
    </row>
    <row r="947" spans="125:128" ht="21" customHeight="1" thickBot="1">
      <c r="DU947" s="10">
        <f>'اسماء العملاء'!A554</f>
        <v>0</v>
      </c>
      <c r="DV947" s="147"/>
      <c r="DX947" s="147"/>
    </row>
    <row r="948" spans="125:128" ht="21" customHeight="1" thickBot="1">
      <c r="DU948" s="10">
        <f>'اسماء العملاء'!A555</f>
        <v>0</v>
      </c>
      <c r="DV948" s="147"/>
      <c r="DX948" s="147"/>
    </row>
    <row r="949" spans="125:128" ht="21" customHeight="1" thickBot="1">
      <c r="DU949" s="10">
        <f>'اسماء العملاء'!A556</f>
        <v>0</v>
      </c>
      <c r="DV949" s="147"/>
      <c r="DX949" s="147"/>
    </row>
    <row r="950" spans="125:128" ht="21" customHeight="1" thickBot="1">
      <c r="DU950" s="10">
        <f>'اسماء العملاء'!A557</f>
        <v>0</v>
      </c>
      <c r="DV950" s="147"/>
      <c r="DX950" s="147"/>
    </row>
    <row r="951" spans="125:128" ht="21" customHeight="1" thickBot="1">
      <c r="DU951" s="10">
        <f>'اسماء العملاء'!A558</f>
        <v>0</v>
      </c>
      <c r="DV951" s="147"/>
      <c r="DX951" s="147"/>
    </row>
    <row r="952" spans="125:128" ht="21" customHeight="1" thickBot="1">
      <c r="DU952" s="10">
        <f>'اسماء العملاء'!A559</f>
        <v>0</v>
      </c>
      <c r="DV952" s="147"/>
      <c r="DX952" s="147"/>
    </row>
    <row r="953" spans="125:128" ht="21" customHeight="1" thickBot="1">
      <c r="DU953" s="10">
        <f>'اسماء العملاء'!A560</f>
        <v>0</v>
      </c>
      <c r="DV953" s="147"/>
      <c r="DX953" s="147"/>
    </row>
    <row r="954" spans="125:128" ht="21" customHeight="1" thickBot="1">
      <c r="DU954" s="10">
        <f>'اسماء العملاء'!A561</f>
        <v>0</v>
      </c>
      <c r="DV954" s="147"/>
      <c r="DX954" s="147"/>
    </row>
    <row r="955" spans="125:128" ht="21" customHeight="1" thickBot="1">
      <c r="DU955" s="10">
        <f>'اسماء العملاء'!A562</f>
        <v>0</v>
      </c>
      <c r="DV955" s="147"/>
      <c r="DX955" s="147"/>
    </row>
    <row r="956" spans="125:128" ht="21" customHeight="1" thickBot="1">
      <c r="DU956" s="10">
        <f>'اسماء العملاء'!A563</f>
        <v>0</v>
      </c>
      <c r="DV956" s="147"/>
      <c r="DX956" s="147"/>
    </row>
    <row r="957" spans="125:128" ht="21" customHeight="1" thickBot="1">
      <c r="DU957" s="10">
        <f>'اسماء العملاء'!A564</f>
        <v>0</v>
      </c>
      <c r="DV957" s="147"/>
      <c r="DX957" s="147"/>
    </row>
    <row r="958" spans="125:128" ht="21" customHeight="1" thickBot="1">
      <c r="DU958" s="10">
        <f>'اسماء العملاء'!A565</f>
        <v>0</v>
      </c>
      <c r="DV958" s="147"/>
      <c r="DX958" s="147"/>
    </row>
    <row r="959" spans="125:128" ht="21" customHeight="1" thickBot="1">
      <c r="DU959" s="10">
        <f>'اسماء العملاء'!A566</f>
        <v>0</v>
      </c>
      <c r="DV959" s="147"/>
      <c r="DX959" s="147"/>
    </row>
    <row r="960" spans="125:128" ht="21" customHeight="1" thickBot="1">
      <c r="DU960" s="10">
        <f>'اسماء العملاء'!A567</f>
        <v>0</v>
      </c>
      <c r="DV960" s="147"/>
      <c r="DX960" s="147"/>
    </row>
    <row r="961" spans="125:128" ht="21" customHeight="1" thickBot="1">
      <c r="DU961" s="10">
        <f>'اسماء العملاء'!A568</f>
        <v>0</v>
      </c>
      <c r="DV961" s="147"/>
      <c r="DX961" s="147"/>
    </row>
    <row r="962" spans="125:128" ht="21" customHeight="1" thickBot="1">
      <c r="DU962" s="10">
        <f>'اسماء العملاء'!A569</f>
        <v>0</v>
      </c>
      <c r="DV962" s="147"/>
      <c r="DX962" s="147"/>
    </row>
    <row r="963" spans="125:128" ht="21" customHeight="1" thickBot="1">
      <c r="DU963" s="10">
        <f>'اسماء العملاء'!A570</f>
        <v>0</v>
      </c>
      <c r="DV963" s="147"/>
      <c r="DX963" s="147"/>
    </row>
    <row r="964" spans="125:128" ht="21" customHeight="1" thickBot="1">
      <c r="DU964" s="10">
        <f>'اسماء العملاء'!A571</f>
        <v>0</v>
      </c>
      <c r="DV964" s="147"/>
      <c r="DX964" s="147"/>
    </row>
    <row r="965" spans="125:128" ht="21" customHeight="1" thickBot="1">
      <c r="DU965" s="10">
        <f>'اسماء العملاء'!A572</f>
        <v>0</v>
      </c>
      <c r="DV965" s="147"/>
      <c r="DX965" s="147"/>
    </row>
    <row r="966" spans="125:128" ht="21" customHeight="1" thickBot="1">
      <c r="DU966" s="10">
        <f>'اسماء العملاء'!A573</f>
        <v>0</v>
      </c>
      <c r="DV966" s="147"/>
      <c r="DX966" s="147"/>
    </row>
    <row r="967" spans="125:128" ht="21" customHeight="1" thickBot="1">
      <c r="DU967" s="10">
        <f>'اسماء العملاء'!A574</f>
        <v>0</v>
      </c>
      <c r="DV967" s="147"/>
      <c r="DX967" s="147"/>
    </row>
    <row r="968" spans="125:128" ht="21" customHeight="1" thickBot="1">
      <c r="DU968" s="10">
        <f>'اسماء العملاء'!A575</f>
        <v>0</v>
      </c>
      <c r="DV968" s="147"/>
      <c r="DX968" s="147"/>
    </row>
    <row r="969" spans="125:128" ht="21" customHeight="1" thickBot="1">
      <c r="DU969" s="10">
        <f>'اسماء العملاء'!A576</f>
        <v>0</v>
      </c>
      <c r="DV969" s="147"/>
      <c r="DX969" s="147"/>
    </row>
    <row r="970" spans="125:128" ht="21" customHeight="1" thickBot="1">
      <c r="DU970" s="10">
        <f>'اسماء العملاء'!A577</f>
        <v>0</v>
      </c>
      <c r="DV970" s="147"/>
      <c r="DX970" s="147"/>
    </row>
    <row r="971" spans="125:128" ht="21" customHeight="1" thickBot="1">
      <c r="DU971" s="10">
        <f>'اسماء العملاء'!A578</f>
        <v>0</v>
      </c>
      <c r="DV971" s="147"/>
      <c r="DX971" s="147"/>
    </row>
    <row r="972" spans="125:128" ht="21" customHeight="1" thickBot="1">
      <c r="DU972" s="10">
        <f>'اسماء العملاء'!A579</f>
        <v>0</v>
      </c>
      <c r="DV972" s="147"/>
      <c r="DX972" s="147"/>
    </row>
    <row r="973" spans="125:128" ht="21" customHeight="1" thickBot="1">
      <c r="DU973" s="10">
        <f>'اسماء العملاء'!A580</f>
        <v>0</v>
      </c>
      <c r="DV973" s="147"/>
      <c r="DX973" s="147"/>
    </row>
    <row r="974" spans="125:128" ht="21" customHeight="1" thickBot="1">
      <c r="DU974" s="10">
        <f>'اسماء العملاء'!A581</f>
        <v>0</v>
      </c>
      <c r="DV974" s="147"/>
      <c r="DX974" s="147"/>
    </row>
    <row r="975" spans="125:128" ht="21" customHeight="1" thickBot="1">
      <c r="DU975" s="10">
        <f>'اسماء العملاء'!A582</f>
        <v>0</v>
      </c>
      <c r="DV975" s="147"/>
      <c r="DX975" s="147"/>
    </row>
    <row r="976" spans="125:128" ht="21" customHeight="1" thickBot="1">
      <c r="DU976" s="10">
        <f>'اسماء العملاء'!A583</f>
        <v>0</v>
      </c>
      <c r="DV976" s="147"/>
      <c r="DX976" s="147"/>
    </row>
    <row r="977" spans="125:128" ht="21" customHeight="1" thickBot="1">
      <c r="DU977" s="10">
        <f>'اسماء العملاء'!A584</f>
        <v>0</v>
      </c>
      <c r="DV977" s="147"/>
      <c r="DX977" s="147"/>
    </row>
    <row r="978" spans="125:128" ht="21" customHeight="1" thickBot="1">
      <c r="DU978" s="10">
        <f>'اسماء العملاء'!A585</f>
        <v>0</v>
      </c>
      <c r="DV978" s="147"/>
      <c r="DX978" s="147"/>
    </row>
    <row r="979" spans="125:128" ht="21" customHeight="1" thickBot="1">
      <c r="DU979" s="10">
        <f>'اسماء العملاء'!A586</f>
        <v>0</v>
      </c>
      <c r="DV979" s="147"/>
      <c r="DX979" s="147"/>
    </row>
    <row r="980" spans="125:128" ht="21" customHeight="1" thickBot="1">
      <c r="DU980" s="10">
        <f>'اسماء العملاء'!A587</f>
        <v>0</v>
      </c>
      <c r="DV980" s="147"/>
      <c r="DX980" s="147"/>
    </row>
    <row r="981" spans="125:128" ht="21" customHeight="1" thickBot="1">
      <c r="DU981" s="10">
        <f>'اسماء العملاء'!A588</f>
        <v>0</v>
      </c>
      <c r="DV981" s="147"/>
      <c r="DX981" s="147"/>
    </row>
    <row r="982" spans="125:128" ht="21" customHeight="1" thickBot="1">
      <c r="DU982" s="10">
        <f>'اسماء العملاء'!A589</f>
        <v>0</v>
      </c>
      <c r="DV982" s="147"/>
      <c r="DX982" s="147"/>
    </row>
    <row r="983" spans="125:128" ht="21" customHeight="1" thickBot="1">
      <c r="DU983" s="10">
        <f>'اسماء العملاء'!A590</f>
        <v>0</v>
      </c>
      <c r="DV983" s="147"/>
      <c r="DX983" s="147"/>
    </row>
    <row r="984" spans="125:128" ht="21" customHeight="1" thickBot="1">
      <c r="DU984" s="10">
        <f>'اسماء العملاء'!A591</f>
        <v>0</v>
      </c>
      <c r="DV984" s="147"/>
      <c r="DX984" s="147"/>
    </row>
    <row r="985" spans="125:128" ht="21" customHeight="1" thickBot="1">
      <c r="DU985" s="10">
        <f>'اسماء العملاء'!A592</f>
        <v>0</v>
      </c>
      <c r="DV985" s="147"/>
      <c r="DX985" s="147"/>
    </row>
    <row r="986" spans="125:128" ht="21" customHeight="1" thickBot="1">
      <c r="DU986" s="10">
        <f>'اسماء العملاء'!A593</f>
        <v>0</v>
      </c>
      <c r="DV986" s="147"/>
      <c r="DX986" s="147"/>
    </row>
    <row r="987" spans="125:128" ht="21" customHeight="1" thickBot="1">
      <c r="DU987" s="10">
        <f>'اسماء العملاء'!A594</f>
        <v>0</v>
      </c>
      <c r="DV987" s="147"/>
      <c r="DX987" s="147"/>
    </row>
    <row r="988" spans="125:128" ht="21" customHeight="1" thickBot="1">
      <c r="DU988" s="10">
        <f>'اسماء العملاء'!A595</f>
        <v>0</v>
      </c>
      <c r="DV988" s="147"/>
      <c r="DX988" s="147"/>
    </row>
    <row r="989" spans="125:128" ht="21" customHeight="1" thickBot="1">
      <c r="DU989" s="10">
        <f>'اسماء العملاء'!A596</f>
        <v>0</v>
      </c>
      <c r="DV989" s="147"/>
      <c r="DX989" s="147"/>
    </row>
    <row r="990" spans="125:128" ht="21" customHeight="1" thickBot="1">
      <c r="DU990" s="10">
        <f>'اسماء العملاء'!A597</f>
        <v>0</v>
      </c>
      <c r="DV990" s="147"/>
      <c r="DX990" s="147"/>
    </row>
    <row r="991" spans="125:128" ht="21" customHeight="1" thickBot="1">
      <c r="DU991" s="10">
        <f>'اسماء العملاء'!A598</f>
        <v>0</v>
      </c>
      <c r="DV991" s="147"/>
      <c r="DX991" s="147"/>
    </row>
    <row r="992" spans="125:128" ht="21" customHeight="1" thickBot="1">
      <c r="DU992" s="10">
        <f>'اسماء العملاء'!A599</f>
        <v>0</v>
      </c>
      <c r="DV992" s="147"/>
      <c r="DX992" s="147"/>
    </row>
    <row r="993" spans="125:128" ht="21" customHeight="1" thickBot="1">
      <c r="DU993" s="10">
        <f>'اسماء العملاء'!A600</f>
        <v>0</v>
      </c>
      <c r="DV993" s="147"/>
      <c r="DX993" s="147"/>
    </row>
    <row r="994" spans="125:128" ht="21" customHeight="1" thickBot="1">
      <c r="DU994" s="10">
        <f>'اسماء العملاء'!A601</f>
        <v>0</v>
      </c>
      <c r="DV994" s="147"/>
      <c r="DX994" s="147"/>
    </row>
    <row r="995" spans="125:128" ht="21" customHeight="1" thickBot="1">
      <c r="DU995" s="10">
        <f>'اسماء العملاء'!A602</f>
        <v>0</v>
      </c>
      <c r="DV995" s="147"/>
      <c r="DX995" s="147"/>
    </row>
    <row r="996" spans="125:128" ht="21" customHeight="1" thickBot="1">
      <c r="DU996" s="10">
        <f>'اسماء العملاء'!A603</f>
        <v>0</v>
      </c>
      <c r="DV996" s="147"/>
      <c r="DX996" s="147"/>
    </row>
    <row r="997" spans="125:128" ht="21" customHeight="1" thickBot="1">
      <c r="DU997" s="10">
        <f>'اسماء العملاء'!A604</f>
        <v>0</v>
      </c>
      <c r="DV997" s="147"/>
      <c r="DX997" s="147"/>
    </row>
    <row r="998" spans="125:128" ht="21" customHeight="1" thickBot="1">
      <c r="DU998" s="10">
        <f>'اسماء العملاء'!A605</f>
        <v>0</v>
      </c>
      <c r="DV998" s="147"/>
      <c r="DX998" s="147"/>
    </row>
    <row r="999" spans="125:128" ht="21" customHeight="1" thickBot="1">
      <c r="DU999" s="10">
        <f>'اسماء العملاء'!A606</f>
        <v>0</v>
      </c>
      <c r="DV999" s="147"/>
      <c r="DX999" s="147"/>
    </row>
    <row r="1000" spans="125:128" ht="21" customHeight="1" thickBot="1">
      <c r="DU1000" s="10">
        <f>'اسماء العملاء'!A607</f>
        <v>0</v>
      </c>
      <c r="DV1000" s="147"/>
      <c r="DX1000" s="147"/>
    </row>
    <row r="1001" spans="125:128" ht="21" customHeight="1" thickBot="1">
      <c r="DU1001" s="10">
        <f>'اسماء العملاء'!A608</f>
        <v>0</v>
      </c>
      <c r="DV1001" s="147"/>
      <c r="DX1001" s="147"/>
    </row>
    <row r="1002" spans="125:128" ht="21" customHeight="1" thickBot="1">
      <c r="DU1002" s="10">
        <f>'اسماء العملاء'!A609</f>
        <v>0</v>
      </c>
      <c r="DV1002" s="147"/>
      <c r="DX1002" s="147"/>
    </row>
    <row r="1003" spans="125:128" ht="21" customHeight="1" thickBot="1">
      <c r="DU1003" s="10">
        <f>'اسماء العملاء'!A610</f>
        <v>0</v>
      </c>
      <c r="DV1003" s="147"/>
      <c r="DX1003" s="147"/>
    </row>
    <row r="1004" spans="125:128" ht="21" customHeight="1" thickBot="1">
      <c r="DU1004" s="10">
        <f>'اسماء العملاء'!A611</f>
        <v>0</v>
      </c>
      <c r="DV1004" s="147"/>
      <c r="DX1004" s="147"/>
    </row>
    <row r="1005" spans="125:128" ht="21" customHeight="1" thickBot="1">
      <c r="DU1005" s="10">
        <f>'اسماء العملاء'!A612</f>
        <v>0</v>
      </c>
      <c r="DV1005" s="147"/>
      <c r="DX1005" s="147"/>
    </row>
    <row r="1006" spans="125:128" ht="21" customHeight="1" thickBot="1">
      <c r="DU1006" s="10">
        <f>'اسماء العملاء'!A613</f>
        <v>0</v>
      </c>
      <c r="DV1006" s="147"/>
      <c r="DX1006" s="147"/>
    </row>
    <row r="1007" spans="125:128" ht="21" customHeight="1" thickBot="1">
      <c r="DU1007" s="10">
        <f>'اسماء العملاء'!A614</f>
        <v>0</v>
      </c>
      <c r="DV1007" s="147"/>
      <c r="DX1007" s="147"/>
    </row>
    <row r="1008" spans="125:128" ht="21" customHeight="1" thickBot="1">
      <c r="DU1008" s="10">
        <f>'اسماء العملاء'!A615</f>
        <v>0</v>
      </c>
      <c r="DV1008" s="147"/>
      <c r="DX1008" s="147"/>
    </row>
    <row r="1009" spans="125:128" ht="21" customHeight="1" thickBot="1">
      <c r="DU1009" s="10">
        <f>'اسماء العملاء'!A616</f>
        <v>0</v>
      </c>
      <c r="DV1009" s="147"/>
      <c r="DX1009" s="147"/>
    </row>
    <row r="1010" spans="125:128" ht="21" customHeight="1" thickBot="1">
      <c r="DU1010" s="10">
        <f>'اسماء العملاء'!A617</f>
        <v>0</v>
      </c>
      <c r="DV1010" s="147"/>
      <c r="DX1010" s="147"/>
    </row>
    <row r="1011" spans="125:128" ht="21" customHeight="1" thickBot="1">
      <c r="DU1011" s="10">
        <f>'اسماء العملاء'!A618</f>
        <v>0</v>
      </c>
      <c r="DV1011" s="147"/>
      <c r="DX1011" s="147"/>
    </row>
    <row r="1012" spans="125:128" ht="21" customHeight="1" thickBot="1">
      <c r="DU1012" s="10">
        <f>'اسماء العملاء'!A619</f>
        <v>0</v>
      </c>
      <c r="DV1012" s="147"/>
      <c r="DX1012" s="147"/>
    </row>
    <row r="1013" spans="125:128" ht="21" customHeight="1" thickBot="1">
      <c r="DU1013" s="10">
        <f>'اسماء العملاء'!A620</f>
        <v>0</v>
      </c>
      <c r="DV1013" s="147"/>
      <c r="DX1013" s="147"/>
    </row>
    <row r="1014" spans="125:128" ht="21" customHeight="1" thickBot="1">
      <c r="DU1014" s="10">
        <f>'اسماء العملاء'!A621</f>
        <v>0</v>
      </c>
      <c r="DV1014" s="147"/>
      <c r="DX1014" s="147"/>
    </row>
    <row r="1015" spans="125:128" ht="21" customHeight="1" thickBot="1">
      <c r="DU1015" s="10">
        <f>'اسماء العملاء'!A622</f>
        <v>0</v>
      </c>
      <c r="DV1015" s="147"/>
      <c r="DX1015" s="147"/>
    </row>
    <row r="1016" spans="125:128" ht="21" customHeight="1" thickBot="1">
      <c r="DU1016" s="10">
        <f>'اسماء العملاء'!A623</f>
        <v>0</v>
      </c>
      <c r="DV1016" s="147"/>
      <c r="DX1016" s="147"/>
    </row>
    <row r="1017" spans="125:128" ht="21" customHeight="1" thickBot="1">
      <c r="DU1017" s="10">
        <f>'اسماء العملاء'!A624</f>
        <v>0</v>
      </c>
      <c r="DV1017" s="147"/>
      <c r="DX1017" s="147"/>
    </row>
    <row r="1018" spans="125:128" ht="21" customHeight="1" thickBot="1">
      <c r="DU1018" s="10">
        <f>'اسماء العملاء'!A625</f>
        <v>0</v>
      </c>
      <c r="DV1018" s="147"/>
      <c r="DX1018" s="147"/>
    </row>
    <row r="1019" spans="125:128" ht="21" customHeight="1" thickBot="1">
      <c r="DU1019" s="10">
        <f>'اسماء العملاء'!A626</f>
        <v>0</v>
      </c>
      <c r="DV1019" s="147"/>
      <c r="DX1019" s="147"/>
    </row>
    <row r="1020" spans="125:128" ht="21" customHeight="1" thickBot="1">
      <c r="DU1020" s="10">
        <f>'اسماء العملاء'!A627</f>
        <v>0</v>
      </c>
      <c r="DV1020" s="147"/>
      <c r="DX1020" s="147"/>
    </row>
    <row r="1021" spans="125:128" ht="21" customHeight="1" thickBot="1">
      <c r="DU1021" s="10">
        <f>'اسماء العملاء'!A628</f>
        <v>0</v>
      </c>
      <c r="DV1021" s="147"/>
      <c r="DX1021" s="147"/>
    </row>
    <row r="1022" spans="125:128" ht="21" customHeight="1" thickBot="1">
      <c r="DU1022" s="10">
        <f>'اسماء العملاء'!A629</f>
        <v>0</v>
      </c>
      <c r="DV1022" s="147"/>
      <c r="DX1022" s="147"/>
    </row>
    <row r="1023" spans="125:128" ht="21" customHeight="1" thickBot="1">
      <c r="DU1023" s="10">
        <f>'اسماء العملاء'!A630</f>
        <v>0</v>
      </c>
      <c r="DV1023" s="147"/>
      <c r="DX1023" s="147"/>
    </row>
    <row r="1024" spans="125:128" ht="21" customHeight="1" thickBot="1">
      <c r="DU1024" s="10">
        <f>'اسماء العملاء'!A631</f>
        <v>0</v>
      </c>
      <c r="DV1024" s="147"/>
      <c r="DX1024" s="147"/>
    </row>
    <row r="1025" spans="125:128" ht="21" customHeight="1" thickBot="1">
      <c r="DU1025" s="10">
        <f>'اسماء العملاء'!A632</f>
        <v>0</v>
      </c>
      <c r="DV1025" s="147"/>
      <c r="DX1025" s="147"/>
    </row>
    <row r="1026" spans="125:128" ht="21" customHeight="1" thickBot="1">
      <c r="DU1026" s="10">
        <f>'اسماء العملاء'!A633</f>
        <v>0</v>
      </c>
      <c r="DV1026" s="147"/>
      <c r="DX1026" s="147"/>
    </row>
    <row r="1027" spans="125:128" ht="21" customHeight="1" thickBot="1">
      <c r="DU1027" s="10">
        <f>'اسماء العملاء'!A634</f>
        <v>0</v>
      </c>
      <c r="DV1027" s="147"/>
      <c r="DX1027" s="147"/>
    </row>
    <row r="1028" spans="125:128" ht="21" customHeight="1" thickBot="1">
      <c r="DU1028" s="10">
        <f>'اسماء العملاء'!A635</f>
        <v>0</v>
      </c>
      <c r="DV1028" s="147"/>
      <c r="DX1028" s="147"/>
    </row>
    <row r="1029" spans="125:128" ht="21" customHeight="1" thickBot="1">
      <c r="DU1029" s="10">
        <f>'اسماء العملاء'!A636</f>
        <v>0</v>
      </c>
      <c r="DV1029" s="147"/>
      <c r="DX1029" s="147"/>
    </row>
    <row r="1030" spans="125:128" ht="21" customHeight="1" thickBot="1">
      <c r="DU1030" s="10">
        <f>'اسماء العملاء'!A637</f>
        <v>0</v>
      </c>
      <c r="DV1030" s="147"/>
      <c r="DX1030" s="147"/>
    </row>
    <row r="1031" spans="125:128" ht="21" customHeight="1" thickBot="1">
      <c r="DU1031" s="10">
        <f>'اسماء العملاء'!A638</f>
        <v>0</v>
      </c>
      <c r="DV1031" s="147"/>
      <c r="DX1031" s="147"/>
    </row>
    <row r="1032" spans="125:128" ht="21" customHeight="1" thickBot="1">
      <c r="DU1032" s="10">
        <f>'اسماء العملاء'!A639</f>
        <v>0</v>
      </c>
      <c r="DV1032" s="147"/>
      <c r="DX1032" s="147"/>
    </row>
    <row r="1033" spans="125:128" ht="21" customHeight="1" thickBot="1">
      <c r="DU1033" s="10">
        <f>'اسماء العملاء'!A640</f>
        <v>0</v>
      </c>
      <c r="DV1033" s="147"/>
      <c r="DX1033" s="147"/>
    </row>
    <row r="1034" spans="125:128" ht="21" customHeight="1" thickBot="1">
      <c r="DU1034" s="10">
        <f>'اسماء العملاء'!A641</f>
        <v>0</v>
      </c>
      <c r="DV1034" s="147"/>
      <c r="DX1034" s="147"/>
    </row>
    <row r="1035" spans="125:128" ht="21" customHeight="1" thickBot="1">
      <c r="DU1035" s="10">
        <f>'اسماء العملاء'!A642</f>
        <v>0</v>
      </c>
      <c r="DV1035" s="147"/>
      <c r="DX1035" s="147"/>
    </row>
    <row r="1036" spans="125:128" ht="21" customHeight="1" thickBot="1">
      <c r="DU1036" s="10">
        <f>'اسماء العملاء'!A643</f>
        <v>0</v>
      </c>
      <c r="DV1036" s="147"/>
      <c r="DX1036" s="147"/>
    </row>
    <row r="1037" spans="125:128" ht="21" customHeight="1" thickBot="1">
      <c r="DU1037" s="10">
        <f>'اسماء العملاء'!A644</f>
        <v>0</v>
      </c>
      <c r="DV1037" s="147"/>
      <c r="DX1037" s="147"/>
    </row>
    <row r="1038" spans="125:128" ht="21" customHeight="1" thickBot="1">
      <c r="DU1038" s="10">
        <f>'اسماء العملاء'!A645</f>
        <v>0</v>
      </c>
      <c r="DV1038" s="147"/>
      <c r="DX1038" s="147"/>
    </row>
    <row r="1039" spans="125:128" ht="21" customHeight="1" thickBot="1">
      <c r="DU1039" s="10">
        <f>'اسماء العملاء'!A646</f>
        <v>0</v>
      </c>
      <c r="DV1039" s="147"/>
      <c r="DX1039" s="147"/>
    </row>
    <row r="1040" spans="125:128" ht="21" customHeight="1" thickBot="1">
      <c r="DU1040" s="10">
        <f>'اسماء العملاء'!A647</f>
        <v>0</v>
      </c>
      <c r="DV1040" s="147"/>
      <c r="DX1040" s="147"/>
    </row>
    <row r="1041" spans="125:128" ht="21" customHeight="1" thickBot="1">
      <c r="DU1041" s="10">
        <f>'اسماء العملاء'!A648</f>
        <v>0</v>
      </c>
      <c r="DV1041" s="147"/>
      <c r="DX1041" s="147"/>
    </row>
    <row r="1042" spans="125:128" ht="21" customHeight="1" thickBot="1">
      <c r="DU1042" s="10">
        <f>'اسماء العملاء'!A649</f>
        <v>0</v>
      </c>
      <c r="DV1042" s="147"/>
      <c r="DX1042" s="147"/>
    </row>
    <row r="1043" spans="125:128" ht="21" customHeight="1" thickBot="1">
      <c r="DU1043" s="10">
        <f>'اسماء العملاء'!A650</f>
        <v>0</v>
      </c>
      <c r="DV1043" s="147"/>
      <c r="DX1043" s="147"/>
    </row>
    <row r="1044" spans="125:128" ht="21" customHeight="1" thickBot="1">
      <c r="DU1044" s="10">
        <f>'اسماء العملاء'!A651</f>
        <v>0</v>
      </c>
      <c r="DV1044" s="147"/>
      <c r="DX1044" s="147"/>
    </row>
    <row r="1045" spans="125:128" ht="21" customHeight="1" thickBot="1">
      <c r="DU1045" s="10">
        <f>'اسماء العملاء'!A652</f>
        <v>0</v>
      </c>
      <c r="DV1045" s="147"/>
      <c r="DX1045" s="147"/>
    </row>
    <row r="1046" spans="125:128" ht="21" customHeight="1" thickBot="1">
      <c r="DU1046" s="10">
        <f>'اسماء العملاء'!A653</f>
        <v>0</v>
      </c>
      <c r="DV1046" s="147"/>
      <c r="DX1046" s="147"/>
    </row>
    <row r="1047" spans="125:128" ht="21" customHeight="1" thickBot="1">
      <c r="DU1047" s="10">
        <f>'اسماء العملاء'!A654</f>
        <v>0</v>
      </c>
      <c r="DV1047" s="147"/>
      <c r="DX1047" s="147"/>
    </row>
    <row r="1048" spans="125:128" ht="21" customHeight="1" thickBot="1">
      <c r="DU1048" s="10">
        <f>'اسماء العملاء'!A655</f>
        <v>0</v>
      </c>
      <c r="DV1048" s="147"/>
      <c r="DX1048" s="147"/>
    </row>
    <row r="1049" spans="125:128" ht="21" customHeight="1" thickBot="1">
      <c r="DU1049" s="10">
        <f>'اسماء العملاء'!A656</f>
        <v>0</v>
      </c>
      <c r="DV1049" s="147"/>
      <c r="DX1049" s="147"/>
    </row>
    <row r="1050" spans="125:128" ht="21" customHeight="1" thickBot="1">
      <c r="DU1050" s="10">
        <f>'اسماء العملاء'!A657</f>
        <v>0</v>
      </c>
      <c r="DV1050" s="147"/>
      <c r="DX1050" s="147"/>
    </row>
    <row r="1051" spans="125:128" ht="21" customHeight="1" thickBot="1">
      <c r="DU1051" s="10">
        <f>'اسماء العملاء'!A658</f>
        <v>0</v>
      </c>
      <c r="DV1051" s="147"/>
      <c r="DX1051" s="147"/>
    </row>
    <row r="1052" spans="125:128" ht="21" customHeight="1" thickBot="1">
      <c r="DU1052" s="10">
        <f>'اسماء العملاء'!A659</f>
        <v>0</v>
      </c>
      <c r="DV1052" s="147"/>
      <c r="DX1052" s="147"/>
    </row>
    <row r="1053" spans="125:128" ht="21" customHeight="1" thickBot="1">
      <c r="DU1053" s="10">
        <f>'اسماء العملاء'!A660</f>
        <v>0</v>
      </c>
      <c r="DV1053" s="147"/>
      <c r="DX1053" s="147"/>
    </row>
    <row r="1054" spans="125:128" ht="21" customHeight="1" thickBot="1">
      <c r="DU1054" s="10">
        <f>'اسماء العملاء'!A661</f>
        <v>0</v>
      </c>
      <c r="DV1054" s="147"/>
      <c r="DX1054" s="147"/>
    </row>
    <row r="1055" spans="125:128" ht="21" customHeight="1" thickBot="1">
      <c r="DU1055" s="10">
        <f>'اسماء العملاء'!A662</f>
        <v>0</v>
      </c>
      <c r="DV1055" s="147"/>
      <c r="DX1055" s="147"/>
    </row>
    <row r="1056" spans="125:128" ht="21" customHeight="1" thickBot="1">
      <c r="DU1056" s="10">
        <f>'اسماء العملاء'!A663</f>
        <v>0</v>
      </c>
      <c r="DV1056" s="147"/>
      <c r="DX1056" s="147"/>
    </row>
    <row r="1057" spans="2:128" ht="21" customHeight="1" thickBot="1">
      <c r="DU1057" s="10">
        <f>'اسماء العملاء'!A664</f>
        <v>0</v>
      </c>
      <c r="DV1057" s="147"/>
      <c r="DX1057" s="147"/>
    </row>
    <row r="1058" spans="2:128" ht="21" customHeight="1" thickBot="1">
      <c r="DU1058" s="10">
        <f>'اسماء العملاء'!A665</f>
        <v>0</v>
      </c>
      <c r="DV1058" s="147"/>
      <c r="DX1058" s="147"/>
    </row>
    <row r="1059" spans="2:128" ht="21" customHeight="1" thickBot="1">
      <c r="DU1059" s="10">
        <f>'اسماء العملاء'!A666</f>
        <v>0</v>
      </c>
      <c r="DV1059" s="147"/>
      <c r="DX1059" s="147"/>
    </row>
    <row r="1060" spans="2:128" ht="21" customHeight="1" thickBot="1">
      <c r="DU1060" s="10">
        <f>'اسماء العملاء'!A667</f>
        <v>0</v>
      </c>
      <c r="DV1060" s="147"/>
      <c r="DX1060" s="147"/>
    </row>
    <row r="1061" spans="2:128" ht="21" customHeight="1" thickBot="1">
      <c r="DU1061" s="10">
        <f>'اسماء العملاء'!A668</f>
        <v>0</v>
      </c>
      <c r="DV1061" s="147"/>
      <c r="DX1061" s="147"/>
    </row>
    <row r="1062" spans="2:128" ht="21" customHeight="1" thickBot="1">
      <c r="DU1062" s="10">
        <f>'اسماء العملاء'!A669</f>
        <v>0</v>
      </c>
      <c r="DV1062" s="147"/>
      <c r="DX1062" s="147"/>
    </row>
    <row r="1063" spans="2:128" ht="21" customHeight="1" thickBot="1">
      <c r="DU1063" s="10">
        <f>'اسماء العملاء'!A670</f>
        <v>0</v>
      </c>
      <c r="DV1063" s="147"/>
      <c r="DX1063" s="147"/>
    </row>
    <row r="1064" spans="2:128" ht="21" customHeight="1" thickBot="1">
      <c r="DU1064" s="10">
        <f>'اسماء العملاء'!A671</f>
        <v>0</v>
      </c>
      <c r="DV1064" s="147"/>
      <c r="DX1064" s="147"/>
    </row>
    <row r="1065" spans="2:128" ht="21" customHeight="1" thickBot="1">
      <c r="B1065" s="12" t="s">
        <v>1</v>
      </c>
      <c r="E1065" s="153" t="s">
        <v>0</v>
      </c>
      <c r="F1065" s="153" t="s">
        <v>132</v>
      </c>
      <c r="K1065" s="23" t="s">
        <v>89</v>
      </c>
      <c r="M1065" s="146">
        <v>1</v>
      </c>
      <c r="DU1065" s="10">
        <f>'اسماء العملاء'!A672</f>
        <v>0</v>
      </c>
      <c r="DV1065" s="147"/>
      <c r="DX1065" s="147"/>
    </row>
    <row r="1066" spans="2:128" ht="21" customHeight="1" thickBot="1">
      <c r="B1066" s="138" t="s">
        <v>2</v>
      </c>
      <c r="E1066" s="34">
        <v>1</v>
      </c>
      <c r="F1066" s="154" t="str">
        <f>'بيان الصيانة'!B2</f>
        <v>1+2+3+ جوزهند</v>
      </c>
      <c r="K1066" s="23" t="s">
        <v>90</v>
      </c>
      <c r="M1066" s="146">
        <v>2</v>
      </c>
      <c r="DU1066" s="10">
        <f>'اسماء العملاء'!A673</f>
        <v>0</v>
      </c>
      <c r="DV1066" s="147"/>
      <c r="DX1066" s="147"/>
    </row>
    <row r="1067" spans="2:128" ht="21" customHeight="1" thickBot="1">
      <c r="B1067" s="139" t="s">
        <v>3</v>
      </c>
      <c r="E1067" s="127">
        <v>2</v>
      </c>
      <c r="F1067" s="155" t="str">
        <f>'بيان الصيانة'!B3</f>
        <v>شمعة1</v>
      </c>
      <c r="K1067" s="23" t="s">
        <v>91</v>
      </c>
      <c r="M1067" s="146">
        <v>3</v>
      </c>
      <c r="DU1067" s="10">
        <f>'اسماء العملاء'!A674</f>
        <v>0</v>
      </c>
      <c r="DV1067" s="147"/>
      <c r="DX1067" s="147"/>
    </row>
    <row r="1068" spans="2:128" ht="21" customHeight="1" thickBot="1">
      <c r="B1068" s="139" t="s">
        <v>4</v>
      </c>
      <c r="E1068" s="127">
        <v>3</v>
      </c>
      <c r="F1068" s="155" t="str">
        <f>'بيان الصيانة'!B4</f>
        <v>شمعة2</v>
      </c>
      <c r="K1068" s="23" t="s">
        <v>92</v>
      </c>
      <c r="M1068" s="146">
        <v>4</v>
      </c>
      <c r="DU1068" s="10">
        <f>'اسماء العملاء'!A675</f>
        <v>0</v>
      </c>
      <c r="DV1068" s="147"/>
      <c r="DX1068" s="147"/>
    </row>
    <row r="1069" spans="2:128" ht="21" customHeight="1" thickBot="1">
      <c r="B1069" s="139" t="s">
        <v>5</v>
      </c>
      <c r="E1069" s="127">
        <v>4</v>
      </c>
      <c r="F1069" s="155">
        <f>'بيان الصيانة'!B5</f>
        <v>0</v>
      </c>
      <c r="K1069" s="23" t="s">
        <v>93</v>
      </c>
      <c r="M1069" s="146">
        <v>5</v>
      </c>
      <c r="DU1069" s="10">
        <f>'اسماء العملاء'!A676</f>
        <v>0</v>
      </c>
      <c r="DV1069" s="147"/>
      <c r="DX1069" s="147"/>
    </row>
    <row r="1070" spans="2:128" ht="21" customHeight="1" thickBot="1">
      <c r="B1070" s="139" t="s">
        <v>6</v>
      </c>
      <c r="E1070" s="127">
        <v>5</v>
      </c>
      <c r="F1070" s="155">
        <f>'بيان الصيانة'!B6</f>
        <v>0</v>
      </c>
      <c r="K1070" s="23" t="s">
        <v>94</v>
      </c>
      <c r="M1070" s="146">
        <v>6</v>
      </c>
      <c r="DU1070" s="10">
        <f>'اسماء العملاء'!A677</f>
        <v>0</v>
      </c>
      <c r="DV1070" s="147"/>
      <c r="DX1070" s="147"/>
    </row>
    <row r="1071" spans="2:128" ht="21" customHeight="1" thickBot="1">
      <c r="B1071" s="139" t="s">
        <v>7</v>
      </c>
      <c r="E1071" s="127">
        <v>6</v>
      </c>
      <c r="F1071" s="155">
        <f>'بيان الصيانة'!B7</f>
        <v>0</v>
      </c>
      <c r="K1071" s="23" t="s">
        <v>95</v>
      </c>
      <c r="M1071" s="146">
        <v>7</v>
      </c>
      <c r="DU1071" s="10">
        <f>'اسماء العملاء'!A678</f>
        <v>0</v>
      </c>
      <c r="DV1071" s="147"/>
      <c r="DX1071" s="147"/>
    </row>
    <row r="1072" spans="2:128" ht="21" customHeight="1" thickBot="1">
      <c r="B1072" s="139" t="s">
        <v>8</v>
      </c>
      <c r="E1072" s="127">
        <v>7</v>
      </c>
      <c r="F1072" s="155">
        <f>'بيان الصيانة'!B8</f>
        <v>0</v>
      </c>
      <c r="K1072" s="23" t="s">
        <v>96</v>
      </c>
      <c r="M1072" s="146">
        <v>8</v>
      </c>
      <c r="DU1072" s="10">
        <f>'اسماء العملاء'!A679</f>
        <v>0</v>
      </c>
      <c r="DV1072" s="147"/>
      <c r="DX1072" s="147"/>
    </row>
    <row r="1073" spans="2:128" ht="21" customHeight="1" thickBot="1">
      <c r="B1073" s="139" t="s">
        <v>9</v>
      </c>
      <c r="E1073" s="127">
        <v>8</v>
      </c>
      <c r="F1073" s="155">
        <f>'بيان الصيانة'!B9</f>
        <v>0</v>
      </c>
      <c r="K1073" s="23" t="s">
        <v>97</v>
      </c>
      <c r="M1073" s="146">
        <v>9</v>
      </c>
      <c r="DU1073" s="10">
        <f>'اسماء العملاء'!A680</f>
        <v>0</v>
      </c>
      <c r="DV1073" s="147"/>
      <c r="DX1073" s="147"/>
    </row>
    <row r="1074" spans="2:128" ht="21" customHeight="1" thickBot="1">
      <c r="B1074" s="139" t="s">
        <v>10</v>
      </c>
      <c r="E1074" s="127">
        <v>9</v>
      </c>
      <c r="F1074" s="155">
        <f>'بيان الصيانة'!B10</f>
        <v>0</v>
      </c>
      <c r="K1074" s="23" t="s">
        <v>98</v>
      </c>
      <c r="M1074" s="146">
        <v>10</v>
      </c>
      <c r="DU1074" s="10">
        <f>'اسماء العملاء'!A681</f>
        <v>0</v>
      </c>
      <c r="DV1074" s="147"/>
      <c r="DX1074" s="147"/>
    </row>
    <row r="1075" spans="2:128" ht="21" customHeight="1" thickBot="1">
      <c r="B1075" s="139" t="s">
        <v>11</v>
      </c>
      <c r="E1075" s="127">
        <v>10</v>
      </c>
      <c r="F1075" s="155">
        <f>'بيان الصيانة'!B11</f>
        <v>0</v>
      </c>
      <c r="K1075" s="23" t="s">
        <v>99</v>
      </c>
      <c r="M1075" s="146">
        <v>11</v>
      </c>
      <c r="DU1075" s="10">
        <f>'اسماء العملاء'!A682</f>
        <v>0</v>
      </c>
      <c r="DV1075" s="147"/>
      <c r="DX1075" s="147"/>
    </row>
    <row r="1076" spans="2:128" ht="21" customHeight="1" thickBot="1">
      <c r="B1076" s="139" t="s">
        <v>12</v>
      </c>
      <c r="E1076" s="127">
        <v>11</v>
      </c>
      <c r="F1076" s="155">
        <f>'بيان الصيانة'!B12</f>
        <v>0</v>
      </c>
      <c r="K1076" s="23" t="s">
        <v>100</v>
      </c>
      <c r="M1076" s="146">
        <v>12</v>
      </c>
      <c r="DU1076" s="10">
        <f>'اسماء العملاء'!A683</f>
        <v>0</v>
      </c>
      <c r="DV1076" s="147"/>
      <c r="DX1076" s="147"/>
    </row>
    <row r="1077" spans="2:128" ht="21" customHeight="1" thickBot="1">
      <c r="B1077" s="139" t="s">
        <v>23</v>
      </c>
      <c r="E1077" s="127">
        <v>12</v>
      </c>
      <c r="F1077" s="155">
        <f>'بيان الصيانة'!B13</f>
        <v>0</v>
      </c>
      <c r="K1077" s="23" t="s">
        <v>101</v>
      </c>
      <c r="M1077" s="146">
        <v>13</v>
      </c>
      <c r="DU1077" s="10">
        <f>'اسماء العملاء'!A684</f>
        <v>0</v>
      </c>
      <c r="DV1077" s="147"/>
      <c r="DX1077" s="147"/>
    </row>
    <row r="1078" spans="2:128" ht="21" customHeight="1" thickBot="1">
      <c r="B1078" s="139" t="s">
        <v>13</v>
      </c>
      <c r="E1078" s="127">
        <v>13</v>
      </c>
      <c r="F1078" s="155">
        <f>'بيان الصيانة'!B14</f>
        <v>0</v>
      </c>
      <c r="K1078" s="23" t="s">
        <v>102</v>
      </c>
      <c r="M1078" s="146">
        <v>14</v>
      </c>
      <c r="DU1078" s="10">
        <f>'اسماء العملاء'!A685</f>
        <v>0</v>
      </c>
      <c r="DV1078" s="147"/>
      <c r="DX1078" s="147"/>
    </row>
    <row r="1079" spans="2:128" ht="21" customHeight="1" thickBot="1">
      <c r="B1079" s="139" t="s">
        <v>14</v>
      </c>
      <c r="E1079" s="127">
        <v>14</v>
      </c>
      <c r="F1079" s="155">
        <f>'بيان الصيانة'!B15</f>
        <v>0</v>
      </c>
      <c r="K1079" s="23" t="s">
        <v>103</v>
      </c>
      <c r="M1079" s="146">
        <v>15</v>
      </c>
      <c r="DU1079" s="10">
        <f>'اسماء العملاء'!A686</f>
        <v>0</v>
      </c>
      <c r="DV1079" s="147"/>
      <c r="DX1079" s="147"/>
    </row>
    <row r="1080" spans="2:128" ht="21" customHeight="1" thickBot="1">
      <c r="B1080" s="139" t="s">
        <v>15</v>
      </c>
      <c r="E1080" s="127">
        <v>15</v>
      </c>
      <c r="F1080" s="155">
        <f>'بيان الصيانة'!B16</f>
        <v>0</v>
      </c>
      <c r="K1080" s="23" t="s">
        <v>104</v>
      </c>
      <c r="M1080" s="146">
        <v>16</v>
      </c>
      <c r="DU1080" s="10">
        <f>'اسماء العملاء'!A687</f>
        <v>0</v>
      </c>
      <c r="DV1080" s="147"/>
      <c r="DX1080" s="147"/>
    </row>
    <row r="1081" spans="2:128" ht="21" customHeight="1" thickBot="1">
      <c r="B1081" s="139" t="s">
        <v>16</v>
      </c>
      <c r="E1081" s="127">
        <v>16</v>
      </c>
      <c r="F1081" s="155">
        <f>'بيان الصيانة'!B17</f>
        <v>0</v>
      </c>
      <c r="K1081" s="23" t="s">
        <v>105</v>
      </c>
      <c r="M1081" s="146">
        <v>17</v>
      </c>
      <c r="DU1081" s="10">
        <f>'اسماء العملاء'!A688</f>
        <v>0</v>
      </c>
      <c r="DV1081" s="147"/>
      <c r="DX1081" s="147"/>
    </row>
    <row r="1082" spans="2:128" ht="21" customHeight="1" thickBot="1">
      <c r="B1082" s="139" t="s">
        <v>17</v>
      </c>
      <c r="E1082" s="127">
        <v>17</v>
      </c>
      <c r="F1082" s="155">
        <f>'بيان الصيانة'!B18</f>
        <v>0</v>
      </c>
      <c r="K1082" s="23" t="s">
        <v>106</v>
      </c>
      <c r="M1082" s="146">
        <v>18</v>
      </c>
      <c r="DU1082" s="10">
        <f>'اسماء العملاء'!A689</f>
        <v>0</v>
      </c>
      <c r="DV1082" s="147"/>
      <c r="DX1082" s="147"/>
    </row>
    <row r="1083" spans="2:128" ht="21" customHeight="1" thickBot="1">
      <c r="B1083" s="139" t="s">
        <v>18</v>
      </c>
      <c r="E1083" s="127">
        <v>18</v>
      </c>
      <c r="F1083" s="155">
        <f>'بيان الصيانة'!B19</f>
        <v>0</v>
      </c>
      <c r="K1083" s="23" t="s">
        <v>107</v>
      </c>
      <c r="M1083" s="146">
        <v>19</v>
      </c>
      <c r="DU1083" s="10">
        <f>'اسماء العملاء'!A690</f>
        <v>0</v>
      </c>
      <c r="DV1083" s="147"/>
      <c r="DX1083" s="147"/>
    </row>
    <row r="1084" spans="2:128" ht="21" customHeight="1" thickBot="1">
      <c r="B1084" s="139" t="s">
        <v>19</v>
      </c>
      <c r="E1084" s="127">
        <v>19</v>
      </c>
      <c r="F1084" s="155">
        <f>'بيان الصيانة'!B20</f>
        <v>0</v>
      </c>
      <c r="K1084" s="23" t="s">
        <v>108</v>
      </c>
      <c r="M1084" s="146">
        <v>20</v>
      </c>
      <c r="DU1084" s="10">
        <f>'اسماء العملاء'!A691</f>
        <v>0</v>
      </c>
      <c r="DV1084" s="147"/>
      <c r="DX1084" s="147"/>
    </row>
    <row r="1085" spans="2:128" ht="21" customHeight="1" thickBot="1">
      <c r="B1085" s="139" t="s">
        <v>20</v>
      </c>
      <c r="E1085" s="127">
        <v>20</v>
      </c>
      <c r="F1085" s="155">
        <f>'بيان الصيانة'!B21</f>
        <v>0</v>
      </c>
      <c r="K1085" s="23" t="s">
        <v>109</v>
      </c>
      <c r="M1085" s="146">
        <v>21</v>
      </c>
      <c r="DU1085" s="10">
        <f>'اسماء العملاء'!A692</f>
        <v>0</v>
      </c>
      <c r="DV1085" s="147"/>
      <c r="DX1085" s="147"/>
    </row>
    <row r="1086" spans="2:128" ht="21" customHeight="1" thickBot="1">
      <c r="B1086" s="139" t="s">
        <v>21</v>
      </c>
      <c r="E1086" s="127">
        <v>21</v>
      </c>
      <c r="F1086" s="155">
        <f>'بيان الصيانة'!B22</f>
        <v>0</v>
      </c>
      <c r="K1086" s="23" t="s">
        <v>110</v>
      </c>
      <c r="M1086" s="146">
        <v>22</v>
      </c>
      <c r="DU1086" s="10">
        <f>'اسماء العملاء'!A693</f>
        <v>0</v>
      </c>
      <c r="DV1086" s="147"/>
      <c r="DX1086" s="147"/>
    </row>
    <row r="1087" spans="2:128" ht="21" customHeight="1" thickBot="1">
      <c r="B1087" s="139" t="s">
        <v>22</v>
      </c>
      <c r="E1087" s="127">
        <v>22</v>
      </c>
      <c r="F1087" s="155">
        <f>'بيان الصيانة'!B23</f>
        <v>0</v>
      </c>
      <c r="K1087" s="23" t="s">
        <v>111</v>
      </c>
      <c r="M1087" s="146">
        <v>23</v>
      </c>
      <c r="DU1087" s="10">
        <f>'اسماء العملاء'!A694</f>
        <v>0</v>
      </c>
      <c r="DV1087" s="147"/>
      <c r="DX1087" s="147"/>
    </row>
    <row r="1088" spans="2:128" ht="21" customHeight="1" thickBot="1">
      <c r="B1088" s="139" t="s">
        <v>24</v>
      </c>
      <c r="E1088" s="127">
        <v>23</v>
      </c>
      <c r="F1088" s="155">
        <f>'بيان الصيانة'!B24</f>
        <v>0</v>
      </c>
      <c r="K1088" s="23" t="s">
        <v>112</v>
      </c>
      <c r="M1088" s="146">
        <v>24</v>
      </c>
      <c r="DU1088" s="10">
        <f>'اسماء العملاء'!A695</f>
        <v>0</v>
      </c>
      <c r="DV1088" s="147"/>
      <c r="DX1088" s="147"/>
    </row>
    <row r="1089" spans="2:128" ht="21" customHeight="1" thickBot="1">
      <c r="B1089" s="139" t="s">
        <v>25</v>
      </c>
      <c r="E1089" s="127">
        <v>24</v>
      </c>
      <c r="F1089" s="155">
        <f>'بيان الصيانة'!B25</f>
        <v>0</v>
      </c>
      <c r="K1089" s="23" t="s">
        <v>113</v>
      </c>
      <c r="M1089" s="146">
        <v>25</v>
      </c>
      <c r="DU1089" s="10">
        <f>'اسماء العملاء'!A696</f>
        <v>0</v>
      </c>
      <c r="DV1089" s="147"/>
      <c r="DX1089" s="147"/>
    </row>
    <row r="1090" spans="2:128" ht="21" customHeight="1" thickBot="1">
      <c r="B1090" s="139" t="s">
        <v>26</v>
      </c>
      <c r="E1090" s="127">
        <v>25</v>
      </c>
      <c r="F1090" s="155">
        <f>'بيان الصيانة'!B26</f>
        <v>0</v>
      </c>
      <c r="K1090" s="23" t="s">
        <v>114</v>
      </c>
      <c r="M1090" s="146">
        <v>26</v>
      </c>
      <c r="DU1090" s="10">
        <f>'اسماء العملاء'!A697</f>
        <v>0</v>
      </c>
      <c r="DV1090" s="147"/>
      <c r="DX1090" s="147"/>
    </row>
    <row r="1091" spans="2:128" ht="21" customHeight="1" thickBot="1">
      <c r="B1091" s="139" t="s">
        <v>27</v>
      </c>
      <c r="E1091" s="127">
        <v>26</v>
      </c>
      <c r="F1091" s="155">
        <f>'بيان الصيانة'!B27</f>
        <v>0</v>
      </c>
      <c r="K1091" s="23" t="s">
        <v>115</v>
      </c>
      <c r="M1091" s="146">
        <v>27</v>
      </c>
      <c r="DU1091" s="10">
        <f>'اسماء العملاء'!A698</f>
        <v>0</v>
      </c>
      <c r="DV1091" s="147"/>
      <c r="DX1091" s="147"/>
    </row>
    <row r="1092" spans="2:128" ht="21" customHeight="1" thickBot="1">
      <c r="B1092" s="139" t="s">
        <v>28</v>
      </c>
      <c r="E1092" s="127">
        <v>27</v>
      </c>
      <c r="F1092" s="155">
        <f>'بيان الصيانة'!B28</f>
        <v>0</v>
      </c>
      <c r="K1092" s="23" t="s">
        <v>116</v>
      </c>
      <c r="M1092" s="146">
        <v>28</v>
      </c>
      <c r="DU1092" s="10">
        <f>'اسماء العملاء'!A699</f>
        <v>0</v>
      </c>
      <c r="DV1092" s="147"/>
      <c r="DX1092" s="147"/>
    </row>
    <row r="1093" spans="2:128" ht="21" customHeight="1" thickBot="1">
      <c r="B1093" s="139" t="s">
        <v>29</v>
      </c>
      <c r="E1093" s="127">
        <v>28</v>
      </c>
      <c r="F1093" s="155">
        <f>'بيان الصيانة'!B29</f>
        <v>0</v>
      </c>
      <c r="K1093" s="23" t="s">
        <v>117</v>
      </c>
      <c r="M1093" s="146">
        <v>29</v>
      </c>
      <c r="DU1093" s="10">
        <f>'اسماء العملاء'!A700</f>
        <v>0</v>
      </c>
      <c r="DV1093" s="147"/>
      <c r="DX1093" s="147"/>
    </row>
    <row r="1094" spans="2:128" ht="21" customHeight="1" thickBot="1">
      <c r="B1094" s="139"/>
      <c r="E1094" s="127">
        <v>29</v>
      </c>
      <c r="F1094" s="155">
        <f>'بيان الصيانة'!B30</f>
        <v>0</v>
      </c>
      <c r="K1094" s="23" t="s">
        <v>118</v>
      </c>
      <c r="M1094" s="146">
        <v>30</v>
      </c>
      <c r="DU1094" s="10">
        <f>'اسماء العملاء'!A701</f>
        <v>0</v>
      </c>
      <c r="DV1094" s="147"/>
      <c r="DX1094" s="147"/>
    </row>
    <row r="1095" spans="2:128" ht="21" customHeight="1" thickBot="1">
      <c r="B1095" s="139"/>
      <c r="E1095" s="127">
        <v>30</v>
      </c>
      <c r="F1095" s="155">
        <f>'بيان الصيانة'!B31</f>
        <v>0</v>
      </c>
      <c r="K1095" s="23" t="s">
        <v>119</v>
      </c>
      <c r="M1095" s="146">
        <v>31</v>
      </c>
      <c r="DU1095" s="10">
        <f>'اسماء العملاء'!A702</f>
        <v>0</v>
      </c>
      <c r="DV1095" s="147"/>
      <c r="DX1095" s="147"/>
    </row>
    <row r="1096" spans="2:128" ht="21" customHeight="1" thickBot="1">
      <c r="B1096" s="139"/>
      <c r="E1096" s="127">
        <v>31</v>
      </c>
      <c r="F1096" s="155">
        <f>'بيان الصيانة'!B32</f>
        <v>0</v>
      </c>
      <c r="K1096" s="23" t="s">
        <v>120</v>
      </c>
      <c r="DU1096" s="10">
        <f>'اسماء العملاء'!A703</f>
        <v>0</v>
      </c>
      <c r="DV1096" s="147"/>
      <c r="DX1096" s="147"/>
    </row>
    <row r="1097" spans="2:128" ht="21" customHeight="1" thickBot="1">
      <c r="B1097" s="139"/>
      <c r="E1097" s="127">
        <v>32</v>
      </c>
      <c r="F1097" s="155">
        <f>'بيان الصيانة'!B33</f>
        <v>0</v>
      </c>
      <c r="K1097" s="23" t="s">
        <v>121</v>
      </c>
      <c r="DU1097" s="10">
        <f>'اسماء العملاء'!A704</f>
        <v>0</v>
      </c>
      <c r="DV1097" s="147"/>
      <c r="DX1097" s="147"/>
    </row>
    <row r="1098" spans="2:128" ht="21" customHeight="1" thickBot="1">
      <c r="B1098" s="139"/>
      <c r="E1098" s="127">
        <v>33</v>
      </c>
      <c r="F1098" s="155">
        <f>'بيان الصيانة'!B34</f>
        <v>0</v>
      </c>
      <c r="K1098" s="23" t="s">
        <v>122</v>
      </c>
      <c r="DU1098" s="10">
        <f>'اسماء العملاء'!A705</f>
        <v>0</v>
      </c>
      <c r="DV1098" s="147"/>
      <c r="DX1098" s="147"/>
    </row>
    <row r="1099" spans="2:128" ht="21" customHeight="1" thickBot="1">
      <c r="B1099" s="139"/>
      <c r="E1099" s="127">
        <v>34</v>
      </c>
      <c r="F1099" s="155">
        <f>'بيان الصيانة'!B35</f>
        <v>0</v>
      </c>
      <c r="K1099" s="23" t="s">
        <v>123</v>
      </c>
      <c r="DU1099" s="10">
        <f>'اسماء العملاء'!A706</f>
        <v>0</v>
      </c>
      <c r="DV1099" s="147"/>
      <c r="DX1099" s="147"/>
    </row>
    <row r="1100" spans="2:128" ht="21" customHeight="1" thickBot="1">
      <c r="B1100" s="139"/>
      <c r="E1100" s="127">
        <v>35</v>
      </c>
      <c r="F1100" s="155">
        <f>'بيان الصيانة'!B36</f>
        <v>0</v>
      </c>
      <c r="K1100" s="23" t="s">
        <v>124</v>
      </c>
      <c r="DU1100" s="10">
        <f>'اسماء العملاء'!A707</f>
        <v>0</v>
      </c>
      <c r="DV1100" s="147"/>
      <c r="DX1100" s="147"/>
    </row>
    <row r="1101" spans="2:128" ht="21" customHeight="1" thickBot="1">
      <c r="B1101" s="139"/>
      <c r="E1101" s="127">
        <v>36</v>
      </c>
      <c r="F1101" s="155">
        <f>'بيان الصيانة'!B37</f>
        <v>0</v>
      </c>
      <c r="DU1101" s="10">
        <f>'اسماء العملاء'!A708</f>
        <v>0</v>
      </c>
      <c r="DV1101" s="147"/>
      <c r="DX1101" s="147"/>
    </row>
    <row r="1102" spans="2:128" ht="21" customHeight="1" thickBot="1">
      <c r="B1102" s="139"/>
      <c r="E1102" s="127">
        <v>37</v>
      </c>
      <c r="F1102" s="155">
        <f>'بيان الصيانة'!B38</f>
        <v>0</v>
      </c>
      <c r="DU1102" s="10">
        <f>'اسماء العملاء'!A709</f>
        <v>0</v>
      </c>
      <c r="DV1102" s="147"/>
      <c r="DX1102" s="147"/>
    </row>
    <row r="1103" spans="2:128" ht="21" customHeight="1" thickBot="1">
      <c r="B1103" s="139"/>
      <c r="E1103" s="127">
        <v>38</v>
      </c>
      <c r="F1103" s="155">
        <f>'بيان الصيانة'!B39</f>
        <v>0</v>
      </c>
      <c r="DU1103" s="10">
        <f>'اسماء العملاء'!A710</f>
        <v>0</v>
      </c>
      <c r="DV1103" s="147"/>
      <c r="DX1103" s="147"/>
    </row>
    <row r="1104" spans="2:128" ht="21" customHeight="1" thickBot="1">
      <c r="B1104" s="139"/>
      <c r="E1104" s="127">
        <v>39</v>
      </c>
      <c r="F1104" s="155">
        <f>'بيان الصيانة'!B40</f>
        <v>0</v>
      </c>
      <c r="DU1104" s="10">
        <f>'اسماء العملاء'!A711</f>
        <v>0</v>
      </c>
      <c r="DV1104" s="147"/>
      <c r="DX1104" s="147"/>
    </row>
    <row r="1105" spans="2:128" ht="21" customHeight="1" thickBot="1">
      <c r="B1105" s="139"/>
      <c r="E1105" s="127">
        <v>40</v>
      </c>
      <c r="F1105" s="155">
        <f>'بيان الصيانة'!B41</f>
        <v>0</v>
      </c>
      <c r="DU1105" s="10">
        <f>'اسماء العملاء'!A712</f>
        <v>0</v>
      </c>
      <c r="DV1105" s="147"/>
      <c r="DX1105" s="147"/>
    </row>
    <row r="1106" spans="2:128" ht="21" customHeight="1" thickBot="1">
      <c r="B1106" s="139"/>
      <c r="E1106" s="127">
        <v>41</v>
      </c>
      <c r="F1106" s="155">
        <f>'بيان الصيانة'!B42</f>
        <v>0</v>
      </c>
      <c r="DU1106" s="10">
        <f>'اسماء العملاء'!A713</f>
        <v>0</v>
      </c>
      <c r="DV1106" s="147"/>
      <c r="DX1106" s="147"/>
    </row>
    <row r="1107" spans="2:128" ht="21" customHeight="1" thickBot="1">
      <c r="B1107" s="139"/>
      <c r="E1107" s="127">
        <v>42</v>
      </c>
      <c r="F1107" s="155">
        <f>'بيان الصيانة'!B43</f>
        <v>0</v>
      </c>
      <c r="DU1107" s="10">
        <f>'اسماء العملاء'!A714</f>
        <v>0</v>
      </c>
      <c r="DV1107" s="147"/>
      <c r="DX1107" s="147"/>
    </row>
    <row r="1108" spans="2:128" ht="21" customHeight="1" thickBot="1">
      <c r="B1108" s="139"/>
      <c r="E1108" s="127">
        <v>43</v>
      </c>
      <c r="F1108" s="155">
        <f>'بيان الصيانة'!B44</f>
        <v>0</v>
      </c>
      <c r="DU1108" s="10">
        <f>'اسماء العملاء'!A715</f>
        <v>0</v>
      </c>
      <c r="DV1108" s="147"/>
      <c r="DX1108" s="147"/>
    </row>
    <row r="1109" spans="2:128" ht="21" customHeight="1" thickBot="1">
      <c r="B1109" s="139"/>
      <c r="E1109" s="127">
        <v>44</v>
      </c>
      <c r="F1109" s="155">
        <f>'بيان الصيانة'!B45</f>
        <v>0</v>
      </c>
      <c r="DU1109" s="10">
        <f>'اسماء العملاء'!A716</f>
        <v>0</v>
      </c>
      <c r="DV1109" s="147"/>
      <c r="DX1109" s="147"/>
    </row>
    <row r="1110" spans="2:128" ht="21" customHeight="1" thickBot="1">
      <c r="B1110" s="139"/>
      <c r="E1110" s="127">
        <v>45</v>
      </c>
      <c r="F1110" s="155">
        <f>'بيان الصيانة'!B46</f>
        <v>0</v>
      </c>
      <c r="DU1110" s="10">
        <f>'اسماء العملاء'!A717</f>
        <v>0</v>
      </c>
      <c r="DV1110" s="147"/>
      <c r="DX1110" s="147"/>
    </row>
    <row r="1111" spans="2:128" ht="21" customHeight="1" thickBot="1">
      <c r="B1111" s="139"/>
      <c r="E1111" s="127">
        <v>46</v>
      </c>
      <c r="F1111" s="155">
        <f>'بيان الصيانة'!B47</f>
        <v>0</v>
      </c>
      <c r="DU1111" s="10">
        <f>'اسماء العملاء'!A718</f>
        <v>0</v>
      </c>
      <c r="DV1111" s="147"/>
      <c r="DX1111" s="147"/>
    </row>
    <row r="1112" spans="2:128" ht="21" customHeight="1" thickBot="1">
      <c r="B1112" s="139"/>
      <c r="E1112" s="127">
        <v>47</v>
      </c>
      <c r="F1112" s="155">
        <f>'بيان الصيانة'!B48</f>
        <v>0</v>
      </c>
      <c r="DU1112" s="10">
        <f>'اسماء العملاء'!A719</f>
        <v>0</v>
      </c>
      <c r="DV1112" s="147"/>
      <c r="DX1112" s="147"/>
    </row>
    <row r="1113" spans="2:128" ht="21" customHeight="1" thickBot="1">
      <c r="B1113" s="139"/>
      <c r="E1113" s="127">
        <v>48</v>
      </c>
      <c r="F1113" s="155">
        <f>'بيان الصيانة'!B49</f>
        <v>0</v>
      </c>
      <c r="DU1113" s="10">
        <f>'اسماء العملاء'!A720</f>
        <v>0</v>
      </c>
      <c r="DV1113" s="147"/>
      <c r="DX1113" s="147"/>
    </row>
    <row r="1114" spans="2:128" ht="21" customHeight="1" thickBot="1">
      <c r="B1114" s="139"/>
      <c r="E1114" s="127">
        <v>49</v>
      </c>
      <c r="F1114" s="155">
        <f>'بيان الصيانة'!B50</f>
        <v>0</v>
      </c>
      <c r="DU1114" s="10">
        <f>'اسماء العملاء'!A721</f>
        <v>0</v>
      </c>
      <c r="DV1114" s="147"/>
      <c r="DX1114" s="147"/>
    </row>
    <row r="1115" spans="2:128" ht="21" customHeight="1" thickBot="1">
      <c r="B1115" s="139"/>
      <c r="E1115" s="127">
        <v>50</v>
      </c>
      <c r="F1115" s="155">
        <f>'بيان الصيانة'!B51</f>
        <v>0</v>
      </c>
      <c r="DU1115" s="10">
        <f>'اسماء العملاء'!A722</f>
        <v>0</v>
      </c>
      <c r="DV1115" s="147"/>
      <c r="DX1115" s="147"/>
    </row>
    <row r="1116" spans="2:128" ht="21" customHeight="1" thickBot="1">
      <c r="B1116" s="141"/>
      <c r="E1116" s="127">
        <v>51</v>
      </c>
      <c r="F1116" s="155">
        <f>'بيان الصيانة'!B52</f>
        <v>0</v>
      </c>
      <c r="DU1116" s="10">
        <f>'اسماء العملاء'!A723</f>
        <v>0</v>
      </c>
      <c r="DV1116" s="147"/>
      <c r="DX1116" s="147"/>
    </row>
    <row r="1117" spans="2:128" ht="21" customHeight="1" thickBot="1">
      <c r="E1117" s="127">
        <v>52</v>
      </c>
      <c r="F1117" s="155">
        <f>'بيان الصيانة'!B53</f>
        <v>0</v>
      </c>
      <c r="DU1117" s="10">
        <f>'اسماء العملاء'!A724</f>
        <v>0</v>
      </c>
      <c r="DV1117" s="147"/>
      <c r="DX1117" s="147"/>
    </row>
    <row r="1118" spans="2:128" ht="21" customHeight="1" thickBot="1">
      <c r="E1118" s="127">
        <v>53</v>
      </c>
      <c r="F1118" s="155">
        <f>'بيان الصيانة'!B54</f>
        <v>0</v>
      </c>
      <c r="DU1118" s="10">
        <f>'اسماء العملاء'!A725</f>
        <v>0</v>
      </c>
      <c r="DV1118" s="147"/>
      <c r="DX1118" s="147"/>
    </row>
    <row r="1119" spans="2:128" ht="21" customHeight="1" thickBot="1">
      <c r="E1119" s="127">
        <v>54</v>
      </c>
      <c r="F1119" s="155">
        <f>'بيان الصيانة'!B55</f>
        <v>0</v>
      </c>
      <c r="DU1119" s="10">
        <f>'اسماء العملاء'!A726</f>
        <v>0</v>
      </c>
      <c r="DV1119" s="147"/>
      <c r="DX1119" s="147"/>
    </row>
    <row r="1120" spans="2:128" ht="21" customHeight="1" thickBot="1">
      <c r="E1120" s="127">
        <v>55</v>
      </c>
      <c r="F1120" s="155">
        <f>'بيان الصيانة'!B56</f>
        <v>0</v>
      </c>
      <c r="DU1120" s="10">
        <f>'اسماء العملاء'!A727</f>
        <v>0</v>
      </c>
      <c r="DV1120" s="147"/>
      <c r="DX1120" s="147"/>
    </row>
    <row r="1121" spans="5:128" ht="21" customHeight="1" thickBot="1">
      <c r="E1121" s="127">
        <v>56</v>
      </c>
      <c r="F1121" s="155">
        <f>'بيان الصيانة'!B57</f>
        <v>0</v>
      </c>
      <c r="DU1121" s="10">
        <f>'اسماء العملاء'!A728</f>
        <v>0</v>
      </c>
      <c r="DV1121" s="147"/>
      <c r="DX1121" s="147"/>
    </row>
    <row r="1122" spans="5:128" ht="21" customHeight="1" thickBot="1">
      <c r="E1122" s="127">
        <v>57</v>
      </c>
      <c r="F1122" s="155">
        <f>'بيان الصيانة'!B58</f>
        <v>0</v>
      </c>
      <c r="DU1122" s="10">
        <f>'اسماء العملاء'!A729</f>
        <v>0</v>
      </c>
      <c r="DV1122" s="147"/>
      <c r="DX1122" s="147"/>
    </row>
    <row r="1123" spans="5:128" ht="21" customHeight="1" thickBot="1">
      <c r="E1123" s="127">
        <v>58</v>
      </c>
      <c r="F1123" s="155">
        <f>'بيان الصيانة'!B59</f>
        <v>0</v>
      </c>
      <c r="DU1123" s="10">
        <f>'اسماء العملاء'!A730</f>
        <v>0</v>
      </c>
      <c r="DV1123" s="147"/>
      <c r="DX1123" s="147"/>
    </row>
    <row r="1124" spans="5:128" ht="21" customHeight="1" thickBot="1">
      <c r="E1124" s="127">
        <v>59</v>
      </c>
      <c r="F1124" s="155">
        <f>'بيان الصيانة'!B60</f>
        <v>0</v>
      </c>
      <c r="DU1124" s="10">
        <f>'اسماء العملاء'!A731</f>
        <v>0</v>
      </c>
      <c r="DV1124" s="147"/>
      <c r="DX1124" s="147"/>
    </row>
    <row r="1125" spans="5:128" ht="21" customHeight="1" thickBot="1">
      <c r="E1125" s="127">
        <v>60</v>
      </c>
      <c r="F1125" s="155">
        <f>'بيان الصيانة'!B61</f>
        <v>0</v>
      </c>
      <c r="DU1125" s="10">
        <f>'اسماء العملاء'!A732</f>
        <v>0</v>
      </c>
      <c r="DV1125" s="147"/>
      <c r="DX1125" s="147"/>
    </row>
    <row r="1126" spans="5:128" ht="21" customHeight="1" thickBot="1">
      <c r="E1126" s="127">
        <v>61</v>
      </c>
      <c r="F1126" s="155">
        <f>'بيان الصيانة'!B62</f>
        <v>0</v>
      </c>
      <c r="DU1126" s="10">
        <f>'اسماء العملاء'!A733</f>
        <v>0</v>
      </c>
      <c r="DV1126" s="147"/>
      <c r="DX1126" s="147"/>
    </row>
    <row r="1127" spans="5:128" ht="21" customHeight="1" thickBot="1">
      <c r="E1127" s="127">
        <v>62</v>
      </c>
      <c r="F1127" s="155">
        <f>'بيان الصيانة'!B63</f>
        <v>0</v>
      </c>
      <c r="DU1127" s="10">
        <f>'اسماء العملاء'!A734</f>
        <v>0</v>
      </c>
      <c r="DV1127" s="147"/>
      <c r="DX1127" s="147"/>
    </row>
    <row r="1128" spans="5:128" ht="21" customHeight="1" thickBot="1">
      <c r="E1128" s="127">
        <v>63</v>
      </c>
      <c r="F1128" s="155">
        <f>'بيان الصيانة'!B64</f>
        <v>0</v>
      </c>
      <c r="DU1128" s="10">
        <f>'اسماء العملاء'!A735</f>
        <v>0</v>
      </c>
      <c r="DV1128" s="147"/>
      <c r="DX1128" s="147"/>
    </row>
    <row r="1129" spans="5:128" ht="21" customHeight="1" thickBot="1">
      <c r="E1129" s="127">
        <v>64</v>
      </c>
      <c r="F1129" s="155">
        <f>'بيان الصيانة'!B65</f>
        <v>0</v>
      </c>
      <c r="DU1129" s="10">
        <f>'اسماء العملاء'!A736</f>
        <v>0</v>
      </c>
      <c r="DV1129" s="147"/>
      <c r="DX1129" s="147"/>
    </row>
    <row r="1130" spans="5:128" ht="21" customHeight="1" thickBot="1">
      <c r="E1130" s="127">
        <v>65</v>
      </c>
      <c r="F1130" s="155">
        <f>'بيان الصيانة'!B66</f>
        <v>0</v>
      </c>
      <c r="DU1130" s="10">
        <f>'اسماء العملاء'!A737</f>
        <v>0</v>
      </c>
      <c r="DV1130" s="147"/>
      <c r="DX1130" s="147"/>
    </row>
    <row r="1131" spans="5:128" ht="21" customHeight="1" thickBot="1">
      <c r="E1131" s="127">
        <v>66</v>
      </c>
      <c r="F1131" s="155">
        <f>'بيان الصيانة'!B67</f>
        <v>0</v>
      </c>
      <c r="DU1131" s="10">
        <f>'اسماء العملاء'!A738</f>
        <v>0</v>
      </c>
      <c r="DV1131" s="147"/>
      <c r="DX1131" s="147"/>
    </row>
    <row r="1132" spans="5:128" ht="21" customHeight="1" thickBot="1">
      <c r="E1132" s="127">
        <v>67</v>
      </c>
      <c r="F1132" s="155">
        <f>'بيان الصيانة'!B68</f>
        <v>0</v>
      </c>
      <c r="DU1132" s="10">
        <f>'اسماء العملاء'!A739</f>
        <v>0</v>
      </c>
      <c r="DV1132" s="147"/>
      <c r="DX1132" s="147"/>
    </row>
    <row r="1133" spans="5:128" ht="21" customHeight="1" thickBot="1">
      <c r="E1133" s="127">
        <v>68</v>
      </c>
      <c r="F1133" s="155">
        <f>'بيان الصيانة'!B69</f>
        <v>0</v>
      </c>
      <c r="DU1133" s="10">
        <f>'اسماء العملاء'!A740</f>
        <v>0</v>
      </c>
      <c r="DV1133" s="147"/>
      <c r="DX1133" s="147"/>
    </row>
    <row r="1134" spans="5:128" ht="21" customHeight="1" thickBot="1">
      <c r="E1134" s="127">
        <v>69</v>
      </c>
      <c r="F1134" s="155">
        <f>'بيان الصيانة'!B70</f>
        <v>0</v>
      </c>
      <c r="DU1134" s="10">
        <f>'اسماء العملاء'!A741</f>
        <v>0</v>
      </c>
      <c r="DV1134" s="147"/>
      <c r="DX1134" s="147"/>
    </row>
    <row r="1135" spans="5:128" ht="21" customHeight="1" thickBot="1">
      <c r="E1135" s="127">
        <v>70</v>
      </c>
      <c r="F1135" s="155">
        <f>'بيان الصيانة'!B71</f>
        <v>0</v>
      </c>
      <c r="DU1135" s="10">
        <f>'اسماء العملاء'!A742</f>
        <v>0</v>
      </c>
      <c r="DV1135" s="147"/>
      <c r="DX1135" s="147"/>
    </row>
    <row r="1136" spans="5:128" ht="21" customHeight="1" thickBot="1">
      <c r="E1136" s="127">
        <v>71</v>
      </c>
      <c r="F1136" s="155">
        <f>'بيان الصيانة'!B72</f>
        <v>0</v>
      </c>
      <c r="DU1136" s="10">
        <f>'اسماء العملاء'!A743</f>
        <v>0</v>
      </c>
      <c r="DV1136" s="147"/>
      <c r="DX1136" s="147"/>
    </row>
    <row r="1137" spans="5:128" ht="21" customHeight="1" thickBot="1">
      <c r="E1137" s="127">
        <v>72</v>
      </c>
      <c r="F1137" s="155">
        <f>'بيان الصيانة'!B73</f>
        <v>0</v>
      </c>
      <c r="DU1137" s="10">
        <f>'اسماء العملاء'!A744</f>
        <v>0</v>
      </c>
      <c r="DV1137" s="147"/>
      <c r="DX1137" s="147"/>
    </row>
    <row r="1138" spans="5:128" ht="21" customHeight="1" thickBot="1">
      <c r="E1138" s="127">
        <v>73</v>
      </c>
      <c r="F1138" s="155">
        <f>'بيان الصيانة'!B74</f>
        <v>0</v>
      </c>
      <c r="DU1138" s="10">
        <f>'اسماء العملاء'!A745</f>
        <v>0</v>
      </c>
      <c r="DV1138" s="147"/>
      <c r="DX1138" s="147"/>
    </row>
    <row r="1139" spans="5:128" ht="21" customHeight="1" thickBot="1">
      <c r="E1139" s="127">
        <v>74</v>
      </c>
      <c r="F1139" s="155">
        <f>'بيان الصيانة'!B75</f>
        <v>0</v>
      </c>
      <c r="DU1139" s="10">
        <f>'اسماء العملاء'!A746</f>
        <v>0</v>
      </c>
      <c r="DV1139" s="147"/>
      <c r="DX1139" s="147"/>
    </row>
    <row r="1140" spans="5:128" ht="21" customHeight="1" thickBot="1">
      <c r="E1140" s="127">
        <v>75</v>
      </c>
      <c r="F1140" s="155">
        <f>'بيان الصيانة'!B76</f>
        <v>0</v>
      </c>
      <c r="DU1140" s="10">
        <f>'اسماء العملاء'!A747</f>
        <v>0</v>
      </c>
      <c r="DV1140" s="147"/>
      <c r="DX1140" s="147"/>
    </row>
    <row r="1141" spans="5:128" ht="21" customHeight="1" thickBot="1">
      <c r="E1141" s="127">
        <v>76</v>
      </c>
      <c r="F1141" s="155">
        <f>'بيان الصيانة'!B77</f>
        <v>0</v>
      </c>
      <c r="DU1141" s="10">
        <f>'اسماء العملاء'!A748</f>
        <v>0</v>
      </c>
      <c r="DV1141" s="147"/>
      <c r="DX1141" s="147"/>
    </row>
    <row r="1142" spans="5:128" ht="21" customHeight="1" thickBot="1">
      <c r="E1142" s="127">
        <v>77</v>
      </c>
      <c r="F1142" s="155">
        <f>'بيان الصيانة'!B78</f>
        <v>0</v>
      </c>
      <c r="DU1142" s="10">
        <f>'اسماء العملاء'!A749</f>
        <v>0</v>
      </c>
      <c r="DV1142" s="147"/>
      <c r="DX1142" s="147"/>
    </row>
    <row r="1143" spans="5:128" ht="21" customHeight="1" thickBot="1">
      <c r="E1143" s="127">
        <v>78</v>
      </c>
      <c r="F1143" s="155">
        <f>'بيان الصيانة'!B79</f>
        <v>0</v>
      </c>
      <c r="DU1143" s="10">
        <f>'اسماء العملاء'!A750</f>
        <v>0</v>
      </c>
      <c r="DV1143" s="147"/>
      <c r="DX1143" s="147"/>
    </row>
    <row r="1144" spans="5:128" ht="21" customHeight="1" thickBot="1">
      <c r="E1144" s="127">
        <v>79</v>
      </c>
      <c r="F1144" s="155">
        <f>'بيان الصيانة'!B80</f>
        <v>0</v>
      </c>
      <c r="DU1144" s="10">
        <f>'اسماء العملاء'!A751</f>
        <v>0</v>
      </c>
      <c r="DV1144" s="147"/>
      <c r="DX1144" s="147"/>
    </row>
    <row r="1145" spans="5:128" ht="21" customHeight="1" thickBot="1">
      <c r="E1145" s="127">
        <v>80</v>
      </c>
      <c r="F1145" s="155">
        <f>'بيان الصيانة'!B81</f>
        <v>0</v>
      </c>
      <c r="DU1145" s="10">
        <f>'اسماء العملاء'!A752</f>
        <v>0</v>
      </c>
      <c r="DV1145" s="147"/>
      <c r="DX1145" s="147"/>
    </row>
    <row r="1146" spans="5:128" ht="21" customHeight="1" thickBot="1">
      <c r="E1146" s="127">
        <v>81</v>
      </c>
      <c r="F1146" s="155">
        <f>'بيان الصيانة'!B82</f>
        <v>0</v>
      </c>
      <c r="DU1146" s="10">
        <f>'اسماء العملاء'!A753</f>
        <v>0</v>
      </c>
      <c r="DV1146" s="147"/>
      <c r="DX1146" s="147"/>
    </row>
    <row r="1147" spans="5:128" ht="21" customHeight="1" thickBot="1">
      <c r="E1147" s="127">
        <v>82</v>
      </c>
      <c r="F1147" s="155">
        <f>'بيان الصيانة'!B83</f>
        <v>0</v>
      </c>
      <c r="DU1147" s="10">
        <f>'اسماء العملاء'!A754</f>
        <v>0</v>
      </c>
      <c r="DV1147" s="147"/>
      <c r="DX1147" s="147"/>
    </row>
    <row r="1148" spans="5:128" ht="21" customHeight="1" thickBot="1">
      <c r="E1148" s="127">
        <v>83</v>
      </c>
      <c r="F1148" s="155">
        <f>'بيان الصيانة'!B84</f>
        <v>0</v>
      </c>
      <c r="DU1148" s="10">
        <f>'اسماء العملاء'!A755</f>
        <v>0</v>
      </c>
      <c r="DV1148" s="147"/>
      <c r="DX1148" s="147"/>
    </row>
    <row r="1149" spans="5:128" ht="21" customHeight="1" thickBot="1">
      <c r="E1149" s="127">
        <v>84</v>
      </c>
      <c r="F1149" s="155">
        <f>'بيان الصيانة'!B85</f>
        <v>0</v>
      </c>
      <c r="DU1149" s="10">
        <f>'اسماء العملاء'!A756</f>
        <v>0</v>
      </c>
      <c r="DV1149" s="147"/>
      <c r="DX1149" s="147"/>
    </row>
    <row r="1150" spans="5:128" ht="21" customHeight="1" thickBot="1">
      <c r="E1150" s="127">
        <v>85</v>
      </c>
      <c r="F1150" s="155">
        <f>'بيان الصيانة'!B86</f>
        <v>0</v>
      </c>
      <c r="DU1150" s="10">
        <f>'اسماء العملاء'!A757</f>
        <v>0</v>
      </c>
      <c r="DV1150" s="147"/>
      <c r="DX1150" s="147"/>
    </row>
    <row r="1151" spans="5:128" ht="21" customHeight="1" thickBot="1">
      <c r="E1151" s="127">
        <v>86</v>
      </c>
      <c r="F1151" s="155">
        <f>'بيان الصيانة'!B87</f>
        <v>0</v>
      </c>
      <c r="DU1151" s="10">
        <f>'اسماء العملاء'!A758</f>
        <v>0</v>
      </c>
      <c r="DV1151" s="147"/>
      <c r="DX1151" s="147"/>
    </row>
    <row r="1152" spans="5:128" ht="21" customHeight="1" thickBot="1">
      <c r="E1152" s="127">
        <v>87</v>
      </c>
      <c r="F1152" s="155">
        <f>'بيان الصيانة'!B88</f>
        <v>0</v>
      </c>
      <c r="DU1152" s="10">
        <f>'اسماء العملاء'!A759</f>
        <v>0</v>
      </c>
      <c r="DV1152" s="147"/>
      <c r="DX1152" s="147"/>
    </row>
    <row r="1153" spans="5:128" ht="21" customHeight="1" thickBot="1">
      <c r="E1153" s="127">
        <v>88</v>
      </c>
      <c r="F1153" s="155">
        <f>'بيان الصيانة'!B89</f>
        <v>0</v>
      </c>
      <c r="DU1153" s="10">
        <f>'اسماء العملاء'!A760</f>
        <v>0</v>
      </c>
      <c r="DV1153" s="147"/>
      <c r="DX1153" s="147"/>
    </row>
    <row r="1154" spans="5:128" ht="21" customHeight="1" thickBot="1">
      <c r="E1154" s="127">
        <v>89</v>
      </c>
      <c r="F1154" s="155">
        <f>'بيان الصيانة'!B90</f>
        <v>0</v>
      </c>
      <c r="DU1154" s="10">
        <f>'اسماء العملاء'!A761</f>
        <v>0</v>
      </c>
      <c r="DV1154" s="147"/>
      <c r="DX1154" s="147"/>
    </row>
    <row r="1155" spans="5:128" ht="21" customHeight="1" thickBot="1">
      <c r="E1155" s="127">
        <v>90</v>
      </c>
      <c r="F1155" s="155">
        <f>'بيان الصيانة'!B91</f>
        <v>0</v>
      </c>
      <c r="DU1155" s="10">
        <f>'اسماء العملاء'!A762</f>
        <v>0</v>
      </c>
      <c r="DV1155" s="147"/>
      <c r="DX1155" s="147"/>
    </row>
    <row r="1156" spans="5:128" ht="21" customHeight="1" thickBot="1">
      <c r="E1156" s="127">
        <v>91</v>
      </c>
      <c r="F1156" s="155">
        <f>'بيان الصيانة'!B92</f>
        <v>0</v>
      </c>
      <c r="DU1156" s="10">
        <f>'اسماء العملاء'!A763</f>
        <v>0</v>
      </c>
      <c r="DV1156" s="147"/>
      <c r="DX1156" s="147"/>
    </row>
    <row r="1157" spans="5:128" ht="21" customHeight="1" thickBot="1">
      <c r="E1157" s="127">
        <v>92</v>
      </c>
      <c r="F1157" s="155">
        <f>'بيان الصيانة'!B93</f>
        <v>0</v>
      </c>
      <c r="DU1157" s="10">
        <f>'اسماء العملاء'!A764</f>
        <v>0</v>
      </c>
      <c r="DV1157" s="147"/>
      <c r="DX1157" s="147"/>
    </row>
    <row r="1158" spans="5:128" ht="21" customHeight="1" thickBot="1">
      <c r="E1158" s="127">
        <v>93</v>
      </c>
      <c r="F1158" s="155">
        <f>'بيان الصيانة'!B94</f>
        <v>0</v>
      </c>
      <c r="DU1158" s="10">
        <f>'اسماء العملاء'!A765</f>
        <v>0</v>
      </c>
      <c r="DV1158" s="147"/>
      <c r="DX1158" s="147"/>
    </row>
    <row r="1159" spans="5:128" ht="21" customHeight="1" thickBot="1">
      <c r="E1159" s="127">
        <v>94</v>
      </c>
      <c r="F1159" s="155">
        <f>'بيان الصيانة'!B95</f>
        <v>0</v>
      </c>
      <c r="DU1159" s="10">
        <f>'اسماء العملاء'!A766</f>
        <v>0</v>
      </c>
      <c r="DV1159" s="147"/>
      <c r="DX1159" s="147"/>
    </row>
    <row r="1160" spans="5:128" ht="21" customHeight="1" thickBot="1">
      <c r="E1160" s="127">
        <v>95</v>
      </c>
      <c r="F1160" s="155">
        <f>'بيان الصيانة'!B96</f>
        <v>0</v>
      </c>
      <c r="DU1160" s="10">
        <f>'اسماء العملاء'!A767</f>
        <v>0</v>
      </c>
      <c r="DV1160" s="147"/>
      <c r="DX1160" s="147"/>
    </row>
    <row r="1161" spans="5:128" ht="21" customHeight="1" thickBot="1">
      <c r="E1161" s="127">
        <v>96</v>
      </c>
      <c r="F1161" s="155">
        <f>'بيان الصيانة'!B97</f>
        <v>0</v>
      </c>
      <c r="DU1161" s="10">
        <f>'اسماء العملاء'!A768</f>
        <v>0</v>
      </c>
      <c r="DV1161" s="147"/>
      <c r="DX1161" s="147"/>
    </row>
    <row r="1162" spans="5:128" ht="21" customHeight="1" thickBot="1">
      <c r="E1162" s="127">
        <v>97</v>
      </c>
      <c r="F1162" s="155">
        <f>'بيان الصيانة'!B98</f>
        <v>0</v>
      </c>
      <c r="DU1162" s="10">
        <f>'اسماء العملاء'!A769</f>
        <v>0</v>
      </c>
      <c r="DV1162" s="147"/>
      <c r="DX1162" s="147"/>
    </row>
    <row r="1163" spans="5:128" ht="21" customHeight="1" thickBot="1">
      <c r="E1163" s="127">
        <v>98</v>
      </c>
      <c r="F1163" s="155">
        <f>'بيان الصيانة'!B99</f>
        <v>0</v>
      </c>
      <c r="DU1163" s="10">
        <f>'اسماء العملاء'!A770</f>
        <v>0</v>
      </c>
      <c r="DV1163" s="147"/>
      <c r="DX1163" s="147"/>
    </row>
    <row r="1164" spans="5:128" ht="21" customHeight="1" thickBot="1">
      <c r="E1164" s="127">
        <v>99</v>
      </c>
      <c r="F1164" s="155">
        <f>'بيان الصيانة'!B100</f>
        <v>0</v>
      </c>
      <c r="DU1164" s="10">
        <f>'اسماء العملاء'!A771</f>
        <v>0</v>
      </c>
      <c r="DV1164" s="147"/>
      <c r="DX1164" s="147"/>
    </row>
    <row r="1165" spans="5:128" ht="21" customHeight="1" thickBot="1">
      <c r="E1165" s="127">
        <v>100</v>
      </c>
      <c r="F1165" s="155">
        <f>'بيان الصيانة'!B101</f>
        <v>0</v>
      </c>
      <c r="DU1165" s="10">
        <f>'اسماء العملاء'!A772</f>
        <v>0</v>
      </c>
      <c r="DV1165" s="147"/>
      <c r="DX1165" s="147"/>
    </row>
    <row r="1166" spans="5:128" ht="21" customHeight="1" thickBot="1">
      <c r="E1166" s="127">
        <v>101</v>
      </c>
      <c r="F1166" s="155">
        <f>'بيان الصيانة'!B102</f>
        <v>0</v>
      </c>
      <c r="DU1166" s="10">
        <f>'اسماء العملاء'!A773</f>
        <v>0</v>
      </c>
      <c r="DV1166" s="147"/>
      <c r="DX1166" s="147"/>
    </row>
    <row r="1167" spans="5:128" ht="21" customHeight="1" thickBot="1">
      <c r="E1167" s="127">
        <v>102</v>
      </c>
      <c r="F1167" s="155">
        <f>'بيان الصيانة'!B103</f>
        <v>0</v>
      </c>
      <c r="DU1167" s="10">
        <f>'اسماء العملاء'!A774</f>
        <v>0</v>
      </c>
      <c r="DV1167" s="147"/>
      <c r="DX1167" s="147"/>
    </row>
    <row r="1168" spans="5:128" ht="21" customHeight="1" thickBot="1">
      <c r="E1168" s="127">
        <v>103</v>
      </c>
      <c r="F1168" s="155">
        <f>'بيان الصيانة'!B104</f>
        <v>0</v>
      </c>
      <c r="DU1168" s="10">
        <f>'اسماء العملاء'!A775</f>
        <v>0</v>
      </c>
      <c r="DV1168" s="147"/>
      <c r="DX1168" s="147"/>
    </row>
    <row r="1169" spans="5:128" ht="21" customHeight="1" thickBot="1">
      <c r="E1169" s="127">
        <v>104</v>
      </c>
      <c r="F1169" s="155">
        <f>'بيان الصيانة'!B105</f>
        <v>0</v>
      </c>
      <c r="DU1169" s="10">
        <f>'اسماء العملاء'!A776</f>
        <v>0</v>
      </c>
      <c r="DV1169" s="147"/>
      <c r="DX1169" s="147"/>
    </row>
    <row r="1170" spans="5:128" ht="21" customHeight="1" thickBot="1">
      <c r="E1170" s="127">
        <v>105</v>
      </c>
      <c r="F1170" s="155">
        <f>'بيان الصيانة'!B106</f>
        <v>0</v>
      </c>
      <c r="DU1170" s="10">
        <f>'اسماء العملاء'!A777</f>
        <v>0</v>
      </c>
      <c r="DV1170" s="147"/>
      <c r="DX1170" s="147"/>
    </row>
    <row r="1171" spans="5:128" ht="21" customHeight="1" thickBot="1">
      <c r="E1171" s="127">
        <v>106</v>
      </c>
      <c r="F1171" s="155">
        <f>'بيان الصيانة'!B107</f>
        <v>0</v>
      </c>
      <c r="DU1171" s="10">
        <f>'اسماء العملاء'!A778</f>
        <v>0</v>
      </c>
      <c r="DV1171" s="147"/>
      <c r="DX1171" s="147"/>
    </row>
    <row r="1172" spans="5:128" ht="21" customHeight="1" thickBot="1">
      <c r="E1172" s="127">
        <v>107</v>
      </c>
      <c r="F1172" s="155">
        <f>'بيان الصيانة'!B108</f>
        <v>0</v>
      </c>
      <c r="DU1172" s="10">
        <f>'اسماء العملاء'!A779</f>
        <v>0</v>
      </c>
      <c r="DV1172" s="147"/>
      <c r="DX1172" s="147"/>
    </row>
    <row r="1173" spans="5:128" ht="21" customHeight="1" thickBot="1">
      <c r="E1173" s="127">
        <v>108</v>
      </c>
      <c r="F1173" s="155">
        <f>'بيان الصيانة'!B109</f>
        <v>0</v>
      </c>
      <c r="DU1173" s="10">
        <f>'اسماء العملاء'!A780</f>
        <v>0</v>
      </c>
      <c r="DV1173" s="147"/>
      <c r="DX1173" s="147"/>
    </row>
    <row r="1174" spans="5:128" ht="21" customHeight="1" thickBot="1">
      <c r="E1174" s="127">
        <v>109</v>
      </c>
      <c r="F1174" s="155">
        <f>'بيان الصيانة'!B110</f>
        <v>0</v>
      </c>
      <c r="DU1174" s="10">
        <f>'اسماء العملاء'!A781</f>
        <v>0</v>
      </c>
      <c r="DV1174" s="147"/>
      <c r="DX1174" s="147"/>
    </row>
    <row r="1175" spans="5:128" ht="21" customHeight="1" thickBot="1">
      <c r="E1175" s="127">
        <v>110</v>
      </c>
      <c r="F1175" s="155">
        <f>'بيان الصيانة'!B111</f>
        <v>0</v>
      </c>
      <c r="DU1175" s="10">
        <f>'اسماء العملاء'!A782</f>
        <v>0</v>
      </c>
      <c r="DV1175" s="147"/>
      <c r="DX1175" s="147"/>
    </row>
    <row r="1176" spans="5:128" ht="21" customHeight="1" thickBot="1">
      <c r="E1176" s="127">
        <v>111</v>
      </c>
      <c r="F1176" s="155">
        <f>'بيان الصيانة'!B112</f>
        <v>0</v>
      </c>
      <c r="DU1176" s="10">
        <f>'اسماء العملاء'!A783</f>
        <v>0</v>
      </c>
      <c r="DV1176" s="147"/>
      <c r="DX1176" s="147"/>
    </row>
    <row r="1177" spans="5:128" ht="21" customHeight="1" thickBot="1">
      <c r="E1177" s="127">
        <v>112</v>
      </c>
      <c r="F1177" s="155">
        <f>'بيان الصيانة'!B113</f>
        <v>0</v>
      </c>
      <c r="DU1177" s="10">
        <f>'اسماء العملاء'!A784</f>
        <v>0</v>
      </c>
      <c r="DV1177" s="147"/>
      <c r="DX1177" s="147"/>
    </row>
    <row r="1178" spans="5:128" ht="21" customHeight="1" thickBot="1">
      <c r="E1178" s="127">
        <v>113</v>
      </c>
      <c r="F1178" s="155">
        <f>'بيان الصيانة'!B114</f>
        <v>0</v>
      </c>
      <c r="DU1178" s="10">
        <f>'اسماء العملاء'!A785</f>
        <v>0</v>
      </c>
      <c r="DV1178" s="147"/>
      <c r="DX1178" s="147"/>
    </row>
    <row r="1179" spans="5:128" ht="21" customHeight="1" thickBot="1">
      <c r="E1179" s="127">
        <v>114</v>
      </c>
      <c r="F1179" s="155">
        <f>'بيان الصيانة'!B115</f>
        <v>0</v>
      </c>
      <c r="DU1179" s="10">
        <f>'اسماء العملاء'!A786</f>
        <v>0</v>
      </c>
      <c r="DV1179" s="147"/>
      <c r="DX1179" s="147"/>
    </row>
    <row r="1180" spans="5:128" ht="21" customHeight="1" thickBot="1">
      <c r="E1180" s="127">
        <v>115</v>
      </c>
      <c r="F1180" s="155">
        <f>'بيان الصيانة'!B116</f>
        <v>0</v>
      </c>
      <c r="DU1180" s="10">
        <f>'اسماء العملاء'!A787</f>
        <v>0</v>
      </c>
      <c r="DV1180" s="147"/>
      <c r="DX1180" s="147"/>
    </row>
    <row r="1181" spans="5:128" ht="21" customHeight="1" thickBot="1">
      <c r="E1181" s="127">
        <v>116</v>
      </c>
      <c r="F1181" s="155">
        <f>'بيان الصيانة'!B117</f>
        <v>0</v>
      </c>
      <c r="DU1181" s="10">
        <f>'اسماء العملاء'!A788</f>
        <v>0</v>
      </c>
      <c r="DV1181" s="147"/>
      <c r="DX1181" s="147"/>
    </row>
    <row r="1182" spans="5:128" ht="21" customHeight="1" thickBot="1">
      <c r="E1182" s="127">
        <v>117</v>
      </c>
      <c r="F1182" s="155">
        <f>'بيان الصيانة'!B118</f>
        <v>0</v>
      </c>
      <c r="DU1182" s="10">
        <f>'اسماء العملاء'!A789</f>
        <v>0</v>
      </c>
      <c r="DV1182" s="147"/>
      <c r="DX1182" s="147"/>
    </row>
    <row r="1183" spans="5:128" ht="21" customHeight="1" thickBot="1">
      <c r="E1183" s="156">
        <v>118</v>
      </c>
      <c r="F1183" s="155">
        <f>'بيان الصيانة'!B119</f>
        <v>0</v>
      </c>
      <c r="DU1183" s="10">
        <f>'اسماء العملاء'!A790</f>
        <v>0</v>
      </c>
      <c r="DV1183" s="147"/>
      <c r="DX1183" s="147"/>
    </row>
    <row r="1184" spans="5:128" ht="21" customHeight="1" thickBot="1">
      <c r="E1184" s="34">
        <v>119</v>
      </c>
      <c r="F1184" s="157">
        <f>'بيان الصيانة'!B120</f>
        <v>0</v>
      </c>
      <c r="DU1184" s="10">
        <f>'اسماء العملاء'!A791</f>
        <v>0</v>
      </c>
      <c r="DV1184" s="147"/>
      <c r="DX1184" s="147"/>
    </row>
    <row r="1185" spans="6:128" ht="21" customHeight="1" thickBot="1">
      <c r="F1185" s="49"/>
      <c r="DU1185" s="10">
        <f>'اسماء العملاء'!A792</f>
        <v>0</v>
      </c>
      <c r="DV1185" s="147"/>
      <c r="DX1185" s="147"/>
    </row>
    <row r="1186" spans="6:128" ht="21" customHeight="1" thickBot="1">
      <c r="F1186" s="49"/>
      <c r="DU1186" s="10">
        <f>'اسماء العملاء'!A793</f>
        <v>0</v>
      </c>
      <c r="DV1186" s="147"/>
      <c r="DX1186" s="147"/>
    </row>
    <row r="1187" spans="6:128" ht="21" customHeight="1" thickBot="1">
      <c r="DU1187" s="10">
        <f>'اسماء العملاء'!A794</f>
        <v>0</v>
      </c>
      <c r="DV1187" s="147"/>
      <c r="DX1187" s="147"/>
    </row>
    <row r="1188" spans="6:128" ht="21" customHeight="1" thickBot="1">
      <c r="DU1188" s="10">
        <f>'اسماء العملاء'!A795</f>
        <v>0</v>
      </c>
      <c r="DV1188" s="147"/>
      <c r="DX1188" s="147"/>
    </row>
    <row r="1189" spans="6:128" ht="21" customHeight="1" thickBot="1">
      <c r="DU1189" s="10">
        <f>'اسماء العملاء'!A796</f>
        <v>0</v>
      </c>
      <c r="DV1189" s="147"/>
      <c r="DX1189" s="147"/>
    </row>
    <row r="1190" spans="6:128" ht="21" customHeight="1" thickBot="1">
      <c r="DU1190" s="10">
        <f>'اسماء العملاء'!A797</f>
        <v>0</v>
      </c>
      <c r="DV1190" s="147"/>
      <c r="DX1190" s="147"/>
    </row>
    <row r="1191" spans="6:128" ht="21" customHeight="1" thickBot="1">
      <c r="DU1191" s="10">
        <f>'اسماء العملاء'!A798</f>
        <v>0</v>
      </c>
      <c r="DV1191" s="147"/>
      <c r="DX1191" s="147"/>
    </row>
    <row r="1192" spans="6:128" ht="21" customHeight="1" thickBot="1">
      <c r="DU1192" s="10">
        <f>'اسماء العملاء'!A799</f>
        <v>0</v>
      </c>
      <c r="DV1192" s="147"/>
      <c r="DX1192" s="147"/>
    </row>
    <row r="1193" spans="6:128" ht="21" customHeight="1" thickBot="1">
      <c r="DU1193" s="10">
        <f>'اسماء العملاء'!A800</f>
        <v>0</v>
      </c>
      <c r="DV1193" s="147"/>
      <c r="DX1193" s="147"/>
    </row>
    <row r="1194" spans="6:128" ht="21" customHeight="1" thickBot="1">
      <c r="DU1194" s="10">
        <f>'اسماء العملاء'!A801</f>
        <v>0</v>
      </c>
      <c r="DV1194" s="147"/>
      <c r="DX1194" s="147"/>
    </row>
    <row r="1195" spans="6:128" ht="21" customHeight="1" thickBot="1">
      <c r="DU1195" s="10">
        <f>'اسماء العملاء'!A802</f>
        <v>0</v>
      </c>
      <c r="DV1195" s="147"/>
      <c r="DX1195" s="147"/>
    </row>
    <row r="1196" spans="6:128" ht="21" customHeight="1" thickBot="1">
      <c r="DU1196" s="10">
        <f>'اسماء العملاء'!A803</f>
        <v>0</v>
      </c>
      <c r="DV1196" s="147"/>
      <c r="DX1196" s="147"/>
    </row>
    <row r="1197" spans="6:128" ht="21" customHeight="1" thickBot="1">
      <c r="DU1197" s="10">
        <f>'اسماء العملاء'!A804</f>
        <v>0</v>
      </c>
      <c r="DV1197" s="147"/>
      <c r="DX1197" s="147"/>
    </row>
    <row r="1198" spans="6:128" ht="21" customHeight="1" thickBot="1">
      <c r="DU1198" s="10">
        <f>'اسماء العملاء'!A805</f>
        <v>0</v>
      </c>
      <c r="DV1198" s="147"/>
      <c r="DX1198" s="147"/>
    </row>
    <row r="1199" spans="6:128" ht="21" customHeight="1" thickBot="1">
      <c r="DU1199" s="10">
        <f>'اسماء العملاء'!A806</f>
        <v>0</v>
      </c>
      <c r="DV1199" s="147"/>
      <c r="DX1199" s="147"/>
    </row>
    <row r="1200" spans="6:128" ht="21" customHeight="1" thickBot="1">
      <c r="DU1200" s="10">
        <f>'اسماء العملاء'!A807</f>
        <v>0</v>
      </c>
      <c r="DV1200" s="147"/>
      <c r="DX1200" s="147"/>
    </row>
    <row r="1201" spans="125:128" ht="21" customHeight="1" thickBot="1">
      <c r="DU1201" s="10">
        <f>'اسماء العملاء'!A808</f>
        <v>0</v>
      </c>
      <c r="DV1201" s="147"/>
      <c r="DX1201" s="147"/>
    </row>
    <row r="1202" spans="125:128" ht="21" customHeight="1" thickBot="1">
      <c r="DU1202" s="10">
        <f>'اسماء العملاء'!A809</f>
        <v>0</v>
      </c>
      <c r="DV1202" s="147"/>
      <c r="DX1202" s="147"/>
    </row>
    <row r="1203" spans="125:128" ht="21" customHeight="1" thickBot="1">
      <c r="DU1203" s="10">
        <f>'اسماء العملاء'!A810</f>
        <v>0</v>
      </c>
      <c r="DV1203" s="147"/>
      <c r="DX1203" s="147"/>
    </row>
    <row r="1204" spans="125:128" ht="21" customHeight="1" thickBot="1">
      <c r="DU1204" s="10">
        <f>'اسماء العملاء'!A811</f>
        <v>0</v>
      </c>
      <c r="DV1204" s="147"/>
      <c r="DX1204" s="147"/>
    </row>
    <row r="1205" spans="125:128" ht="21" customHeight="1" thickBot="1">
      <c r="DU1205" s="10">
        <f>'اسماء العملاء'!A812</f>
        <v>0</v>
      </c>
      <c r="DV1205" s="147"/>
      <c r="DX1205" s="147"/>
    </row>
    <row r="1206" spans="125:128" ht="21" customHeight="1" thickBot="1">
      <c r="DU1206" s="10">
        <f>'اسماء العملاء'!A813</f>
        <v>0</v>
      </c>
      <c r="DV1206" s="147"/>
      <c r="DX1206" s="147"/>
    </row>
    <row r="1207" spans="125:128" ht="21" customHeight="1" thickBot="1">
      <c r="DU1207" s="10">
        <f>'اسماء العملاء'!A814</f>
        <v>0</v>
      </c>
      <c r="DV1207" s="147"/>
      <c r="DX1207" s="147"/>
    </row>
    <row r="1208" spans="125:128" ht="21" customHeight="1" thickBot="1">
      <c r="DU1208" s="10">
        <f>'اسماء العملاء'!A815</f>
        <v>0</v>
      </c>
      <c r="DV1208" s="147"/>
      <c r="DX1208" s="147"/>
    </row>
    <row r="1209" spans="125:128" ht="21" customHeight="1" thickBot="1">
      <c r="DU1209" s="10">
        <f>'اسماء العملاء'!A816</f>
        <v>0</v>
      </c>
      <c r="DV1209" s="147"/>
      <c r="DX1209" s="147"/>
    </row>
    <row r="1210" spans="125:128" ht="21" customHeight="1" thickBot="1">
      <c r="DU1210" s="10">
        <f>'اسماء العملاء'!A817</f>
        <v>0</v>
      </c>
      <c r="DV1210" s="147"/>
      <c r="DX1210" s="147"/>
    </row>
    <row r="1211" spans="125:128" ht="21" customHeight="1" thickBot="1">
      <c r="DU1211" s="10">
        <f>'اسماء العملاء'!A818</f>
        <v>0</v>
      </c>
      <c r="DV1211" s="147"/>
      <c r="DX1211" s="147"/>
    </row>
    <row r="1212" spans="125:128" ht="21" customHeight="1" thickBot="1">
      <c r="DU1212" s="10">
        <f>'اسماء العملاء'!A819</f>
        <v>0</v>
      </c>
      <c r="DV1212" s="147"/>
      <c r="DX1212" s="147"/>
    </row>
    <row r="1213" spans="125:128" ht="21" customHeight="1" thickBot="1">
      <c r="DU1213" s="10">
        <f>'اسماء العملاء'!A820</f>
        <v>0</v>
      </c>
      <c r="DV1213" s="147"/>
      <c r="DX1213" s="147"/>
    </row>
    <row r="1214" spans="125:128" ht="21" customHeight="1" thickBot="1">
      <c r="DU1214" s="10">
        <f>'اسماء العملاء'!A821</f>
        <v>0</v>
      </c>
      <c r="DV1214" s="147"/>
      <c r="DX1214" s="147"/>
    </row>
    <row r="1215" spans="125:128" ht="21" customHeight="1" thickBot="1">
      <c r="DU1215" s="10">
        <f>'اسماء العملاء'!A822</f>
        <v>0</v>
      </c>
      <c r="DV1215" s="147"/>
      <c r="DX1215" s="147"/>
    </row>
    <row r="1216" spans="125:128" ht="21" customHeight="1" thickBot="1">
      <c r="DU1216" s="10">
        <f>'اسماء العملاء'!A823</f>
        <v>0</v>
      </c>
      <c r="DV1216" s="147"/>
      <c r="DX1216" s="147"/>
    </row>
    <row r="1217" spans="125:128" ht="21" customHeight="1" thickBot="1">
      <c r="DU1217" s="10">
        <f>'اسماء العملاء'!A824</f>
        <v>0</v>
      </c>
      <c r="DV1217" s="147"/>
      <c r="DX1217" s="147"/>
    </row>
    <row r="1218" spans="125:128" ht="21" customHeight="1" thickBot="1">
      <c r="DU1218" s="10">
        <f>'اسماء العملاء'!A825</f>
        <v>0</v>
      </c>
      <c r="DV1218" s="147"/>
      <c r="DX1218" s="147"/>
    </row>
    <row r="1219" spans="125:128" ht="21" customHeight="1" thickBot="1">
      <c r="DU1219" s="10">
        <f>'اسماء العملاء'!A826</f>
        <v>0</v>
      </c>
      <c r="DV1219" s="147"/>
      <c r="DX1219" s="147"/>
    </row>
    <row r="1220" spans="125:128" ht="21" customHeight="1" thickBot="1">
      <c r="DU1220" s="10">
        <f>'اسماء العملاء'!A827</f>
        <v>0</v>
      </c>
      <c r="DV1220" s="147"/>
      <c r="DX1220" s="147"/>
    </row>
    <row r="1221" spans="125:128" ht="21" customHeight="1" thickBot="1">
      <c r="DU1221" s="10">
        <f>'اسماء العملاء'!A828</f>
        <v>0</v>
      </c>
      <c r="DV1221" s="147"/>
      <c r="DX1221" s="147"/>
    </row>
    <row r="1222" spans="125:128" ht="21" customHeight="1" thickBot="1">
      <c r="DU1222" s="10">
        <f>'اسماء العملاء'!A829</f>
        <v>0</v>
      </c>
      <c r="DV1222" s="147"/>
      <c r="DX1222" s="147"/>
    </row>
    <row r="1223" spans="125:128" ht="21" customHeight="1" thickBot="1">
      <c r="DU1223" s="10">
        <f>'اسماء العملاء'!A830</f>
        <v>0</v>
      </c>
      <c r="DV1223" s="147"/>
      <c r="DX1223" s="147"/>
    </row>
    <row r="1224" spans="125:128" ht="21" customHeight="1" thickBot="1">
      <c r="DU1224" s="10">
        <f>'اسماء العملاء'!A831</f>
        <v>0</v>
      </c>
      <c r="DV1224" s="147"/>
      <c r="DX1224" s="147"/>
    </row>
    <row r="1225" spans="125:128" ht="21" customHeight="1" thickBot="1">
      <c r="DU1225" s="10">
        <f>'اسماء العملاء'!A832</f>
        <v>0</v>
      </c>
      <c r="DV1225" s="147"/>
      <c r="DX1225" s="147"/>
    </row>
    <row r="1226" spans="125:128" ht="21" customHeight="1" thickBot="1">
      <c r="DU1226" s="10">
        <f>'اسماء العملاء'!A833</f>
        <v>0</v>
      </c>
      <c r="DV1226" s="147"/>
      <c r="DX1226" s="147"/>
    </row>
    <row r="1227" spans="125:128" ht="21" customHeight="1" thickBot="1">
      <c r="DU1227" s="10">
        <f>'اسماء العملاء'!A834</f>
        <v>0</v>
      </c>
      <c r="DV1227" s="147"/>
      <c r="DX1227" s="147"/>
    </row>
    <row r="1228" spans="125:128" ht="21" customHeight="1" thickBot="1">
      <c r="DU1228" s="10">
        <f>'اسماء العملاء'!A835</f>
        <v>0</v>
      </c>
      <c r="DV1228" s="147"/>
      <c r="DX1228" s="147"/>
    </row>
    <row r="1229" spans="125:128" ht="21" customHeight="1" thickBot="1">
      <c r="DU1229" s="10">
        <f>'اسماء العملاء'!A836</f>
        <v>0</v>
      </c>
      <c r="DV1229" s="147"/>
      <c r="DX1229" s="147"/>
    </row>
    <row r="1230" spans="125:128" ht="21" customHeight="1" thickBot="1">
      <c r="DU1230" s="10">
        <f>'اسماء العملاء'!A837</f>
        <v>0</v>
      </c>
      <c r="DV1230" s="147"/>
      <c r="DX1230" s="147"/>
    </row>
    <row r="1231" spans="125:128" ht="21" customHeight="1" thickBot="1">
      <c r="DU1231" s="10">
        <f>'اسماء العملاء'!A838</f>
        <v>0</v>
      </c>
      <c r="DV1231" s="147"/>
      <c r="DX1231" s="147"/>
    </row>
    <row r="1232" spans="125:128" ht="21" customHeight="1" thickBot="1">
      <c r="DU1232" s="10">
        <f>'اسماء العملاء'!A839</f>
        <v>0</v>
      </c>
      <c r="DV1232" s="147"/>
      <c r="DX1232" s="147"/>
    </row>
    <row r="1233" spans="125:128" ht="21" customHeight="1" thickBot="1">
      <c r="DU1233" s="10">
        <f>'اسماء العملاء'!A840</f>
        <v>0</v>
      </c>
      <c r="DV1233" s="147"/>
      <c r="DX1233" s="147"/>
    </row>
    <row r="1234" spans="125:128" ht="21" customHeight="1" thickBot="1">
      <c r="DU1234" s="10">
        <f>'اسماء العملاء'!A841</f>
        <v>0</v>
      </c>
      <c r="DV1234" s="147"/>
      <c r="DX1234" s="147"/>
    </row>
    <row r="1235" spans="125:128" ht="21" customHeight="1" thickBot="1">
      <c r="DU1235" s="10">
        <f>'اسماء العملاء'!A842</f>
        <v>0</v>
      </c>
      <c r="DV1235" s="147"/>
      <c r="DX1235" s="147"/>
    </row>
    <row r="1236" spans="125:128" ht="21" customHeight="1" thickBot="1">
      <c r="DU1236" s="10">
        <f>'اسماء العملاء'!A843</f>
        <v>0</v>
      </c>
      <c r="DV1236" s="147"/>
      <c r="DX1236" s="147"/>
    </row>
    <row r="1237" spans="125:128" ht="21" customHeight="1" thickBot="1">
      <c r="DU1237" s="10">
        <f>'اسماء العملاء'!A844</f>
        <v>0</v>
      </c>
      <c r="DV1237" s="147"/>
      <c r="DX1237" s="147"/>
    </row>
    <row r="1238" spans="125:128" ht="21" customHeight="1" thickBot="1">
      <c r="DU1238" s="10">
        <f>'اسماء العملاء'!A845</f>
        <v>0</v>
      </c>
      <c r="DV1238" s="147"/>
      <c r="DX1238" s="147"/>
    </row>
    <row r="1239" spans="125:128" ht="21" customHeight="1" thickBot="1">
      <c r="DU1239" s="10">
        <f>'اسماء العملاء'!A846</f>
        <v>0</v>
      </c>
      <c r="DV1239" s="147"/>
      <c r="DX1239" s="147"/>
    </row>
    <row r="1240" spans="125:128" ht="21" customHeight="1" thickBot="1">
      <c r="DU1240" s="10">
        <f>'اسماء العملاء'!A847</f>
        <v>0</v>
      </c>
      <c r="DV1240" s="147"/>
      <c r="DX1240" s="147"/>
    </row>
    <row r="1241" spans="125:128" ht="21" customHeight="1" thickBot="1">
      <c r="DU1241" s="10">
        <f>'اسماء العملاء'!A848</f>
        <v>0</v>
      </c>
      <c r="DV1241" s="147"/>
      <c r="DX1241" s="147"/>
    </row>
    <row r="1242" spans="125:128" ht="21" customHeight="1" thickBot="1">
      <c r="DU1242" s="10">
        <f>'اسماء العملاء'!A849</f>
        <v>0</v>
      </c>
      <c r="DV1242" s="147"/>
      <c r="DX1242" s="147"/>
    </row>
    <row r="1243" spans="125:128" ht="21" customHeight="1" thickBot="1">
      <c r="DU1243" s="10">
        <f>'اسماء العملاء'!A850</f>
        <v>0</v>
      </c>
      <c r="DV1243" s="147"/>
      <c r="DX1243" s="147"/>
    </row>
    <row r="1244" spans="125:128" ht="21" customHeight="1" thickBot="1">
      <c r="DU1244" s="10">
        <f>'اسماء العملاء'!A851</f>
        <v>0</v>
      </c>
      <c r="DV1244" s="147"/>
      <c r="DX1244" s="147"/>
    </row>
    <row r="1245" spans="125:128" ht="21" customHeight="1" thickBot="1">
      <c r="DU1245" s="10">
        <f>'اسماء العملاء'!A852</f>
        <v>0</v>
      </c>
      <c r="DV1245" s="147"/>
      <c r="DX1245" s="147"/>
    </row>
    <row r="1246" spans="125:128" ht="21" customHeight="1" thickBot="1">
      <c r="DU1246" s="10">
        <f>'اسماء العملاء'!A853</f>
        <v>0</v>
      </c>
      <c r="DV1246" s="147"/>
      <c r="DX1246" s="147"/>
    </row>
    <row r="1247" spans="125:128" ht="21" customHeight="1" thickBot="1">
      <c r="DU1247" s="10">
        <f>'اسماء العملاء'!A854</f>
        <v>0</v>
      </c>
      <c r="DV1247" s="147"/>
      <c r="DX1247" s="147"/>
    </row>
    <row r="1248" spans="125:128" ht="21" customHeight="1" thickBot="1">
      <c r="DU1248" s="10">
        <f>'اسماء العملاء'!A855</f>
        <v>0</v>
      </c>
      <c r="DV1248" s="147"/>
      <c r="DX1248" s="147"/>
    </row>
    <row r="1249" spans="125:128" ht="21" customHeight="1" thickBot="1">
      <c r="DU1249" s="10">
        <f>'اسماء العملاء'!A856</f>
        <v>0</v>
      </c>
      <c r="DV1249" s="147"/>
      <c r="DX1249" s="147"/>
    </row>
    <row r="1250" spans="125:128" ht="21" customHeight="1" thickBot="1">
      <c r="DU1250" s="10">
        <f>'اسماء العملاء'!A857</f>
        <v>0</v>
      </c>
      <c r="DV1250" s="147"/>
      <c r="DX1250" s="147"/>
    </row>
    <row r="1251" spans="125:128" ht="21" customHeight="1" thickBot="1">
      <c r="DU1251" s="10">
        <f>'اسماء العملاء'!A858</f>
        <v>0</v>
      </c>
      <c r="DV1251" s="147"/>
      <c r="DX1251" s="147"/>
    </row>
    <row r="1252" spans="125:128" ht="21" customHeight="1" thickBot="1">
      <c r="DU1252" s="10">
        <f>'اسماء العملاء'!A859</f>
        <v>0</v>
      </c>
      <c r="DV1252" s="147"/>
      <c r="DX1252" s="147"/>
    </row>
    <row r="1253" spans="125:128" ht="21" customHeight="1" thickBot="1">
      <c r="DU1253" s="10">
        <f>'اسماء العملاء'!A860</f>
        <v>0</v>
      </c>
      <c r="DV1253" s="147"/>
      <c r="DX1253" s="147"/>
    </row>
    <row r="1254" spans="125:128" ht="21" customHeight="1" thickBot="1">
      <c r="DU1254" s="10">
        <f>'اسماء العملاء'!A861</f>
        <v>0</v>
      </c>
      <c r="DV1254" s="147"/>
      <c r="DX1254" s="147"/>
    </row>
    <row r="1255" spans="125:128" ht="21" customHeight="1" thickBot="1">
      <c r="DU1255" s="10">
        <f>'اسماء العملاء'!A862</f>
        <v>0</v>
      </c>
      <c r="DV1255" s="147"/>
      <c r="DX1255" s="147"/>
    </row>
    <row r="1256" spans="125:128" ht="21" customHeight="1" thickBot="1">
      <c r="DU1256" s="10">
        <f>'اسماء العملاء'!A863</f>
        <v>0</v>
      </c>
      <c r="DV1256" s="147"/>
      <c r="DX1256" s="147"/>
    </row>
    <row r="1257" spans="125:128" ht="21" customHeight="1" thickBot="1">
      <c r="DU1257" s="10">
        <f>'اسماء العملاء'!A864</f>
        <v>0</v>
      </c>
      <c r="DV1257" s="147"/>
      <c r="DX1257" s="147"/>
    </row>
    <row r="1258" spans="125:128" ht="21" customHeight="1" thickBot="1">
      <c r="DU1258" s="10">
        <f>'اسماء العملاء'!A865</f>
        <v>0</v>
      </c>
      <c r="DV1258" s="147"/>
      <c r="DX1258" s="147"/>
    </row>
    <row r="1259" spans="125:128" ht="21" customHeight="1" thickBot="1">
      <c r="DU1259" s="10">
        <f>'اسماء العملاء'!A866</f>
        <v>0</v>
      </c>
      <c r="DV1259" s="147"/>
      <c r="DX1259" s="147"/>
    </row>
    <row r="1260" spans="125:128" ht="21" customHeight="1" thickBot="1">
      <c r="DU1260" s="10">
        <f>'اسماء العملاء'!A867</f>
        <v>0</v>
      </c>
      <c r="DV1260" s="147"/>
      <c r="DX1260" s="147"/>
    </row>
    <row r="1261" spans="125:128" ht="21" customHeight="1" thickBot="1">
      <c r="DU1261" s="10">
        <f>'اسماء العملاء'!A868</f>
        <v>0</v>
      </c>
      <c r="DV1261" s="147"/>
      <c r="DX1261" s="147"/>
    </row>
    <row r="1262" spans="125:128" ht="21" customHeight="1" thickBot="1">
      <c r="DU1262" s="10">
        <f>'اسماء العملاء'!A869</f>
        <v>0</v>
      </c>
      <c r="DV1262" s="147"/>
      <c r="DX1262" s="147"/>
    </row>
    <row r="1263" spans="125:128" ht="21" customHeight="1" thickBot="1">
      <c r="DU1263" s="10">
        <f>'اسماء العملاء'!A870</f>
        <v>0</v>
      </c>
      <c r="DV1263" s="147"/>
      <c r="DX1263" s="147"/>
    </row>
    <row r="1264" spans="125:128" ht="21" customHeight="1" thickBot="1">
      <c r="DU1264" s="10">
        <f>'اسماء العملاء'!A871</f>
        <v>0</v>
      </c>
      <c r="DV1264" s="147"/>
      <c r="DX1264" s="147"/>
    </row>
    <row r="1265" spans="125:128" ht="21" customHeight="1" thickBot="1">
      <c r="DU1265" s="10">
        <f>'اسماء العملاء'!A872</f>
        <v>0</v>
      </c>
      <c r="DV1265" s="147"/>
      <c r="DX1265" s="147"/>
    </row>
    <row r="1266" spans="125:128" ht="21" customHeight="1" thickBot="1">
      <c r="DU1266" s="10">
        <f>'اسماء العملاء'!A873</f>
        <v>0</v>
      </c>
      <c r="DV1266" s="147"/>
      <c r="DX1266" s="147"/>
    </row>
    <row r="1267" spans="125:128" ht="21" customHeight="1" thickBot="1">
      <c r="DU1267" s="10">
        <f>'اسماء العملاء'!A874</f>
        <v>0</v>
      </c>
      <c r="DV1267" s="147"/>
      <c r="DX1267" s="147"/>
    </row>
    <row r="1268" spans="125:128" ht="21" customHeight="1" thickBot="1">
      <c r="DU1268" s="10">
        <f>'اسماء العملاء'!A875</f>
        <v>0</v>
      </c>
      <c r="DV1268" s="147"/>
      <c r="DX1268" s="147"/>
    </row>
    <row r="1269" spans="125:128" ht="21" customHeight="1" thickBot="1">
      <c r="DU1269" s="10">
        <f>'اسماء العملاء'!A876</f>
        <v>0</v>
      </c>
      <c r="DV1269" s="147"/>
      <c r="DX1269" s="147"/>
    </row>
    <row r="1270" spans="125:128" ht="21" customHeight="1" thickBot="1">
      <c r="DU1270" s="10">
        <f>'اسماء العملاء'!A877</f>
        <v>0</v>
      </c>
      <c r="DV1270" s="147"/>
      <c r="DX1270" s="147"/>
    </row>
    <row r="1271" spans="125:128" ht="21" customHeight="1" thickBot="1">
      <c r="DU1271" s="10">
        <f>'اسماء العملاء'!A878</f>
        <v>0</v>
      </c>
      <c r="DV1271" s="147"/>
      <c r="DX1271" s="147"/>
    </row>
    <row r="1272" spans="125:128" ht="21" customHeight="1" thickBot="1">
      <c r="DU1272" s="10">
        <f>'اسماء العملاء'!A879</f>
        <v>0</v>
      </c>
      <c r="DV1272" s="147"/>
      <c r="DX1272" s="147"/>
    </row>
    <row r="1273" spans="125:128" ht="21" customHeight="1" thickBot="1">
      <c r="DU1273" s="10">
        <f>'اسماء العملاء'!A880</f>
        <v>0</v>
      </c>
      <c r="DV1273" s="147"/>
      <c r="DX1273" s="147"/>
    </row>
    <row r="1274" spans="125:128" ht="21" customHeight="1" thickBot="1">
      <c r="DU1274" s="10">
        <f>'اسماء العملاء'!A881</f>
        <v>0</v>
      </c>
      <c r="DV1274" s="147"/>
      <c r="DX1274" s="147"/>
    </row>
    <row r="1275" spans="125:128" ht="21" customHeight="1" thickBot="1">
      <c r="DU1275" s="10">
        <f>'اسماء العملاء'!A882</f>
        <v>0</v>
      </c>
      <c r="DV1275" s="147"/>
      <c r="DX1275" s="147"/>
    </row>
    <row r="1276" spans="125:128" ht="21" customHeight="1" thickBot="1">
      <c r="DU1276" s="10">
        <f>'اسماء العملاء'!A883</f>
        <v>0</v>
      </c>
      <c r="DV1276" s="147"/>
      <c r="DX1276" s="147"/>
    </row>
    <row r="1277" spans="125:128" ht="21" customHeight="1" thickBot="1">
      <c r="DU1277" s="10">
        <f>'اسماء العملاء'!A884</f>
        <v>0</v>
      </c>
      <c r="DV1277" s="147"/>
      <c r="DX1277" s="147"/>
    </row>
    <row r="1278" spans="125:128" ht="21" customHeight="1" thickBot="1">
      <c r="DU1278" s="10">
        <f>'اسماء العملاء'!A885</f>
        <v>0</v>
      </c>
      <c r="DV1278" s="147"/>
      <c r="DX1278" s="147"/>
    </row>
    <row r="1279" spans="125:128" ht="21" customHeight="1" thickBot="1">
      <c r="DU1279" s="10">
        <f>'اسماء العملاء'!A886</f>
        <v>0</v>
      </c>
      <c r="DV1279" s="147"/>
      <c r="DX1279" s="147"/>
    </row>
    <row r="1280" spans="125:128" ht="21" customHeight="1" thickBot="1">
      <c r="DU1280" s="10">
        <f>'اسماء العملاء'!A887</f>
        <v>0</v>
      </c>
      <c r="DV1280" s="147"/>
      <c r="DX1280" s="147"/>
    </row>
    <row r="1281" spans="125:128" ht="21" customHeight="1" thickBot="1">
      <c r="DU1281" s="10">
        <f>'اسماء العملاء'!A888</f>
        <v>0</v>
      </c>
      <c r="DV1281" s="147"/>
      <c r="DX1281" s="147"/>
    </row>
    <row r="1282" spans="125:128" ht="21" customHeight="1" thickBot="1">
      <c r="DU1282" s="10">
        <f>'اسماء العملاء'!A889</f>
        <v>0</v>
      </c>
      <c r="DV1282" s="147"/>
      <c r="DX1282" s="147"/>
    </row>
    <row r="1283" spans="125:128" ht="21" customHeight="1" thickBot="1">
      <c r="DU1283" s="10">
        <f>'اسماء العملاء'!A890</f>
        <v>0</v>
      </c>
      <c r="DV1283" s="147"/>
      <c r="DX1283" s="147"/>
    </row>
    <row r="1284" spans="125:128" ht="21" customHeight="1" thickBot="1">
      <c r="DU1284" s="10">
        <f>'اسماء العملاء'!A891</f>
        <v>0</v>
      </c>
      <c r="DV1284" s="147"/>
      <c r="DX1284" s="147"/>
    </row>
    <row r="1285" spans="125:128" ht="21" customHeight="1" thickBot="1">
      <c r="DU1285" s="10">
        <f>'اسماء العملاء'!A892</f>
        <v>0</v>
      </c>
      <c r="DV1285" s="147"/>
      <c r="DX1285" s="147"/>
    </row>
    <row r="1286" spans="125:128" ht="21" customHeight="1" thickBot="1">
      <c r="DU1286" s="10">
        <f>'اسماء العملاء'!A893</f>
        <v>0</v>
      </c>
      <c r="DV1286" s="147"/>
      <c r="DX1286" s="147"/>
    </row>
    <row r="1287" spans="125:128" ht="21" customHeight="1" thickBot="1">
      <c r="DU1287" s="10">
        <f>'اسماء العملاء'!A894</f>
        <v>0</v>
      </c>
      <c r="DV1287" s="147"/>
      <c r="DX1287" s="147"/>
    </row>
    <row r="1288" spans="125:128" ht="21" customHeight="1" thickBot="1">
      <c r="DU1288" s="10">
        <f>'اسماء العملاء'!A895</f>
        <v>0</v>
      </c>
      <c r="DV1288" s="147"/>
      <c r="DX1288" s="147"/>
    </row>
    <row r="1289" spans="125:128" ht="21" customHeight="1" thickBot="1">
      <c r="DU1289" s="10">
        <f>'اسماء العملاء'!A896</f>
        <v>0</v>
      </c>
      <c r="DV1289" s="147"/>
      <c r="DX1289" s="147"/>
    </row>
    <row r="1290" spans="125:128" ht="21" customHeight="1" thickBot="1">
      <c r="DU1290" s="10">
        <f>'اسماء العملاء'!A897</f>
        <v>0</v>
      </c>
      <c r="DV1290" s="147"/>
      <c r="DX1290" s="147"/>
    </row>
    <row r="1291" spans="125:128" ht="21" customHeight="1" thickBot="1">
      <c r="DU1291" s="10">
        <f>'اسماء العملاء'!A898</f>
        <v>0</v>
      </c>
      <c r="DV1291" s="147"/>
      <c r="DX1291" s="147"/>
    </row>
    <row r="1292" spans="125:128" ht="21" customHeight="1" thickBot="1">
      <c r="DU1292" s="10">
        <f>'اسماء العملاء'!A899</f>
        <v>0</v>
      </c>
      <c r="DV1292" s="147"/>
      <c r="DX1292" s="147"/>
    </row>
    <row r="1293" spans="125:128" ht="21" customHeight="1" thickBot="1">
      <c r="DU1293" s="10">
        <f>'اسماء العملاء'!A900</f>
        <v>0</v>
      </c>
      <c r="DV1293" s="147"/>
      <c r="DX1293" s="147"/>
    </row>
    <row r="1294" spans="125:128" ht="21" customHeight="1" thickBot="1">
      <c r="DU1294" s="10">
        <f>'اسماء العملاء'!A901</f>
        <v>0</v>
      </c>
      <c r="DV1294" s="147"/>
      <c r="DX1294" s="147"/>
    </row>
    <row r="1295" spans="125:128" ht="21" customHeight="1" thickBot="1">
      <c r="DU1295" s="10">
        <f>'اسماء العملاء'!A902</f>
        <v>0</v>
      </c>
      <c r="DV1295" s="147"/>
      <c r="DX1295" s="147"/>
    </row>
    <row r="1296" spans="125:128" ht="21" customHeight="1" thickBot="1">
      <c r="DU1296" s="10">
        <f>'اسماء العملاء'!A903</f>
        <v>0</v>
      </c>
      <c r="DV1296" s="147"/>
      <c r="DX1296" s="147"/>
    </row>
    <row r="1297" spans="125:128" ht="21" customHeight="1" thickBot="1">
      <c r="DU1297" s="10">
        <f>'اسماء العملاء'!A904</f>
        <v>0</v>
      </c>
      <c r="DV1297" s="147"/>
      <c r="DX1297" s="147"/>
    </row>
    <row r="1298" spans="125:128" ht="21" customHeight="1" thickBot="1">
      <c r="DU1298" s="10">
        <f>'اسماء العملاء'!A905</f>
        <v>0</v>
      </c>
      <c r="DV1298" s="147"/>
      <c r="DX1298" s="147"/>
    </row>
    <row r="1299" spans="125:128" ht="21" customHeight="1" thickBot="1">
      <c r="DU1299" s="10">
        <f>'اسماء العملاء'!A906</f>
        <v>0</v>
      </c>
      <c r="DV1299" s="147"/>
      <c r="DX1299" s="147"/>
    </row>
    <row r="1300" spans="125:128" ht="21" customHeight="1" thickBot="1">
      <c r="DU1300" s="10">
        <f>'اسماء العملاء'!A907</f>
        <v>0</v>
      </c>
      <c r="DV1300" s="147"/>
      <c r="DX1300" s="147"/>
    </row>
    <row r="1301" spans="125:128" ht="21" customHeight="1" thickBot="1">
      <c r="DU1301" s="10">
        <f>'اسماء العملاء'!A908</f>
        <v>0</v>
      </c>
      <c r="DV1301" s="147"/>
      <c r="DX1301" s="147"/>
    </row>
    <row r="1302" spans="125:128" ht="21" customHeight="1" thickBot="1">
      <c r="DU1302" s="10">
        <f>'اسماء العملاء'!A909</f>
        <v>0</v>
      </c>
      <c r="DV1302" s="147"/>
      <c r="DX1302" s="147"/>
    </row>
    <row r="1303" spans="125:128" ht="21" customHeight="1" thickBot="1">
      <c r="DU1303" s="10">
        <f>'اسماء العملاء'!A910</f>
        <v>0</v>
      </c>
      <c r="DV1303" s="147"/>
      <c r="DX1303" s="147"/>
    </row>
    <row r="1304" spans="125:128" ht="21" customHeight="1" thickBot="1">
      <c r="DU1304" s="10">
        <f>'اسماء العملاء'!A911</f>
        <v>0</v>
      </c>
      <c r="DV1304" s="147"/>
      <c r="DX1304" s="147"/>
    </row>
    <row r="1305" spans="125:128" ht="21" customHeight="1" thickBot="1">
      <c r="DU1305" s="10">
        <f>'اسماء العملاء'!A912</f>
        <v>0</v>
      </c>
      <c r="DV1305" s="147"/>
      <c r="DX1305" s="147"/>
    </row>
    <row r="1306" spans="125:128" ht="21" customHeight="1" thickBot="1">
      <c r="DU1306" s="10">
        <f>'اسماء العملاء'!A913</f>
        <v>0</v>
      </c>
      <c r="DV1306" s="147"/>
      <c r="DX1306" s="147"/>
    </row>
    <row r="1307" spans="125:128" ht="21" customHeight="1" thickBot="1">
      <c r="DU1307" s="10">
        <f>'اسماء العملاء'!A914</f>
        <v>0</v>
      </c>
      <c r="DV1307" s="147"/>
      <c r="DX1307" s="147"/>
    </row>
    <row r="1308" spans="125:128" ht="21" customHeight="1" thickBot="1">
      <c r="DU1308" s="10">
        <f>'اسماء العملاء'!A915</f>
        <v>0</v>
      </c>
      <c r="DV1308" s="147"/>
      <c r="DX1308" s="147"/>
    </row>
    <row r="1309" spans="125:128" ht="21" customHeight="1" thickBot="1">
      <c r="DU1309" s="10">
        <f>'اسماء العملاء'!A916</f>
        <v>0</v>
      </c>
      <c r="DV1309" s="147"/>
      <c r="DX1309" s="147"/>
    </row>
    <row r="1310" spans="125:128" ht="21" customHeight="1" thickBot="1">
      <c r="DU1310" s="10">
        <f>'اسماء العملاء'!A917</f>
        <v>0</v>
      </c>
      <c r="DV1310" s="147"/>
      <c r="DX1310" s="147"/>
    </row>
    <row r="1311" spans="125:128" ht="21" customHeight="1" thickBot="1">
      <c r="DU1311" s="10">
        <f>'اسماء العملاء'!A918</f>
        <v>0</v>
      </c>
      <c r="DV1311" s="147"/>
      <c r="DX1311" s="147"/>
    </row>
    <row r="1312" spans="125:128" ht="21" customHeight="1" thickBot="1">
      <c r="DU1312" s="10">
        <f>'اسماء العملاء'!A919</f>
        <v>0</v>
      </c>
      <c r="DV1312" s="147"/>
      <c r="DX1312" s="147"/>
    </row>
    <row r="1313" spans="125:128" ht="21" customHeight="1" thickBot="1">
      <c r="DU1313" s="10">
        <f>'اسماء العملاء'!A920</f>
        <v>0</v>
      </c>
      <c r="DV1313" s="147"/>
      <c r="DX1313" s="147"/>
    </row>
    <row r="1314" spans="125:128" ht="21" customHeight="1" thickBot="1">
      <c r="DU1314" s="10">
        <f>'اسماء العملاء'!A921</f>
        <v>0</v>
      </c>
      <c r="DV1314" s="147"/>
      <c r="DX1314" s="147"/>
    </row>
    <row r="1315" spans="125:128" ht="21" customHeight="1" thickBot="1">
      <c r="DU1315" s="10">
        <f>'اسماء العملاء'!A922</f>
        <v>0</v>
      </c>
      <c r="DV1315" s="147"/>
      <c r="DX1315" s="147"/>
    </row>
    <row r="1316" spans="125:128" ht="21" customHeight="1" thickBot="1">
      <c r="DU1316" s="10">
        <f>'اسماء العملاء'!A923</f>
        <v>0</v>
      </c>
      <c r="DV1316" s="147"/>
      <c r="DX1316" s="147"/>
    </row>
    <row r="1317" spans="125:128" ht="21" customHeight="1" thickBot="1">
      <c r="DU1317" s="10">
        <f>'اسماء العملاء'!A924</f>
        <v>0</v>
      </c>
      <c r="DV1317" s="147"/>
      <c r="DX1317" s="147"/>
    </row>
    <row r="1318" spans="125:128" ht="21" customHeight="1" thickBot="1">
      <c r="DU1318" s="10">
        <f>'اسماء العملاء'!A925</f>
        <v>0</v>
      </c>
      <c r="DV1318" s="147"/>
      <c r="DX1318" s="147"/>
    </row>
    <row r="1319" spans="125:128" ht="21" customHeight="1" thickBot="1">
      <c r="DU1319" s="10">
        <f>'اسماء العملاء'!A926</f>
        <v>0</v>
      </c>
      <c r="DV1319" s="147"/>
      <c r="DX1319" s="147"/>
    </row>
    <row r="1320" spans="125:128" ht="21" customHeight="1" thickBot="1">
      <c r="DU1320" s="10">
        <f>'اسماء العملاء'!A927</f>
        <v>0</v>
      </c>
      <c r="DV1320" s="147"/>
      <c r="DX1320" s="147"/>
    </row>
    <row r="1321" spans="125:128" ht="21" customHeight="1" thickBot="1">
      <c r="DU1321" s="10">
        <f>'اسماء العملاء'!A928</f>
        <v>0</v>
      </c>
      <c r="DV1321" s="147"/>
      <c r="DX1321" s="147"/>
    </row>
    <row r="1322" spans="125:128" ht="21" customHeight="1" thickBot="1">
      <c r="DU1322" s="10">
        <f>'اسماء العملاء'!A929</f>
        <v>0</v>
      </c>
      <c r="DV1322" s="147"/>
      <c r="DX1322" s="147"/>
    </row>
    <row r="1323" spans="125:128" ht="21" customHeight="1" thickBot="1">
      <c r="DU1323" s="10">
        <f>'اسماء العملاء'!A930</f>
        <v>0</v>
      </c>
      <c r="DV1323" s="147"/>
      <c r="DX1323" s="147"/>
    </row>
    <row r="1324" spans="125:128" ht="21" customHeight="1" thickBot="1">
      <c r="DU1324" s="10">
        <f>'اسماء العملاء'!A931</f>
        <v>0</v>
      </c>
      <c r="DV1324" s="147"/>
      <c r="DX1324" s="147"/>
    </row>
    <row r="1325" spans="125:128" ht="21" customHeight="1" thickBot="1">
      <c r="DU1325" s="10">
        <f>'اسماء العملاء'!A932</f>
        <v>0</v>
      </c>
      <c r="DV1325" s="147"/>
      <c r="DX1325" s="147"/>
    </row>
    <row r="1326" spans="125:128" ht="21" customHeight="1" thickBot="1">
      <c r="DU1326" s="10">
        <f>'اسماء العملاء'!A933</f>
        <v>0</v>
      </c>
      <c r="DV1326" s="147"/>
      <c r="DX1326" s="147"/>
    </row>
    <row r="1327" spans="125:128" ht="21" customHeight="1" thickBot="1">
      <c r="DU1327" s="10">
        <f>'اسماء العملاء'!A934</f>
        <v>0</v>
      </c>
      <c r="DV1327" s="147"/>
      <c r="DX1327" s="147"/>
    </row>
    <row r="1328" spans="125:128" ht="21" customHeight="1" thickBot="1">
      <c r="DU1328" s="10">
        <f>'اسماء العملاء'!A935</f>
        <v>0</v>
      </c>
      <c r="DV1328" s="147"/>
      <c r="DX1328" s="147"/>
    </row>
    <row r="1329" spans="125:128" ht="21" customHeight="1" thickBot="1">
      <c r="DU1329" s="10">
        <f>'اسماء العملاء'!A936</f>
        <v>0</v>
      </c>
      <c r="DV1329" s="147"/>
      <c r="DX1329" s="147"/>
    </row>
    <row r="1330" spans="125:128" ht="21" customHeight="1" thickBot="1">
      <c r="DU1330" s="10">
        <f>'اسماء العملاء'!A937</f>
        <v>0</v>
      </c>
      <c r="DV1330" s="147"/>
      <c r="DX1330" s="147"/>
    </row>
    <row r="1331" spans="125:128" ht="21" customHeight="1" thickBot="1">
      <c r="DU1331" s="10">
        <f>'اسماء العملاء'!A938</f>
        <v>0</v>
      </c>
      <c r="DV1331" s="147"/>
      <c r="DX1331" s="147"/>
    </row>
    <row r="1332" spans="125:128" ht="21" customHeight="1" thickBot="1">
      <c r="DU1332" s="10">
        <f>'اسماء العملاء'!A939</f>
        <v>0</v>
      </c>
      <c r="DV1332" s="147"/>
      <c r="DX1332" s="147"/>
    </row>
    <row r="1333" spans="125:128" ht="21" customHeight="1" thickBot="1">
      <c r="DU1333" s="10">
        <f>'اسماء العملاء'!A940</f>
        <v>0</v>
      </c>
      <c r="DV1333" s="147"/>
      <c r="DX1333" s="147"/>
    </row>
    <row r="1334" spans="125:128" ht="21" customHeight="1" thickBot="1">
      <c r="DU1334" s="10">
        <f>'اسماء العملاء'!A941</f>
        <v>0</v>
      </c>
      <c r="DV1334" s="147"/>
      <c r="DX1334" s="147"/>
    </row>
    <row r="1335" spans="125:128" ht="21" customHeight="1" thickBot="1">
      <c r="DU1335" s="10">
        <f>'اسماء العملاء'!A942</f>
        <v>0</v>
      </c>
      <c r="DV1335" s="147"/>
      <c r="DX1335" s="147"/>
    </row>
    <row r="1336" spans="125:128" ht="21" customHeight="1" thickBot="1">
      <c r="DU1336" s="10">
        <f>'اسماء العملاء'!A943</f>
        <v>0</v>
      </c>
      <c r="DV1336" s="147"/>
      <c r="DX1336" s="147"/>
    </row>
    <row r="1337" spans="125:128" ht="21" customHeight="1" thickBot="1">
      <c r="DU1337" s="10">
        <f>'اسماء العملاء'!A944</f>
        <v>0</v>
      </c>
      <c r="DV1337" s="147"/>
      <c r="DX1337" s="147"/>
    </row>
    <row r="1338" spans="125:128" ht="21" customHeight="1" thickBot="1">
      <c r="DU1338" s="10">
        <f>'اسماء العملاء'!A945</f>
        <v>0</v>
      </c>
      <c r="DV1338" s="147"/>
      <c r="DX1338" s="147"/>
    </row>
    <row r="1339" spans="125:128" ht="21" customHeight="1" thickBot="1">
      <c r="DU1339" s="10">
        <f>'اسماء العملاء'!A946</f>
        <v>0</v>
      </c>
      <c r="DV1339" s="147"/>
      <c r="DX1339" s="147"/>
    </row>
    <row r="1340" spans="125:128" ht="21" customHeight="1" thickBot="1">
      <c r="DU1340" s="10">
        <f>'اسماء العملاء'!A947</f>
        <v>0</v>
      </c>
      <c r="DV1340" s="147"/>
      <c r="DX1340" s="147"/>
    </row>
    <row r="1341" spans="125:128" ht="21" customHeight="1" thickBot="1">
      <c r="DU1341" s="10">
        <f>'اسماء العملاء'!A948</f>
        <v>0</v>
      </c>
      <c r="DV1341" s="147"/>
      <c r="DX1341" s="147"/>
    </row>
    <row r="1342" spans="125:128" ht="21" customHeight="1" thickBot="1">
      <c r="DU1342" s="10">
        <f>'اسماء العملاء'!A949</f>
        <v>0</v>
      </c>
      <c r="DV1342" s="147"/>
      <c r="DX1342" s="147"/>
    </row>
    <row r="1343" spans="125:128" ht="21" customHeight="1" thickBot="1">
      <c r="DU1343" s="10">
        <f>'اسماء العملاء'!A950</f>
        <v>0</v>
      </c>
      <c r="DV1343" s="147"/>
      <c r="DX1343" s="147"/>
    </row>
    <row r="1344" spans="125:128" ht="21" customHeight="1" thickBot="1">
      <c r="DU1344" s="10">
        <f>'اسماء العملاء'!A951</f>
        <v>0</v>
      </c>
      <c r="DV1344" s="147"/>
      <c r="DX1344" s="147"/>
    </row>
    <row r="1345" spans="125:128" ht="21" customHeight="1" thickBot="1">
      <c r="DU1345" s="10">
        <f>'اسماء العملاء'!A952</f>
        <v>0</v>
      </c>
      <c r="DV1345" s="147"/>
      <c r="DX1345" s="147"/>
    </row>
    <row r="1346" spans="125:128" ht="21" customHeight="1" thickBot="1">
      <c r="DU1346" s="10">
        <f>'اسماء العملاء'!A953</f>
        <v>0</v>
      </c>
      <c r="DV1346" s="147"/>
      <c r="DX1346" s="147"/>
    </row>
    <row r="1347" spans="125:128" ht="21" customHeight="1" thickBot="1">
      <c r="DU1347" s="10">
        <f>'اسماء العملاء'!A954</f>
        <v>0</v>
      </c>
      <c r="DV1347" s="147"/>
      <c r="DX1347" s="147"/>
    </row>
    <row r="1348" spans="125:128" ht="21" customHeight="1" thickBot="1">
      <c r="DU1348" s="10">
        <f>'اسماء العملاء'!A955</f>
        <v>0</v>
      </c>
      <c r="DV1348" s="147"/>
      <c r="DX1348" s="147"/>
    </row>
    <row r="1349" spans="125:128" ht="21" customHeight="1" thickBot="1">
      <c r="DU1349" s="10">
        <f>'اسماء العملاء'!A956</f>
        <v>0</v>
      </c>
      <c r="DV1349" s="147"/>
      <c r="DX1349" s="147"/>
    </row>
    <row r="1350" spans="125:128" ht="21" customHeight="1" thickBot="1">
      <c r="DU1350" s="10">
        <f>'اسماء العملاء'!A957</f>
        <v>0</v>
      </c>
      <c r="DV1350" s="147"/>
      <c r="DX1350" s="147"/>
    </row>
    <row r="1351" spans="125:128" ht="21" customHeight="1" thickBot="1">
      <c r="DU1351" s="10">
        <f>'اسماء العملاء'!A958</f>
        <v>0</v>
      </c>
      <c r="DV1351" s="147"/>
      <c r="DX1351" s="147"/>
    </row>
    <row r="1352" spans="125:128" ht="21" customHeight="1" thickBot="1">
      <c r="DU1352" s="10">
        <f>'اسماء العملاء'!A959</f>
        <v>0</v>
      </c>
      <c r="DV1352" s="147"/>
      <c r="DX1352" s="147"/>
    </row>
    <row r="1353" spans="125:128" ht="21" customHeight="1" thickBot="1">
      <c r="DU1353" s="10">
        <f>'اسماء العملاء'!A960</f>
        <v>0</v>
      </c>
      <c r="DV1353" s="147"/>
      <c r="DX1353" s="147"/>
    </row>
    <row r="1354" spans="125:128" ht="21" customHeight="1" thickBot="1">
      <c r="DU1354" s="10">
        <f>'اسماء العملاء'!A961</f>
        <v>0</v>
      </c>
      <c r="DV1354" s="147"/>
      <c r="DX1354" s="147"/>
    </row>
    <row r="1355" spans="125:128" ht="21" customHeight="1" thickBot="1">
      <c r="DU1355" s="10">
        <f>'اسماء العملاء'!A962</f>
        <v>0</v>
      </c>
      <c r="DV1355" s="147"/>
      <c r="DX1355" s="147"/>
    </row>
    <row r="1356" spans="125:128" ht="21" customHeight="1" thickBot="1">
      <c r="DU1356" s="10">
        <f>'اسماء العملاء'!A963</f>
        <v>0</v>
      </c>
      <c r="DV1356" s="147"/>
      <c r="DX1356" s="147"/>
    </row>
    <row r="1357" spans="125:128" ht="21" customHeight="1" thickBot="1">
      <c r="DU1357" s="10">
        <f>'اسماء العملاء'!A964</f>
        <v>0</v>
      </c>
      <c r="DV1357" s="147"/>
      <c r="DX1357" s="147"/>
    </row>
    <row r="1358" spans="125:128" ht="21" customHeight="1" thickBot="1">
      <c r="DU1358" s="10">
        <f>'اسماء العملاء'!A965</f>
        <v>0</v>
      </c>
      <c r="DV1358" s="147"/>
      <c r="DX1358" s="147"/>
    </row>
    <row r="1359" spans="125:128" ht="21" customHeight="1" thickBot="1">
      <c r="DU1359" s="10">
        <f>'اسماء العملاء'!A966</f>
        <v>0</v>
      </c>
      <c r="DV1359" s="147"/>
      <c r="DX1359" s="147"/>
    </row>
    <row r="1360" spans="125:128" ht="21" customHeight="1" thickBot="1">
      <c r="DU1360" s="10">
        <f>'اسماء العملاء'!A967</f>
        <v>0</v>
      </c>
      <c r="DV1360" s="147"/>
      <c r="DX1360" s="147"/>
    </row>
    <row r="1361" spans="125:128" ht="21" customHeight="1" thickBot="1">
      <c r="DU1361" s="10">
        <f>'اسماء العملاء'!A968</f>
        <v>0</v>
      </c>
      <c r="DV1361" s="147"/>
      <c r="DX1361" s="147"/>
    </row>
    <row r="1362" spans="125:128" ht="21" customHeight="1" thickBot="1">
      <c r="DU1362" s="10">
        <f>'اسماء العملاء'!A969</f>
        <v>0</v>
      </c>
      <c r="DV1362" s="147"/>
      <c r="DX1362" s="147"/>
    </row>
    <row r="1363" spans="125:128" ht="21" customHeight="1" thickBot="1">
      <c r="DU1363" s="10">
        <f>'اسماء العملاء'!A970</f>
        <v>0</v>
      </c>
      <c r="DV1363" s="147"/>
      <c r="DX1363" s="147"/>
    </row>
    <row r="1364" spans="125:128" ht="21" customHeight="1" thickBot="1">
      <c r="DU1364" s="10">
        <f>'اسماء العملاء'!A971</f>
        <v>0</v>
      </c>
      <c r="DV1364" s="147"/>
      <c r="DX1364" s="147"/>
    </row>
    <row r="1365" spans="125:128" ht="21" customHeight="1" thickBot="1">
      <c r="DU1365" s="10">
        <f>'اسماء العملاء'!A972</f>
        <v>0</v>
      </c>
      <c r="DV1365" s="147"/>
      <c r="DX1365" s="147"/>
    </row>
    <row r="1366" spans="125:128" ht="21" customHeight="1" thickBot="1">
      <c r="DU1366" s="10">
        <f>'اسماء العملاء'!A973</f>
        <v>0</v>
      </c>
      <c r="DV1366" s="147"/>
      <c r="DX1366" s="147"/>
    </row>
    <row r="1367" spans="125:128" ht="21" customHeight="1" thickBot="1">
      <c r="DU1367" s="10">
        <f>'اسماء العملاء'!A974</f>
        <v>0</v>
      </c>
      <c r="DV1367" s="147"/>
      <c r="DX1367" s="147"/>
    </row>
    <row r="1368" spans="125:128" ht="21" customHeight="1" thickBot="1">
      <c r="DU1368" s="10">
        <f>'اسماء العملاء'!A975</f>
        <v>0</v>
      </c>
      <c r="DV1368" s="147"/>
      <c r="DX1368" s="147"/>
    </row>
    <row r="1369" spans="125:128" ht="21" customHeight="1" thickBot="1">
      <c r="DU1369" s="10">
        <f>'اسماء العملاء'!A976</f>
        <v>0</v>
      </c>
      <c r="DV1369" s="147"/>
      <c r="DX1369" s="147"/>
    </row>
    <row r="1370" spans="125:128" ht="21" customHeight="1" thickBot="1">
      <c r="DU1370" s="10">
        <f>'اسماء العملاء'!A977</f>
        <v>0</v>
      </c>
      <c r="DV1370" s="147"/>
      <c r="DX1370" s="147"/>
    </row>
    <row r="1371" spans="125:128" ht="21" customHeight="1" thickBot="1">
      <c r="DU1371" s="10">
        <f>'اسماء العملاء'!A978</f>
        <v>0</v>
      </c>
      <c r="DV1371" s="147"/>
      <c r="DX1371" s="147"/>
    </row>
    <row r="1372" spans="125:128" ht="21" customHeight="1" thickBot="1">
      <c r="DU1372" s="10">
        <f>'اسماء العملاء'!A979</f>
        <v>0</v>
      </c>
      <c r="DV1372" s="147"/>
      <c r="DX1372" s="147"/>
    </row>
    <row r="1373" spans="125:128" ht="21" customHeight="1" thickBot="1">
      <c r="DU1373" s="10">
        <f>'اسماء العملاء'!A980</f>
        <v>0</v>
      </c>
      <c r="DV1373" s="147"/>
      <c r="DX1373" s="147"/>
    </row>
    <row r="1374" spans="125:128" ht="21" customHeight="1" thickBot="1">
      <c r="DU1374" s="10">
        <f>'اسماء العملاء'!A981</f>
        <v>0</v>
      </c>
      <c r="DV1374" s="147"/>
      <c r="DX1374" s="147"/>
    </row>
    <row r="1375" spans="125:128" ht="21" customHeight="1" thickBot="1">
      <c r="DU1375" s="10">
        <f>'اسماء العملاء'!A982</f>
        <v>0</v>
      </c>
      <c r="DV1375" s="147"/>
      <c r="DX1375" s="147"/>
    </row>
    <row r="1376" spans="125:128" ht="21" customHeight="1" thickBot="1">
      <c r="DU1376" s="10">
        <f>'اسماء العملاء'!A983</f>
        <v>0</v>
      </c>
      <c r="DV1376" s="147"/>
      <c r="DX1376" s="147"/>
    </row>
    <row r="1377" spans="125:128" ht="21" customHeight="1" thickBot="1">
      <c r="DU1377" s="10">
        <f>'اسماء العملاء'!A984</f>
        <v>0</v>
      </c>
      <c r="DV1377" s="147"/>
      <c r="DX1377" s="147"/>
    </row>
    <row r="1378" spans="125:128" ht="21" customHeight="1" thickBot="1">
      <c r="DU1378" s="10">
        <f>'اسماء العملاء'!A985</f>
        <v>0</v>
      </c>
      <c r="DV1378" s="147"/>
      <c r="DX1378" s="147"/>
    </row>
    <row r="1379" spans="125:128" ht="21" customHeight="1" thickBot="1">
      <c r="DU1379" s="10">
        <f>'اسماء العملاء'!A986</f>
        <v>0</v>
      </c>
      <c r="DV1379" s="147"/>
      <c r="DX1379" s="147"/>
    </row>
    <row r="1380" spans="125:128" ht="21" customHeight="1" thickBot="1">
      <c r="DU1380" s="10">
        <f>'اسماء العملاء'!A987</f>
        <v>0</v>
      </c>
      <c r="DV1380" s="147"/>
      <c r="DX1380" s="147"/>
    </row>
    <row r="1381" spans="125:128" ht="21" customHeight="1" thickBot="1">
      <c r="DU1381" s="10">
        <f>'اسماء العملاء'!A988</f>
        <v>0</v>
      </c>
      <c r="DV1381" s="147"/>
      <c r="DX1381" s="147"/>
    </row>
    <row r="1382" spans="125:128" ht="21" customHeight="1" thickBot="1">
      <c r="DU1382" s="10">
        <f>'اسماء العملاء'!A989</f>
        <v>0</v>
      </c>
      <c r="DV1382" s="147"/>
      <c r="DX1382" s="147"/>
    </row>
    <row r="1383" spans="125:128" ht="21" customHeight="1" thickBot="1">
      <c r="DU1383" s="10">
        <f>'اسماء العملاء'!A990</f>
        <v>0</v>
      </c>
      <c r="DV1383" s="147"/>
      <c r="DX1383" s="147"/>
    </row>
    <row r="1384" spans="125:128" ht="21" customHeight="1" thickBot="1">
      <c r="DU1384" s="10">
        <f>'اسماء العملاء'!A991</f>
        <v>0</v>
      </c>
      <c r="DV1384" s="147"/>
      <c r="DX1384" s="147"/>
    </row>
    <row r="1385" spans="125:128" ht="21" customHeight="1" thickBot="1">
      <c r="DU1385" s="10">
        <f>'اسماء العملاء'!A992</f>
        <v>0</v>
      </c>
      <c r="DV1385" s="147"/>
      <c r="DX1385" s="147"/>
    </row>
    <row r="1386" spans="125:128" ht="21" customHeight="1" thickBot="1">
      <c r="DU1386" s="10">
        <f>'اسماء العملاء'!A993</f>
        <v>0</v>
      </c>
      <c r="DV1386" s="147"/>
      <c r="DX1386" s="147"/>
    </row>
    <row r="1387" spans="125:128" ht="21" customHeight="1" thickBot="1">
      <c r="DU1387" s="10">
        <f>'اسماء العملاء'!A994</f>
        <v>0</v>
      </c>
      <c r="DV1387" s="147"/>
      <c r="DX1387" s="147"/>
    </row>
    <row r="1388" spans="125:128" ht="21" customHeight="1" thickBot="1">
      <c r="DU1388" s="10">
        <f>'اسماء العملاء'!A995</f>
        <v>0</v>
      </c>
      <c r="DV1388" s="147"/>
      <c r="DX1388" s="147"/>
    </row>
    <row r="1389" spans="125:128" ht="21" customHeight="1" thickBot="1">
      <c r="DU1389" s="10">
        <f>'اسماء العملاء'!A996</f>
        <v>0</v>
      </c>
      <c r="DV1389" s="147"/>
      <c r="DX1389" s="147"/>
    </row>
    <row r="1390" spans="125:128" ht="21" customHeight="1" thickBot="1">
      <c r="DU1390" s="10">
        <f>'اسماء العملاء'!A997</f>
        <v>0</v>
      </c>
      <c r="DV1390" s="147"/>
      <c r="DX1390" s="147"/>
    </row>
    <row r="1391" spans="125:128" ht="21" customHeight="1" thickBot="1">
      <c r="DU1391" s="10">
        <f>'اسماء العملاء'!A998</f>
        <v>0</v>
      </c>
      <c r="DV1391" s="147"/>
      <c r="DX1391" s="147"/>
    </row>
    <row r="1392" spans="125:128" ht="21" customHeight="1" thickBot="1">
      <c r="DU1392" s="10">
        <f>'اسماء العملاء'!A999</f>
        <v>0</v>
      </c>
      <c r="DV1392" s="147"/>
      <c r="DX1392" s="147"/>
    </row>
    <row r="1393" spans="125:128" ht="21" customHeight="1" thickBot="1">
      <c r="DU1393" s="10">
        <f>'اسماء العملاء'!A1000</f>
        <v>0</v>
      </c>
      <c r="DV1393" s="147"/>
      <c r="DX1393" s="147"/>
    </row>
    <row r="1394" spans="125:128" ht="21" customHeight="1" thickBot="1">
      <c r="DU1394" s="10">
        <f>'اسماء العملاء'!A1001</f>
        <v>0</v>
      </c>
      <c r="DV1394" s="147"/>
      <c r="DX1394" s="147"/>
    </row>
    <row r="1395" spans="125:128" ht="21" customHeight="1" thickBot="1">
      <c r="DU1395" s="10">
        <f>'اسماء العملاء'!A1002</f>
        <v>0</v>
      </c>
      <c r="DV1395" s="147"/>
      <c r="DX1395" s="147"/>
    </row>
    <row r="1396" spans="125:128" ht="21" customHeight="1" thickBot="1">
      <c r="DU1396" s="10">
        <f>'اسماء العملاء'!A1003</f>
        <v>0</v>
      </c>
      <c r="DV1396" s="147"/>
      <c r="DX1396" s="147"/>
    </row>
    <row r="1397" spans="125:128" ht="21" customHeight="1" thickBot="1">
      <c r="DU1397" s="10">
        <f>'اسماء العملاء'!A1004</f>
        <v>0</v>
      </c>
      <c r="DV1397" s="147"/>
      <c r="DX1397" s="147"/>
    </row>
    <row r="1398" spans="125:128" ht="21" customHeight="1" thickBot="1">
      <c r="DU1398" s="10">
        <f>'اسماء العملاء'!A1005</f>
        <v>0</v>
      </c>
      <c r="DV1398" s="147"/>
      <c r="DX1398" s="147"/>
    </row>
    <row r="1399" spans="125:128" ht="21" customHeight="1" thickBot="1">
      <c r="DU1399" s="10">
        <f>'اسماء العملاء'!A1006</f>
        <v>0</v>
      </c>
      <c r="DV1399" s="147"/>
      <c r="DX1399" s="147"/>
    </row>
    <row r="1400" spans="125:128" ht="21" customHeight="1" thickBot="1">
      <c r="DU1400" s="10">
        <f>'اسماء العملاء'!A1007</f>
        <v>0</v>
      </c>
      <c r="DV1400" s="147"/>
      <c r="DX1400" s="147"/>
    </row>
    <row r="1401" spans="125:128" ht="21" customHeight="1" thickBot="1">
      <c r="DU1401" s="10">
        <f>'اسماء العملاء'!A1008</f>
        <v>0</v>
      </c>
      <c r="DV1401" s="147"/>
      <c r="DX1401" s="147"/>
    </row>
    <row r="1402" spans="125:128" ht="21" customHeight="1" thickBot="1">
      <c r="DU1402" s="10">
        <f>'اسماء العملاء'!A1009</f>
        <v>0</v>
      </c>
      <c r="DV1402" s="147"/>
      <c r="DX1402" s="147"/>
    </row>
    <row r="1403" spans="125:128" ht="21" customHeight="1" thickBot="1">
      <c r="DU1403" s="10">
        <f>'اسماء العملاء'!A1010</f>
        <v>0</v>
      </c>
      <c r="DV1403" s="147"/>
      <c r="DX1403" s="147"/>
    </row>
    <row r="1404" spans="125:128" ht="21" customHeight="1" thickBot="1">
      <c r="DU1404" s="10">
        <f>'اسماء العملاء'!A1011</f>
        <v>0</v>
      </c>
      <c r="DV1404" s="147"/>
      <c r="DX1404" s="147"/>
    </row>
    <row r="1405" spans="125:128" ht="21" customHeight="1" thickBot="1">
      <c r="DU1405" s="10">
        <f>'اسماء العملاء'!A1012</f>
        <v>0</v>
      </c>
      <c r="DV1405" s="147"/>
      <c r="DX1405" s="147"/>
    </row>
    <row r="1406" spans="125:128" ht="21" customHeight="1" thickBot="1">
      <c r="DU1406" s="10">
        <f>'اسماء العملاء'!A1013</f>
        <v>0</v>
      </c>
      <c r="DV1406" s="147"/>
      <c r="DX1406" s="147"/>
    </row>
    <row r="1407" spans="125:128" ht="21" customHeight="1" thickBot="1">
      <c r="DU1407" s="10">
        <f>'اسماء العملاء'!A1014</f>
        <v>0</v>
      </c>
      <c r="DV1407" s="147"/>
      <c r="DX1407" s="147"/>
    </row>
    <row r="1408" spans="125:128" ht="21" customHeight="1" thickBot="1">
      <c r="DU1408" s="10">
        <f>'اسماء العملاء'!A1015</f>
        <v>0</v>
      </c>
      <c r="DV1408" s="147"/>
      <c r="DX1408" s="147"/>
    </row>
    <row r="1409" spans="125:128" ht="21" customHeight="1" thickBot="1">
      <c r="DU1409" s="10">
        <f>'اسماء العملاء'!A1016</f>
        <v>0</v>
      </c>
      <c r="DV1409" s="147"/>
      <c r="DX1409" s="147"/>
    </row>
    <row r="1410" spans="125:128" ht="21" customHeight="1" thickBot="1">
      <c r="DU1410" s="10">
        <f>'اسماء العملاء'!A1017</f>
        <v>0</v>
      </c>
      <c r="DV1410" s="147"/>
      <c r="DX1410" s="147"/>
    </row>
    <row r="1411" spans="125:128" ht="21" customHeight="1" thickBot="1">
      <c r="DU1411" s="10">
        <f>'اسماء العملاء'!A1018</f>
        <v>0</v>
      </c>
      <c r="DV1411" s="147"/>
      <c r="DX1411" s="147"/>
    </row>
    <row r="1412" spans="125:128" ht="21" customHeight="1" thickBot="1">
      <c r="DU1412" s="10">
        <f>'اسماء العملاء'!A1019</f>
        <v>0</v>
      </c>
      <c r="DV1412" s="147"/>
      <c r="DX1412" s="147"/>
    </row>
    <row r="1413" spans="125:128" ht="21" customHeight="1" thickBot="1">
      <c r="DU1413" s="10">
        <f>'اسماء العملاء'!A1020</f>
        <v>0</v>
      </c>
      <c r="DV1413" s="147"/>
      <c r="DX1413" s="147"/>
    </row>
    <row r="1414" spans="125:128" ht="21" customHeight="1" thickBot="1">
      <c r="DU1414" s="10">
        <f>'اسماء العملاء'!A1021</f>
        <v>0</v>
      </c>
      <c r="DV1414" s="147"/>
      <c r="DX1414" s="147"/>
    </row>
    <row r="1415" spans="125:128" ht="21" customHeight="1" thickBot="1">
      <c r="DU1415" s="10">
        <f>'اسماء العملاء'!A1022</f>
        <v>0</v>
      </c>
      <c r="DV1415" s="147"/>
      <c r="DX1415" s="147"/>
    </row>
    <row r="1416" spans="125:128" ht="21" customHeight="1" thickBot="1">
      <c r="DU1416" s="10">
        <f>'اسماء العملاء'!A1023</f>
        <v>0</v>
      </c>
      <c r="DV1416" s="147"/>
      <c r="DX1416" s="147"/>
    </row>
    <row r="1417" spans="125:128" ht="21" customHeight="1" thickBot="1">
      <c r="DU1417" s="10">
        <f>'اسماء العملاء'!A1024</f>
        <v>0</v>
      </c>
      <c r="DV1417" s="147"/>
      <c r="DX1417" s="147"/>
    </row>
    <row r="1418" spans="125:128" ht="21" customHeight="1" thickBot="1">
      <c r="DU1418" s="10">
        <f>'اسماء العملاء'!A1025</f>
        <v>0</v>
      </c>
      <c r="DV1418" s="147"/>
      <c r="DX1418" s="147"/>
    </row>
    <row r="1419" spans="125:128" ht="21" customHeight="1" thickBot="1">
      <c r="DU1419" s="10">
        <f>'اسماء العملاء'!A1026</f>
        <v>0</v>
      </c>
      <c r="DV1419" s="147"/>
      <c r="DX1419" s="147"/>
    </row>
    <row r="1420" spans="125:128" ht="21" customHeight="1" thickBot="1">
      <c r="DU1420" s="10">
        <f>'اسماء العملاء'!A1027</f>
        <v>0</v>
      </c>
      <c r="DV1420" s="147"/>
      <c r="DX1420" s="147"/>
    </row>
    <row r="1421" spans="125:128" ht="21" customHeight="1" thickBot="1">
      <c r="DU1421" s="10">
        <f>'اسماء العملاء'!A1028</f>
        <v>0</v>
      </c>
      <c r="DV1421" s="147"/>
      <c r="DX1421" s="147"/>
    </row>
    <row r="1422" spans="125:128" ht="21" customHeight="1" thickBot="1">
      <c r="DU1422" s="10">
        <f>'اسماء العملاء'!A1029</f>
        <v>0</v>
      </c>
      <c r="DV1422" s="147"/>
      <c r="DX1422" s="147"/>
    </row>
    <row r="1423" spans="125:128" ht="21" customHeight="1" thickBot="1">
      <c r="DU1423" s="10">
        <f>'اسماء العملاء'!A1030</f>
        <v>0</v>
      </c>
      <c r="DV1423" s="147"/>
      <c r="DX1423" s="147"/>
    </row>
    <row r="1424" spans="125:128" ht="21" customHeight="1" thickBot="1">
      <c r="DU1424" s="10">
        <f>'اسماء العملاء'!A1031</f>
        <v>0</v>
      </c>
      <c r="DV1424" s="147"/>
      <c r="DX1424" s="147"/>
    </row>
    <row r="1425" spans="125:128" ht="21" customHeight="1" thickBot="1">
      <c r="DU1425" s="10">
        <f>'اسماء العملاء'!A1032</f>
        <v>0</v>
      </c>
      <c r="DV1425" s="147"/>
      <c r="DX1425" s="147"/>
    </row>
    <row r="1426" spans="125:128" ht="21" customHeight="1" thickBot="1">
      <c r="DU1426" s="10">
        <f>'اسماء العملاء'!A1033</f>
        <v>0</v>
      </c>
      <c r="DV1426" s="147"/>
      <c r="DX1426" s="147"/>
    </row>
    <row r="1427" spans="125:128" ht="21" customHeight="1" thickBot="1">
      <c r="DU1427" s="10">
        <f>'اسماء العملاء'!A1034</f>
        <v>0</v>
      </c>
      <c r="DV1427" s="147"/>
      <c r="DX1427" s="147"/>
    </row>
    <row r="1428" spans="125:128" ht="21" customHeight="1" thickBot="1">
      <c r="DU1428" s="10">
        <f>'اسماء العملاء'!A1035</f>
        <v>0</v>
      </c>
      <c r="DV1428" s="147"/>
      <c r="DX1428" s="147"/>
    </row>
    <row r="1429" spans="125:128" ht="21" customHeight="1" thickBot="1">
      <c r="DU1429" s="10">
        <f>'اسماء العملاء'!A1036</f>
        <v>0</v>
      </c>
      <c r="DV1429" s="147"/>
      <c r="DX1429" s="147"/>
    </row>
    <row r="1430" spans="125:128" ht="21" customHeight="1" thickBot="1">
      <c r="DU1430" s="10">
        <f>'اسماء العملاء'!A1037</f>
        <v>0</v>
      </c>
      <c r="DV1430" s="147"/>
      <c r="DX1430" s="147"/>
    </row>
    <row r="1431" spans="125:128" ht="21" customHeight="1" thickBot="1">
      <c r="DU1431" s="10">
        <f>'اسماء العملاء'!A1038</f>
        <v>0</v>
      </c>
      <c r="DV1431" s="147"/>
      <c r="DX1431" s="147"/>
    </row>
    <row r="1432" spans="125:128" ht="21" customHeight="1" thickBot="1">
      <c r="DU1432" s="10">
        <f>'اسماء العملاء'!A1039</f>
        <v>0</v>
      </c>
      <c r="DV1432" s="147"/>
      <c r="DX1432" s="147"/>
    </row>
    <row r="1433" spans="125:128" ht="21" customHeight="1" thickBot="1">
      <c r="DU1433" s="10">
        <f>'اسماء العملاء'!A1040</f>
        <v>0</v>
      </c>
      <c r="DV1433" s="147"/>
      <c r="DX1433" s="147"/>
    </row>
    <row r="1434" spans="125:128" ht="21" customHeight="1" thickBot="1">
      <c r="DU1434" s="10">
        <f>'اسماء العملاء'!A1041</f>
        <v>0</v>
      </c>
      <c r="DV1434" s="147"/>
      <c r="DX1434" s="147"/>
    </row>
    <row r="1435" spans="125:128" ht="21" customHeight="1" thickBot="1">
      <c r="DU1435" s="10">
        <f>'اسماء العملاء'!A1042</f>
        <v>0</v>
      </c>
      <c r="DV1435" s="147"/>
      <c r="DX1435" s="147"/>
    </row>
    <row r="1436" spans="125:128" ht="21" customHeight="1" thickBot="1">
      <c r="DU1436" s="10">
        <f>'اسماء العملاء'!A1043</f>
        <v>0</v>
      </c>
      <c r="DV1436" s="147"/>
      <c r="DX1436" s="147"/>
    </row>
    <row r="1437" spans="125:128" ht="21" customHeight="1" thickBot="1">
      <c r="DU1437" s="10">
        <f>'اسماء العملاء'!A1044</f>
        <v>0</v>
      </c>
      <c r="DV1437" s="147"/>
      <c r="DX1437" s="147"/>
    </row>
    <row r="1438" spans="125:128" ht="21" customHeight="1" thickBot="1">
      <c r="DU1438" s="10">
        <f>'اسماء العملاء'!A1045</f>
        <v>0</v>
      </c>
      <c r="DV1438" s="147"/>
      <c r="DX1438" s="147"/>
    </row>
    <row r="1439" spans="125:128" ht="21" customHeight="1" thickBot="1">
      <c r="DU1439" s="10">
        <f>'اسماء العملاء'!A1046</f>
        <v>0</v>
      </c>
      <c r="DV1439" s="147"/>
      <c r="DX1439" s="147"/>
    </row>
    <row r="1440" spans="125:128" ht="21" customHeight="1" thickBot="1">
      <c r="DU1440" s="10">
        <f>'اسماء العملاء'!A1047</f>
        <v>0</v>
      </c>
      <c r="DV1440" s="147"/>
      <c r="DX1440" s="147"/>
    </row>
    <row r="1441" spans="125:128" ht="21" customHeight="1" thickBot="1">
      <c r="DU1441" s="10">
        <f>'اسماء العملاء'!A1048</f>
        <v>0</v>
      </c>
      <c r="DV1441" s="147"/>
      <c r="DX1441" s="147"/>
    </row>
    <row r="1442" spans="125:128" ht="21" customHeight="1" thickBot="1">
      <c r="DU1442" s="10">
        <f>'اسماء العملاء'!A1049</f>
        <v>0</v>
      </c>
      <c r="DV1442" s="147"/>
      <c r="DX1442" s="147"/>
    </row>
    <row r="1443" spans="125:128" ht="21" customHeight="1" thickBot="1">
      <c r="DU1443" s="10">
        <f>'اسماء العملاء'!A1050</f>
        <v>0</v>
      </c>
      <c r="DV1443" s="147"/>
      <c r="DX1443" s="147"/>
    </row>
    <row r="1444" spans="125:128" ht="21" customHeight="1" thickBot="1">
      <c r="DU1444" s="10">
        <f>'اسماء العملاء'!A1051</f>
        <v>0</v>
      </c>
      <c r="DV1444" s="147"/>
      <c r="DX1444" s="147"/>
    </row>
    <row r="1445" spans="125:128" ht="21" customHeight="1" thickBot="1">
      <c r="DU1445" s="10">
        <f>'اسماء العملاء'!A1052</f>
        <v>0</v>
      </c>
      <c r="DV1445" s="147"/>
      <c r="DX1445" s="147"/>
    </row>
    <row r="1446" spans="125:128" ht="21" customHeight="1" thickBot="1">
      <c r="DU1446" s="10">
        <f>'اسماء العملاء'!A1053</f>
        <v>0</v>
      </c>
      <c r="DV1446" s="147"/>
      <c r="DX1446" s="147"/>
    </row>
    <row r="1447" spans="125:128" ht="21" customHeight="1" thickBot="1">
      <c r="DU1447" s="10">
        <f>'اسماء العملاء'!A1054</f>
        <v>0</v>
      </c>
      <c r="DV1447" s="147"/>
      <c r="DX1447" s="147"/>
    </row>
    <row r="1448" spans="125:128" ht="21" customHeight="1" thickBot="1">
      <c r="DU1448" s="10">
        <f>'اسماء العملاء'!A1055</f>
        <v>0</v>
      </c>
      <c r="DV1448" s="147"/>
      <c r="DX1448" s="147"/>
    </row>
    <row r="1449" spans="125:128" ht="21" customHeight="1" thickBot="1">
      <c r="DU1449" s="10">
        <f>'اسماء العملاء'!A1056</f>
        <v>0</v>
      </c>
      <c r="DV1449" s="147"/>
      <c r="DX1449" s="147"/>
    </row>
    <row r="1450" spans="125:128" ht="21" customHeight="1" thickBot="1">
      <c r="DU1450" s="10">
        <f>'اسماء العملاء'!A1057</f>
        <v>0</v>
      </c>
      <c r="DV1450" s="147"/>
      <c r="DX1450" s="147"/>
    </row>
    <row r="1451" spans="125:128" ht="21" customHeight="1" thickBot="1">
      <c r="DU1451" s="10">
        <f>'اسماء العملاء'!A1058</f>
        <v>0</v>
      </c>
      <c r="DV1451" s="147"/>
      <c r="DX1451" s="147"/>
    </row>
    <row r="1452" spans="125:128" ht="21" customHeight="1" thickBot="1">
      <c r="DU1452" s="10">
        <f>'اسماء العملاء'!A1059</f>
        <v>0</v>
      </c>
      <c r="DV1452" s="147"/>
      <c r="DX1452" s="147"/>
    </row>
    <row r="1453" spans="125:128" ht="21" customHeight="1" thickBot="1">
      <c r="DU1453" s="10">
        <f>'اسماء العملاء'!A1060</f>
        <v>0</v>
      </c>
      <c r="DV1453" s="147"/>
      <c r="DX1453" s="147"/>
    </row>
    <row r="1454" spans="125:128" ht="21" customHeight="1" thickBot="1">
      <c r="DU1454" s="10">
        <f>'اسماء العملاء'!A1061</f>
        <v>0</v>
      </c>
      <c r="DV1454" s="147"/>
      <c r="DX1454" s="147"/>
    </row>
    <row r="1455" spans="125:128" ht="21" customHeight="1" thickBot="1">
      <c r="DU1455" s="10">
        <f>'اسماء العملاء'!A1062</f>
        <v>0</v>
      </c>
      <c r="DV1455" s="147"/>
      <c r="DX1455" s="147"/>
    </row>
    <row r="1456" spans="125:128" ht="21" customHeight="1" thickBot="1">
      <c r="DU1456" s="10">
        <f>'اسماء العملاء'!A1063</f>
        <v>0</v>
      </c>
      <c r="DV1456" s="147"/>
      <c r="DX1456" s="147"/>
    </row>
    <row r="1457" spans="125:128" ht="21" customHeight="1" thickBot="1">
      <c r="DU1457" s="10">
        <f>'اسماء العملاء'!A1064</f>
        <v>0</v>
      </c>
      <c r="DV1457" s="147"/>
      <c r="DX1457" s="147"/>
    </row>
    <row r="1458" spans="125:128" ht="21" customHeight="1" thickBot="1">
      <c r="DU1458" s="10">
        <f>'اسماء العملاء'!A1065</f>
        <v>0</v>
      </c>
      <c r="DV1458" s="147"/>
      <c r="DX1458" s="147"/>
    </row>
    <row r="1459" spans="125:128" ht="21" customHeight="1" thickBot="1">
      <c r="DU1459" s="10">
        <f>'اسماء العملاء'!A1066</f>
        <v>0</v>
      </c>
      <c r="DV1459" s="147"/>
      <c r="DX1459" s="147"/>
    </row>
    <row r="1460" spans="125:128" ht="21" customHeight="1" thickBot="1">
      <c r="DU1460" s="10">
        <f>'اسماء العملاء'!A1067</f>
        <v>0</v>
      </c>
      <c r="DV1460" s="147"/>
      <c r="DX1460" s="147"/>
    </row>
    <row r="1461" spans="125:128" ht="21" customHeight="1" thickBot="1">
      <c r="DU1461" s="10">
        <f>'اسماء العملاء'!A1068</f>
        <v>0</v>
      </c>
      <c r="DV1461" s="147"/>
      <c r="DX1461" s="147"/>
    </row>
    <row r="1462" spans="125:128" ht="21" customHeight="1" thickBot="1">
      <c r="DU1462" s="10">
        <f>'اسماء العملاء'!A1069</f>
        <v>0</v>
      </c>
      <c r="DV1462" s="147"/>
      <c r="DX1462" s="147"/>
    </row>
    <row r="1463" spans="125:128" ht="21" customHeight="1" thickBot="1">
      <c r="DU1463" s="10">
        <f>'اسماء العملاء'!A1070</f>
        <v>0</v>
      </c>
      <c r="DV1463" s="147"/>
      <c r="DX1463" s="147"/>
    </row>
    <row r="1464" spans="125:128" ht="21" customHeight="1" thickBot="1">
      <c r="DU1464" s="10">
        <f>'اسماء العملاء'!A1071</f>
        <v>0</v>
      </c>
      <c r="DV1464" s="147"/>
      <c r="DX1464" s="147"/>
    </row>
    <row r="1465" spans="125:128" ht="21" customHeight="1" thickBot="1">
      <c r="DU1465" s="10">
        <f>'اسماء العملاء'!A1072</f>
        <v>0</v>
      </c>
      <c r="DV1465" s="147"/>
      <c r="DX1465" s="147"/>
    </row>
    <row r="1466" spans="125:128" ht="21" customHeight="1" thickBot="1">
      <c r="DU1466" s="10">
        <f>'اسماء العملاء'!A1073</f>
        <v>0</v>
      </c>
      <c r="DV1466" s="147"/>
      <c r="DX1466" s="147"/>
    </row>
    <row r="1467" spans="125:128" ht="21" customHeight="1" thickBot="1">
      <c r="DU1467" s="10">
        <f>'اسماء العملاء'!A1074</f>
        <v>0</v>
      </c>
      <c r="DV1467" s="147"/>
      <c r="DX1467" s="147"/>
    </row>
    <row r="1468" spans="125:128" ht="21" customHeight="1" thickBot="1">
      <c r="DU1468" s="10">
        <f>'اسماء العملاء'!A1075</f>
        <v>0</v>
      </c>
      <c r="DV1468" s="147"/>
      <c r="DX1468" s="147"/>
    </row>
    <row r="1469" spans="125:128" ht="21" customHeight="1" thickBot="1">
      <c r="DU1469" s="10">
        <f>'اسماء العملاء'!A1076</f>
        <v>0</v>
      </c>
      <c r="DV1469" s="147"/>
      <c r="DX1469" s="147"/>
    </row>
    <row r="1470" spans="125:128" ht="21" customHeight="1" thickBot="1">
      <c r="DU1470" s="10">
        <f>'اسماء العملاء'!A1077</f>
        <v>0</v>
      </c>
      <c r="DV1470" s="147"/>
      <c r="DX1470" s="147"/>
    </row>
    <row r="1471" spans="125:128" ht="21" customHeight="1" thickBot="1">
      <c r="DU1471" s="10">
        <f>'اسماء العملاء'!A1078</f>
        <v>0</v>
      </c>
      <c r="DV1471" s="147"/>
      <c r="DX1471" s="147"/>
    </row>
    <row r="1472" spans="125:128" ht="21" customHeight="1" thickBot="1">
      <c r="DU1472" s="10">
        <f>'اسماء العملاء'!A1079</f>
        <v>0</v>
      </c>
      <c r="DV1472" s="147"/>
      <c r="DX1472" s="147"/>
    </row>
    <row r="1473" spans="125:128" ht="21" customHeight="1" thickBot="1">
      <c r="DU1473" s="10">
        <f>'اسماء العملاء'!A1080</f>
        <v>0</v>
      </c>
      <c r="DV1473" s="147"/>
      <c r="DX1473" s="147"/>
    </row>
    <row r="1474" spans="125:128" ht="21" customHeight="1" thickBot="1">
      <c r="DU1474" s="10">
        <f>'اسماء العملاء'!A1081</f>
        <v>0</v>
      </c>
      <c r="DV1474" s="147"/>
      <c r="DX1474" s="147"/>
    </row>
    <row r="1475" spans="125:128" ht="21" customHeight="1" thickBot="1">
      <c r="DU1475" s="10">
        <f>'اسماء العملاء'!A1082</f>
        <v>0</v>
      </c>
      <c r="DV1475" s="147"/>
      <c r="DX1475" s="147"/>
    </row>
    <row r="1476" spans="125:128" ht="21" customHeight="1" thickBot="1">
      <c r="DU1476" s="10">
        <f>'اسماء العملاء'!A1083</f>
        <v>0</v>
      </c>
      <c r="DV1476" s="147"/>
      <c r="DX1476" s="147"/>
    </row>
    <row r="1477" spans="125:128" ht="21" customHeight="1" thickBot="1">
      <c r="DU1477" s="10">
        <f>'اسماء العملاء'!A1084</f>
        <v>0</v>
      </c>
      <c r="DV1477" s="147"/>
      <c r="DX1477" s="147"/>
    </row>
    <row r="1478" spans="125:128" ht="21" customHeight="1" thickBot="1">
      <c r="DU1478" s="10">
        <f>'اسماء العملاء'!A1085</f>
        <v>0</v>
      </c>
      <c r="DV1478" s="147"/>
      <c r="DX1478" s="147"/>
    </row>
    <row r="1479" spans="125:128" ht="21" customHeight="1" thickBot="1">
      <c r="DU1479" s="10">
        <f>'اسماء العملاء'!A1086</f>
        <v>0</v>
      </c>
      <c r="DV1479" s="147"/>
      <c r="DX1479" s="147"/>
    </row>
    <row r="1480" spans="125:128" ht="21" customHeight="1" thickBot="1">
      <c r="DU1480" s="10">
        <f>'اسماء العملاء'!A1087</f>
        <v>0</v>
      </c>
      <c r="DV1480" s="147"/>
      <c r="DX1480" s="147"/>
    </row>
    <row r="1481" spans="125:128" ht="21" customHeight="1" thickBot="1">
      <c r="DU1481" s="10">
        <f>'اسماء العملاء'!A1088</f>
        <v>0</v>
      </c>
      <c r="DV1481" s="147"/>
      <c r="DX1481" s="147"/>
    </row>
    <row r="1482" spans="125:128" ht="21" customHeight="1" thickBot="1">
      <c r="DU1482" s="10">
        <f>'اسماء العملاء'!A1089</f>
        <v>0</v>
      </c>
      <c r="DV1482" s="147"/>
      <c r="DX1482" s="147"/>
    </row>
    <row r="1483" spans="125:128" ht="21" customHeight="1" thickBot="1">
      <c r="DU1483" s="10">
        <f>'اسماء العملاء'!A1090</f>
        <v>0</v>
      </c>
      <c r="DV1483" s="147"/>
      <c r="DX1483" s="147"/>
    </row>
    <row r="1484" spans="125:128" ht="21" customHeight="1" thickBot="1">
      <c r="DU1484" s="10">
        <f>'اسماء العملاء'!A1091</f>
        <v>0</v>
      </c>
      <c r="DV1484" s="147"/>
      <c r="DX1484" s="147"/>
    </row>
    <row r="1485" spans="125:128" ht="21" customHeight="1" thickBot="1">
      <c r="DU1485" s="10">
        <f>'اسماء العملاء'!A1092</f>
        <v>0</v>
      </c>
      <c r="DV1485" s="147"/>
      <c r="DX1485" s="147"/>
    </row>
    <row r="1486" spans="125:128" ht="21" customHeight="1" thickBot="1">
      <c r="DU1486" s="10">
        <f>'اسماء العملاء'!A1093</f>
        <v>0</v>
      </c>
      <c r="DV1486" s="147"/>
      <c r="DX1486" s="147"/>
    </row>
    <row r="1487" spans="125:128" ht="21" customHeight="1" thickBot="1">
      <c r="DU1487" s="10">
        <f>'اسماء العملاء'!A1094</f>
        <v>0</v>
      </c>
      <c r="DV1487" s="147"/>
      <c r="DX1487" s="147"/>
    </row>
    <row r="1488" spans="125:128" ht="21" customHeight="1" thickBot="1">
      <c r="DU1488" s="10">
        <f>'اسماء العملاء'!A1095</f>
        <v>0</v>
      </c>
      <c r="DV1488" s="147"/>
      <c r="DX1488" s="147"/>
    </row>
    <row r="1489" spans="125:128" ht="21" customHeight="1" thickBot="1">
      <c r="DU1489" s="10">
        <f>'اسماء العملاء'!A1096</f>
        <v>0</v>
      </c>
      <c r="DV1489" s="147"/>
      <c r="DX1489" s="147"/>
    </row>
    <row r="1490" spans="125:128" ht="21" customHeight="1" thickBot="1">
      <c r="DU1490" s="10">
        <f>'اسماء العملاء'!A1097</f>
        <v>0</v>
      </c>
      <c r="DV1490" s="147"/>
      <c r="DX1490" s="147"/>
    </row>
    <row r="1491" spans="125:128" ht="21" customHeight="1" thickBot="1">
      <c r="DU1491" s="10">
        <f>'اسماء العملاء'!A1098</f>
        <v>0</v>
      </c>
      <c r="DV1491" s="147"/>
      <c r="DX1491" s="147"/>
    </row>
    <row r="1492" spans="125:128" ht="21" customHeight="1" thickBot="1">
      <c r="DU1492" s="10">
        <f>'اسماء العملاء'!A1099</f>
        <v>0</v>
      </c>
      <c r="DV1492" s="147"/>
      <c r="DX1492" s="147"/>
    </row>
    <row r="1493" spans="125:128" ht="21" customHeight="1" thickBot="1">
      <c r="DU1493" s="10">
        <f>'اسماء العملاء'!A1100</f>
        <v>0</v>
      </c>
      <c r="DV1493" s="147"/>
      <c r="DX1493" s="147"/>
    </row>
    <row r="1494" spans="125:128" ht="21" customHeight="1" thickBot="1">
      <c r="DU1494" s="10">
        <f>'اسماء العملاء'!A1101</f>
        <v>0</v>
      </c>
      <c r="DV1494" s="147"/>
      <c r="DX1494" s="147"/>
    </row>
    <row r="1495" spans="125:128" ht="21" customHeight="1" thickBot="1">
      <c r="DU1495" s="10">
        <f>'اسماء العملاء'!A1102</f>
        <v>0</v>
      </c>
      <c r="DV1495" s="147"/>
      <c r="DX1495" s="147"/>
    </row>
    <row r="1496" spans="125:128" ht="21" customHeight="1" thickBot="1">
      <c r="DU1496" s="10">
        <f>'اسماء العملاء'!A1103</f>
        <v>0</v>
      </c>
      <c r="DV1496" s="147"/>
      <c r="DX1496" s="147"/>
    </row>
    <row r="1497" spans="125:128" ht="21" customHeight="1" thickBot="1">
      <c r="DU1497" s="10">
        <f>'اسماء العملاء'!A1104</f>
        <v>0</v>
      </c>
      <c r="DV1497" s="147"/>
      <c r="DX1497" s="147"/>
    </row>
    <row r="1498" spans="125:128" ht="21" customHeight="1" thickBot="1">
      <c r="DU1498" s="10">
        <f>'اسماء العملاء'!A1105</f>
        <v>0</v>
      </c>
      <c r="DV1498" s="147"/>
      <c r="DX1498" s="147"/>
    </row>
    <row r="1499" spans="125:128" ht="21" customHeight="1" thickBot="1">
      <c r="DU1499" s="10">
        <f>'اسماء العملاء'!A1106</f>
        <v>0</v>
      </c>
      <c r="DV1499" s="147"/>
      <c r="DX1499" s="147"/>
    </row>
    <row r="1500" spans="125:128" ht="21" customHeight="1" thickBot="1">
      <c r="DU1500" s="10">
        <f>'اسماء العملاء'!A1107</f>
        <v>0</v>
      </c>
      <c r="DV1500" s="147"/>
      <c r="DX1500" s="147"/>
    </row>
    <row r="1501" spans="125:128" ht="21" customHeight="1" thickBot="1">
      <c r="DU1501" s="10">
        <f>'اسماء العملاء'!A1108</f>
        <v>0</v>
      </c>
      <c r="DV1501" s="147"/>
      <c r="DX1501" s="147"/>
    </row>
    <row r="1502" spans="125:128" ht="21" customHeight="1" thickBot="1">
      <c r="DU1502" s="10">
        <f>'اسماء العملاء'!A1109</f>
        <v>0</v>
      </c>
      <c r="DV1502" s="147"/>
      <c r="DX1502" s="147"/>
    </row>
    <row r="1503" spans="125:128" ht="21" customHeight="1" thickBot="1">
      <c r="DU1503" s="10">
        <f>'اسماء العملاء'!A1110</f>
        <v>0</v>
      </c>
      <c r="DV1503" s="147"/>
      <c r="DX1503" s="147"/>
    </row>
    <row r="1504" spans="125:128" ht="21" customHeight="1" thickBot="1">
      <c r="DU1504" s="10">
        <f>'اسماء العملاء'!A1111</f>
        <v>0</v>
      </c>
      <c r="DV1504" s="147"/>
      <c r="DX1504" s="147"/>
    </row>
    <row r="1505" spans="125:128" ht="21" customHeight="1" thickBot="1">
      <c r="DU1505" s="10">
        <f>'اسماء العملاء'!A1112</f>
        <v>0</v>
      </c>
      <c r="DV1505" s="147"/>
      <c r="DX1505" s="147"/>
    </row>
    <row r="1506" spans="125:128" ht="21" customHeight="1" thickBot="1">
      <c r="DU1506" s="10">
        <f>'اسماء العملاء'!A1113</f>
        <v>0</v>
      </c>
      <c r="DV1506" s="147"/>
      <c r="DX1506" s="147"/>
    </row>
    <row r="1507" spans="125:128" ht="21" customHeight="1" thickBot="1">
      <c r="DU1507" s="10">
        <f>'اسماء العملاء'!A1114</f>
        <v>0</v>
      </c>
      <c r="DV1507" s="147"/>
      <c r="DX1507" s="147"/>
    </row>
    <row r="1508" spans="125:128" ht="21" customHeight="1" thickBot="1">
      <c r="DU1508" s="10">
        <f>'اسماء العملاء'!A1115</f>
        <v>0</v>
      </c>
      <c r="DV1508" s="147"/>
      <c r="DX1508" s="147"/>
    </row>
    <row r="1509" spans="125:128" ht="21" customHeight="1" thickBot="1">
      <c r="DU1509" s="10">
        <f>'اسماء العملاء'!A1116</f>
        <v>0</v>
      </c>
      <c r="DV1509" s="147"/>
      <c r="DX1509" s="147"/>
    </row>
    <row r="1510" spans="125:128" ht="21" customHeight="1" thickBot="1">
      <c r="DU1510" s="10">
        <f>'اسماء العملاء'!A1117</f>
        <v>0</v>
      </c>
      <c r="DV1510" s="147"/>
      <c r="DX1510" s="147"/>
    </row>
    <row r="1511" spans="125:128" ht="21" customHeight="1" thickBot="1">
      <c r="DU1511" s="10">
        <f>'اسماء العملاء'!A1118</f>
        <v>0</v>
      </c>
      <c r="DV1511" s="147"/>
      <c r="DX1511" s="147"/>
    </row>
    <row r="1512" spans="125:128" ht="21" customHeight="1" thickBot="1">
      <c r="DU1512" s="10">
        <f>'اسماء العملاء'!A1119</f>
        <v>0</v>
      </c>
      <c r="DV1512" s="147"/>
      <c r="DX1512" s="147"/>
    </row>
    <row r="1513" spans="125:128" ht="21" customHeight="1" thickBot="1">
      <c r="DU1513" s="10">
        <f>'اسماء العملاء'!A1120</f>
        <v>0</v>
      </c>
      <c r="DV1513" s="147"/>
      <c r="DX1513" s="147"/>
    </row>
    <row r="1514" spans="125:128" ht="21" customHeight="1" thickBot="1">
      <c r="DU1514" s="10">
        <f>'اسماء العملاء'!A1121</f>
        <v>0</v>
      </c>
      <c r="DV1514" s="147"/>
      <c r="DX1514" s="147"/>
    </row>
    <row r="1515" spans="125:128" ht="21" customHeight="1" thickBot="1">
      <c r="DU1515" s="10">
        <f>'اسماء العملاء'!A1122</f>
        <v>0</v>
      </c>
      <c r="DV1515" s="147"/>
      <c r="DX1515" s="147"/>
    </row>
    <row r="1516" spans="125:128" ht="21" customHeight="1" thickBot="1">
      <c r="DU1516" s="10">
        <f>'اسماء العملاء'!A1123</f>
        <v>0</v>
      </c>
      <c r="DV1516" s="147"/>
      <c r="DX1516" s="147"/>
    </row>
    <row r="1517" spans="125:128" ht="21" customHeight="1" thickBot="1">
      <c r="DU1517" s="10">
        <f>'اسماء العملاء'!A1124</f>
        <v>0</v>
      </c>
      <c r="DV1517" s="147"/>
      <c r="DX1517" s="147"/>
    </row>
    <row r="1518" spans="125:128" ht="21" customHeight="1" thickBot="1">
      <c r="DU1518" s="10">
        <f>'اسماء العملاء'!A1125</f>
        <v>0</v>
      </c>
      <c r="DV1518" s="147"/>
      <c r="DX1518" s="147"/>
    </row>
    <row r="1519" spans="125:128" ht="21" customHeight="1" thickBot="1">
      <c r="DU1519" s="10">
        <f>'اسماء العملاء'!A1126</f>
        <v>0</v>
      </c>
      <c r="DV1519" s="147"/>
      <c r="DX1519" s="147"/>
    </row>
    <row r="1520" spans="125:128" ht="21" customHeight="1" thickBot="1">
      <c r="DU1520" s="10">
        <f>'اسماء العملاء'!A1127</f>
        <v>0</v>
      </c>
      <c r="DV1520" s="147"/>
      <c r="DX1520" s="147"/>
    </row>
    <row r="1521" spans="125:128" ht="21" customHeight="1" thickBot="1">
      <c r="DU1521" s="10">
        <f>'اسماء العملاء'!A1128</f>
        <v>0</v>
      </c>
      <c r="DV1521" s="147"/>
      <c r="DX1521" s="147"/>
    </row>
    <row r="1522" spans="125:128" ht="21" customHeight="1" thickBot="1">
      <c r="DU1522" s="10">
        <f>'اسماء العملاء'!A1129</f>
        <v>0</v>
      </c>
      <c r="DV1522" s="147"/>
      <c r="DX1522" s="147"/>
    </row>
    <row r="1523" spans="125:128" ht="21" customHeight="1" thickBot="1">
      <c r="DU1523" s="10">
        <f>'اسماء العملاء'!A1130</f>
        <v>0</v>
      </c>
      <c r="DV1523" s="147"/>
      <c r="DX1523" s="147"/>
    </row>
    <row r="1524" spans="125:128" ht="21" customHeight="1" thickBot="1">
      <c r="DU1524" s="10">
        <f>'اسماء العملاء'!A1131</f>
        <v>0</v>
      </c>
      <c r="DV1524" s="147"/>
      <c r="DX1524" s="147"/>
    </row>
    <row r="1525" spans="125:128" ht="21" customHeight="1" thickBot="1">
      <c r="DU1525" s="10">
        <f>'اسماء العملاء'!A1132</f>
        <v>0</v>
      </c>
      <c r="DV1525" s="147"/>
      <c r="DX1525" s="147"/>
    </row>
    <row r="1526" spans="125:128" ht="21" customHeight="1" thickBot="1">
      <c r="DU1526" s="10">
        <f>'اسماء العملاء'!A1133</f>
        <v>0</v>
      </c>
      <c r="DV1526" s="147"/>
      <c r="DX1526" s="147"/>
    </row>
    <row r="1527" spans="125:128" ht="21" customHeight="1" thickBot="1">
      <c r="DU1527" s="10">
        <f>'اسماء العملاء'!A1134</f>
        <v>0</v>
      </c>
      <c r="DV1527" s="147"/>
      <c r="DX1527" s="147"/>
    </row>
    <row r="1528" spans="125:128" ht="21" customHeight="1" thickBot="1">
      <c r="DU1528" s="10">
        <f>'اسماء العملاء'!A1135</f>
        <v>0</v>
      </c>
      <c r="DV1528" s="147"/>
      <c r="DX1528" s="147"/>
    </row>
    <row r="1529" spans="125:128" ht="21" customHeight="1" thickBot="1">
      <c r="DU1529" s="10">
        <f>'اسماء العملاء'!A1136</f>
        <v>0</v>
      </c>
      <c r="DV1529" s="147"/>
      <c r="DX1529" s="147"/>
    </row>
    <row r="1530" spans="125:128" ht="21" customHeight="1" thickBot="1">
      <c r="DU1530" s="10">
        <f>'اسماء العملاء'!A1137</f>
        <v>0</v>
      </c>
      <c r="DV1530" s="147"/>
      <c r="DX1530" s="147"/>
    </row>
    <row r="1531" spans="125:128" ht="21" customHeight="1" thickBot="1">
      <c r="DU1531" s="10">
        <f>'اسماء العملاء'!A1138</f>
        <v>0</v>
      </c>
      <c r="DV1531" s="147"/>
      <c r="DX1531" s="147"/>
    </row>
    <row r="1532" spans="125:128" ht="21" customHeight="1" thickBot="1">
      <c r="DU1532" s="10">
        <f>'اسماء العملاء'!A1139</f>
        <v>0</v>
      </c>
      <c r="DV1532" s="147"/>
      <c r="DX1532" s="147"/>
    </row>
    <row r="1533" spans="125:128" ht="21" customHeight="1" thickBot="1">
      <c r="DU1533" s="10">
        <f>'اسماء العملاء'!A1140</f>
        <v>0</v>
      </c>
      <c r="DV1533" s="147"/>
      <c r="DX1533" s="147"/>
    </row>
    <row r="1534" spans="125:128" ht="21" customHeight="1" thickBot="1">
      <c r="DU1534" s="10">
        <f>'اسماء العملاء'!A1141</f>
        <v>0</v>
      </c>
      <c r="DV1534" s="147"/>
      <c r="DX1534" s="147"/>
    </row>
    <row r="1535" spans="125:128" ht="21" customHeight="1" thickBot="1">
      <c r="DU1535" s="10">
        <f>'اسماء العملاء'!A1142</f>
        <v>0</v>
      </c>
      <c r="DV1535" s="147"/>
      <c r="DX1535" s="147"/>
    </row>
    <row r="1536" spans="125:128" ht="21" customHeight="1" thickBot="1">
      <c r="DU1536" s="10">
        <f>'اسماء العملاء'!A1143</f>
        <v>0</v>
      </c>
      <c r="DV1536" s="147"/>
      <c r="DX1536" s="147"/>
    </row>
    <row r="1537" spans="125:128" ht="21" customHeight="1" thickBot="1">
      <c r="DU1537" s="10">
        <f>'اسماء العملاء'!A1144</f>
        <v>0</v>
      </c>
      <c r="DV1537" s="147"/>
      <c r="DX1537" s="147"/>
    </row>
    <row r="1538" spans="125:128" ht="21" customHeight="1" thickBot="1">
      <c r="DU1538" s="10">
        <f>'اسماء العملاء'!A1145</f>
        <v>0</v>
      </c>
      <c r="DV1538" s="147"/>
      <c r="DX1538" s="147"/>
    </row>
    <row r="1539" spans="125:128" ht="21" customHeight="1" thickBot="1">
      <c r="DU1539" s="10">
        <f>'اسماء العملاء'!A1146</f>
        <v>0</v>
      </c>
      <c r="DV1539" s="147"/>
      <c r="DX1539" s="147"/>
    </row>
    <row r="1540" spans="125:128" ht="21" customHeight="1" thickBot="1">
      <c r="DU1540" s="10">
        <f>'اسماء العملاء'!A1147</f>
        <v>0</v>
      </c>
      <c r="DV1540" s="147"/>
      <c r="DX1540" s="147"/>
    </row>
    <row r="1541" spans="125:128" ht="21" customHeight="1" thickBot="1">
      <c r="DU1541" s="10">
        <f>'اسماء العملاء'!A1148</f>
        <v>0</v>
      </c>
      <c r="DV1541" s="147"/>
      <c r="DX1541" s="147"/>
    </row>
    <row r="1542" spans="125:128" ht="21" customHeight="1" thickBot="1">
      <c r="DU1542" s="10">
        <f>'اسماء العملاء'!A1149</f>
        <v>0</v>
      </c>
      <c r="DV1542" s="147"/>
      <c r="DX1542" s="147"/>
    </row>
    <row r="1543" spans="125:128" ht="21" customHeight="1" thickBot="1">
      <c r="DU1543" s="10">
        <f>'اسماء العملاء'!A1150</f>
        <v>0</v>
      </c>
      <c r="DV1543" s="147"/>
      <c r="DX1543" s="147"/>
    </row>
    <row r="1544" spans="125:128" ht="21" customHeight="1" thickBot="1">
      <c r="DU1544" s="10">
        <f>'اسماء العملاء'!A1151</f>
        <v>0</v>
      </c>
      <c r="DV1544" s="147"/>
      <c r="DX1544" s="147"/>
    </row>
    <row r="1545" spans="125:128" ht="21" customHeight="1" thickBot="1">
      <c r="DU1545" s="10">
        <f>'اسماء العملاء'!A1152</f>
        <v>0</v>
      </c>
      <c r="DV1545" s="147"/>
      <c r="DX1545" s="147"/>
    </row>
    <row r="1546" spans="125:128" ht="21" customHeight="1" thickBot="1">
      <c r="DU1546" s="10">
        <f>'اسماء العملاء'!A1153</f>
        <v>0</v>
      </c>
      <c r="DV1546" s="147"/>
      <c r="DX1546" s="147"/>
    </row>
    <row r="1547" spans="125:128" ht="21" customHeight="1" thickBot="1">
      <c r="DU1547" s="10">
        <f>'اسماء العملاء'!A1154</f>
        <v>0</v>
      </c>
      <c r="DV1547" s="147"/>
      <c r="DX1547" s="147"/>
    </row>
    <row r="1548" spans="125:128" ht="21" customHeight="1" thickBot="1">
      <c r="DU1548" s="10">
        <f>'اسماء العملاء'!A1155</f>
        <v>0</v>
      </c>
      <c r="DV1548" s="147"/>
      <c r="DX1548" s="147"/>
    </row>
    <row r="1549" spans="125:128" ht="21" customHeight="1" thickBot="1">
      <c r="DU1549" s="10">
        <f>'اسماء العملاء'!A1156</f>
        <v>0</v>
      </c>
      <c r="DV1549" s="147"/>
      <c r="DX1549" s="147"/>
    </row>
    <row r="1550" spans="125:128" ht="21" customHeight="1" thickBot="1">
      <c r="DU1550" s="10">
        <f>'اسماء العملاء'!A1157</f>
        <v>0</v>
      </c>
      <c r="DV1550" s="147"/>
      <c r="DX1550" s="147"/>
    </row>
    <row r="1551" spans="125:128" ht="21" customHeight="1" thickBot="1">
      <c r="DU1551" s="10">
        <f>'اسماء العملاء'!A1158</f>
        <v>0</v>
      </c>
      <c r="DV1551" s="147"/>
      <c r="DX1551" s="147"/>
    </row>
    <row r="1552" spans="125:128" ht="21" customHeight="1" thickBot="1">
      <c r="DU1552" s="10">
        <f>'اسماء العملاء'!A1159</f>
        <v>0</v>
      </c>
      <c r="DV1552" s="147"/>
      <c r="DX1552" s="147"/>
    </row>
    <row r="1553" spans="125:128" ht="21" customHeight="1" thickBot="1">
      <c r="DU1553" s="10">
        <f>'اسماء العملاء'!A1160</f>
        <v>0</v>
      </c>
      <c r="DV1553" s="147"/>
      <c r="DX1553" s="147"/>
    </row>
    <row r="1554" spans="125:128" ht="21" customHeight="1" thickBot="1">
      <c r="DU1554" s="10">
        <f>'اسماء العملاء'!A1161</f>
        <v>0</v>
      </c>
      <c r="DV1554" s="147"/>
      <c r="DX1554" s="147"/>
    </row>
    <row r="1555" spans="125:128" ht="21" customHeight="1" thickBot="1">
      <c r="DU1555" s="10">
        <f>'اسماء العملاء'!A1162</f>
        <v>0</v>
      </c>
      <c r="DV1555" s="147"/>
      <c r="DX1555" s="147"/>
    </row>
    <row r="1556" spans="125:128" ht="21" customHeight="1" thickBot="1">
      <c r="DU1556" s="10">
        <f>'اسماء العملاء'!A1163</f>
        <v>0</v>
      </c>
      <c r="DV1556" s="147"/>
      <c r="DX1556" s="147"/>
    </row>
    <row r="1557" spans="125:128" ht="21" customHeight="1" thickBot="1">
      <c r="DU1557" s="10">
        <f>'اسماء العملاء'!A1164</f>
        <v>0</v>
      </c>
      <c r="DV1557" s="147"/>
      <c r="DX1557" s="147"/>
    </row>
    <row r="1558" spans="125:128" ht="21" customHeight="1" thickBot="1">
      <c r="DU1558" s="10">
        <f>'اسماء العملاء'!A1165</f>
        <v>0</v>
      </c>
      <c r="DV1558" s="147"/>
      <c r="DX1558" s="147"/>
    </row>
    <row r="1559" spans="125:128" ht="21" customHeight="1" thickBot="1">
      <c r="DU1559" s="10">
        <f>'اسماء العملاء'!A1166</f>
        <v>0</v>
      </c>
      <c r="DV1559" s="147"/>
      <c r="DX1559" s="147"/>
    </row>
    <row r="1560" spans="125:128" ht="21" customHeight="1" thickBot="1">
      <c r="DU1560" s="10">
        <f>'اسماء العملاء'!A1167</f>
        <v>0</v>
      </c>
      <c r="DV1560" s="147"/>
      <c r="DX1560" s="147"/>
    </row>
    <row r="1561" spans="125:128" ht="21" customHeight="1" thickBot="1">
      <c r="DU1561" s="10">
        <f>'اسماء العملاء'!A1168</f>
        <v>0</v>
      </c>
      <c r="DV1561" s="147"/>
      <c r="DX1561" s="147"/>
    </row>
    <row r="1562" spans="125:128" ht="21" customHeight="1" thickBot="1">
      <c r="DU1562" s="10">
        <f>'اسماء العملاء'!A1169</f>
        <v>0</v>
      </c>
      <c r="DV1562" s="147"/>
      <c r="DX1562" s="147"/>
    </row>
    <row r="1563" spans="125:128" ht="21" customHeight="1" thickBot="1">
      <c r="DU1563" s="10">
        <f>'اسماء العملاء'!A1170</f>
        <v>0</v>
      </c>
      <c r="DV1563" s="147"/>
      <c r="DX1563" s="147"/>
    </row>
    <row r="1564" spans="125:128" ht="21" customHeight="1" thickBot="1">
      <c r="DU1564" s="10">
        <f>'اسماء العملاء'!A1171</f>
        <v>0</v>
      </c>
      <c r="DV1564" s="147"/>
      <c r="DX1564" s="147"/>
    </row>
    <row r="1565" spans="125:128" ht="21" customHeight="1" thickBot="1">
      <c r="DU1565" s="10">
        <f>'اسماء العملاء'!A1172</f>
        <v>0</v>
      </c>
      <c r="DV1565" s="147"/>
      <c r="DX1565" s="147"/>
    </row>
    <row r="1566" spans="125:128" ht="21" customHeight="1" thickBot="1">
      <c r="DU1566" s="10">
        <f>'اسماء العملاء'!A1173</f>
        <v>0</v>
      </c>
      <c r="DV1566" s="147"/>
      <c r="DX1566" s="147"/>
    </row>
    <row r="1567" spans="125:128" ht="21" customHeight="1" thickBot="1">
      <c r="DU1567" s="10">
        <f>'اسماء العملاء'!A1174</f>
        <v>0</v>
      </c>
      <c r="DV1567" s="147"/>
      <c r="DX1567" s="147"/>
    </row>
    <row r="1568" spans="125:128" ht="21" customHeight="1" thickBot="1">
      <c r="DU1568" s="10">
        <f>'اسماء العملاء'!A1175</f>
        <v>0</v>
      </c>
      <c r="DV1568" s="147"/>
      <c r="DX1568" s="147"/>
    </row>
    <row r="1569" spans="125:128" ht="21" customHeight="1" thickBot="1">
      <c r="DU1569" s="10">
        <f>'اسماء العملاء'!A1176</f>
        <v>0</v>
      </c>
      <c r="DV1569" s="147"/>
      <c r="DX1569" s="147"/>
    </row>
    <row r="1570" spans="125:128" ht="21" customHeight="1" thickBot="1">
      <c r="DU1570" s="10">
        <f>'اسماء العملاء'!A1177</f>
        <v>0</v>
      </c>
      <c r="DV1570" s="147"/>
      <c r="DX1570" s="147"/>
    </row>
    <row r="1571" spans="125:128" ht="21" customHeight="1" thickBot="1">
      <c r="DU1571" s="10">
        <f>'اسماء العملاء'!A1178</f>
        <v>0</v>
      </c>
      <c r="DV1571" s="147"/>
      <c r="DX1571" s="147"/>
    </row>
    <row r="1572" spans="125:128" ht="21" customHeight="1" thickBot="1">
      <c r="DU1572" s="10">
        <f>'اسماء العملاء'!A1179</f>
        <v>0</v>
      </c>
      <c r="DV1572" s="147"/>
      <c r="DX1572" s="147"/>
    </row>
    <row r="1573" spans="125:128" ht="21" customHeight="1" thickBot="1">
      <c r="DU1573" s="10">
        <f>'اسماء العملاء'!A1180</f>
        <v>0</v>
      </c>
      <c r="DV1573" s="147"/>
      <c r="DX1573" s="147"/>
    </row>
    <row r="1574" spans="125:128" ht="21" customHeight="1" thickBot="1">
      <c r="DU1574" s="10">
        <f>'اسماء العملاء'!A1181</f>
        <v>0</v>
      </c>
      <c r="DV1574" s="147"/>
      <c r="DX1574" s="147"/>
    </row>
    <row r="1575" spans="125:128" ht="21" customHeight="1" thickBot="1">
      <c r="DU1575" s="10">
        <f>'اسماء العملاء'!A1182</f>
        <v>0</v>
      </c>
      <c r="DV1575" s="147"/>
      <c r="DX1575" s="147"/>
    </row>
    <row r="1576" spans="125:128" ht="21" customHeight="1" thickBot="1">
      <c r="DU1576" s="10">
        <f>'اسماء العملاء'!A1183</f>
        <v>0</v>
      </c>
      <c r="DV1576" s="147"/>
      <c r="DX1576" s="147"/>
    </row>
    <row r="1577" spans="125:128" ht="21" customHeight="1" thickBot="1">
      <c r="DU1577" s="10">
        <f>'اسماء العملاء'!A1184</f>
        <v>0</v>
      </c>
      <c r="DV1577" s="147"/>
      <c r="DX1577" s="147"/>
    </row>
    <row r="1578" spans="125:128" ht="21" customHeight="1" thickBot="1">
      <c r="DU1578" s="10">
        <f>'اسماء العملاء'!A1185</f>
        <v>0</v>
      </c>
      <c r="DV1578" s="147"/>
      <c r="DX1578" s="147"/>
    </row>
    <row r="1579" spans="125:128" ht="21" customHeight="1" thickBot="1">
      <c r="DU1579" s="10">
        <f>'اسماء العملاء'!A1186</f>
        <v>0</v>
      </c>
      <c r="DV1579" s="147"/>
      <c r="DX1579" s="147"/>
    </row>
    <row r="1580" spans="125:128" ht="21" customHeight="1" thickBot="1">
      <c r="DU1580" s="10">
        <f>'اسماء العملاء'!A1187</f>
        <v>0</v>
      </c>
      <c r="DV1580" s="147"/>
      <c r="DX1580" s="147"/>
    </row>
    <row r="1581" spans="125:128" ht="21" customHeight="1" thickBot="1">
      <c r="DU1581" s="10">
        <f>'اسماء العملاء'!A1188</f>
        <v>0</v>
      </c>
      <c r="DV1581" s="147"/>
      <c r="DX1581" s="147"/>
    </row>
    <row r="1582" spans="125:128" ht="21" customHeight="1" thickBot="1">
      <c r="DU1582" s="10">
        <f>'اسماء العملاء'!A1189</f>
        <v>0</v>
      </c>
      <c r="DV1582" s="147"/>
      <c r="DX1582" s="147"/>
    </row>
    <row r="1583" spans="125:128" ht="21" customHeight="1" thickBot="1">
      <c r="DU1583" s="10">
        <f>'اسماء العملاء'!A1190</f>
        <v>0</v>
      </c>
      <c r="DV1583" s="147"/>
      <c r="DX1583" s="147"/>
    </row>
    <row r="1584" spans="125:128" ht="21" customHeight="1" thickBot="1">
      <c r="DU1584" s="10">
        <f>'اسماء العملاء'!A1191</f>
        <v>0</v>
      </c>
      <c r="DV1584" s="147"/>
      <c r="DX1584" s="147"/>
    </row>
    <row r="1585" spans="125:128" ht="21" customHeight="1" thickBot="1">
      <c r="DU1585" s="10">
        <f>'اسماء العملاء'!A1192</f>
        <v>0</v>
      </c>
      <c r="DV1585" s="147"/>
      <c r="DX1585" s="147"/>
    </row>
    <row r="1586" spans="125:128" ht="21" customHeight="1" thickBot="1">
      <c r="DU1586" s="10">
        <f>'اسماء العملاء'!A1193</f>
        <v>0</v>
      </c>
      <c r="DV1586" s="147"/>
      <c r="DX1586" s="147"/>
    </row>
    <row r="1587" spans="125:128" ht="21" customHeight="1" thickBot="1">
      <c r="DU1587" s="10">
        <f>'اسماء العملاء'!A1194</f>
        <v>0</v>
      </c>
      <c r="DV1587" s="147"/>
      <c r="DX1587" s="147"/>
    </row>
    <row r="1588" spans="125:128" ht="21" customHeight="1" thickBot="1">
      <c r="DU1588" s="10">
        <f>'اسماء العملاء'!A1195</f>
        <v>0</v>
      </c>
      <c r="DV1588" s="147"/>
      <c r="DX1588" s="147"/>
    </row>
    <row r="1589" spans="125:128" ht="21" customHeight="1" thickBot="1">
      <c r="DU1589" s="10">
        <f>'اسماء العملاء'!A1196</f>
        <v>0</v>
      </c>
      <c r="DV1589" s="147"/>
      <c r="DX1589" s="147"/>
    </row>
    <row r="1590" spans="125:128" ht="21" customHeight="1" thickBot="1">
      <c r="DU1590" s="10">
        <f>'اسماء العملاء'!A1197</f>
        <v>0</v>
      </c>
      <c r="DV1590" s="147"/>
      <c r="DX1590" s="147"/>
    </row>
    <row r="1591" spans="125:128" ht="21" customHeight="1" thickBot="1">
      <c r="DU1591" s="10">
        <f>'اسماء العملاء'!A1198</f>
        <v>0</v>
      </c>
      <c r="DV1591" s="147"/>
      <c r="DX1591" s="147"/>
    </row>
    <row r="1592" spans="125:128" ht="21" customHeight="1" thickBot="1">
      <c r="DU1592" s="10">
        <f>'اسماء العملاء'!A1199</f>
        <v>0</v>
      </c>
      <c r="DV1592" s="147"/>
      <c r="DX1592" s="147"/>
    </row>
    <row r="1593" spans="125:128" ht="21" customHeight="1" thickBot="1">
      <c r="DU1593" s="10">
        <f>'اسماء العملاء'!A1200</f>
        <v>0</v>
      </c>
      <c r="DV1593" s="147"/>
      <c r="DX1593" s="147"/>
    </row>
    <row r="1594" spans="125:128" ht="21" customHeight="1" thickBot="1">
      <c r="DU1594" s="10">
        <f>'اسماء العملاء'!A1201</f>
        <v>0</v>
      </c>
      <c r="DV1594" s="147"/>
      <c r="DX1594" s="147"/>
    </row>
    <row r="1595" spans="125:128" ht="21" customHeight="1" thickBot="1">
      <c r="DU1595" s="10">
        <f>'اسماء العملاء'!A1202</f>
        <v>0</v>
      </c>
      <c r="DV1595" s="147"/>
      <c r="DX1595" s="147"/>
    </row>
    <row r="1596" spans="125:128" ht="21" customHeight="1" thickBot="1">
      <c r="DU1596" s="10">
        <f>'اسماء العملاء'!A1203</f>
        <v>0</v>
      </c>
      <c r="DV1596" s="147"/>
      <c r="DX1596" s="147"/>
    </row>
    <row r="1597" spans="125:128" ht="21" customHeight="1" thickBot="1">
      <c r="DU1597" s="10">
        <f>'اسماء العملاء'!A1204</f>
        <v>0</v>
      </c>
      <c r="DV1597" s="147"/>
      <c r="DX1597" s="147"/>
    </row>
    <row r="1598" spans="125:128" ht="21" customHeight="1" thickBot="1">
      <c r="DU1598" s="10">
        <f>'اسماء العملاء'!A1205</f>
        <v>0</v>
      </c>
      <c r="DV1598" s="147"/>
      <c r="DX1598" s="147"/>
    </row>
    <row r="1599" spans="125:128" ht="21" customHeight="1" thickBot="1">
      <c r="DU1599" s="10">
        <f>'اسماء العملاء'!A1206</f>
        <v>0</v>
      </c>
      <c r="DV1599" s="147"/>
      <c r="DX1599" s="147"/>
    </row>
    <row r="1600" spans="125:128" ht="21" customHeight="1" thickBot="1">
      <c r="DU1600" s="10">
        <f>'اسماء العملاء'!A1207</f>
        <v>0</v>
      </c>
      <c r="DV1600" s="147"/>
      <c r="DX1600" s="147"/>
    </row>
    <row r="1601" spans="125:128" ht="21" customHeight="1" thickBot="1">
      <c r="DU1601" s="10">
        <f>'اسماء العملاء'!A1208</f>
        <v>0</v>
      </c>
      <c r="DV1601" s="147"/>
      <c r="DX1601" s="147"/>
    </row>
    <row r="1602" spans="125:128" ht="21" customHeight="1" thickBot="1">
      <c r="DU1602" s="10">
        <f>'اسماء العملاء'!A1209</f>
        <v>0</v>
      </c>
      <c r="DV1602" s="147"/>
      <c r="DX1602" s="147"/>
    </row>
    <row r="1603" spans="125:128" ht="21" customHeight="1" thickBot="1">
      <c r="DU1603" s="10">
        <f>'اسماء العملاء'!A1210</f>
        <v>0</v>
      </c>
      <c r="DV1603" s="147"/>
      <c r="DX1603" s="147"/>
    </row>
    <row r="1604" spans="125:128" ht="21" customHeight="1" thickBot="1">
      <c r="DU1604" s="10">
        <f>'اسماء العملاء'!A1211</f>
        <v>0</v>
      </c>
      <c r="DV1604" s="147"/>
      <c r="DX1604" s="147"/>
    </row>
    <row r="1605" spans="125:128" ht="21" customHeight="1" thickBot="1">
      <c r="DU1605" s="10">
        <f>'اسماء العملاء'!A1212</f>
        <v>0</v>
      </c>
      <c r="DV1605" s="147"/>
      <c r="DX1605" s="147"/>
    </row>
    <row r="1606" spans="125:128" ht="21" customHeight="1" thickBot="1">
      <c r="DU1606" s="10">
        <f>'اسماء العملاء'!A1213</f>
        <v>0</v>
      </c>
      <c r="DV1606" s="147"/>
      <c r="DX1606" s="147"/>
    </row>
    <row r="1607" spans="125:128" ht="21" customHeight="1" thickBot="1">
      <c r="DU1607" s="10">
        <f>'اسماء العملاء'!A1214</f>
        <v>0</v>
      </c>
      <c r="DV1607" s="147"/>
      <c r="DX1607" s="147"/>
    </row>
    <row r="1608" spans="125:128" ht="21" customHeight="1" thickBot="1">
      <c r="DU1608" s="10">
        <f>'اسماء العملاء'!A1215</f>
        <v>0</v>
      </c>
      <c r="DV1608" s="147"/>
      <c r="DX1608" s="147"/>
    </row>
    <row r="1609" spans="125:128" ht="21" customHeight="1" thickBot="1">
      <c r="DU1609" s="10">
        <f>'اسماء العملاء'!A1216</f>
        <v>0</v>
      </c>
      <c r="DV1609" s="147"/>
      <c r="DX1609" s="147"/>
    </row>
    <row r="1610" spans="125:128" ht="21" customHeight="1" thickBot="1">
      <c r="DU1610" s="10">
        <f>'اسماء العملاء'!A1217</f>
        <v>0</v>
      </c>
      <c r="DV1610" s="147"/>
      <c r="DX1610" s="147"/>
    </row>
    <row r="1611" spans="125:128" ht="21" customHeight="1" thickBot="1">
      <c r="DU1611" s="10">
        <f>'اسماء العملاء'!A1218</f>
        <v>0</v>
      </c>
      <c r="DV1611" s="147"/>
      <c r="DX1611" s="147"/>
    </row>
    <row r="1612" spans="125:128" ht="21" customHeight="1" thickBot="1">
      <c r="DU1612" s="10">
        <f>'اسماء العملاء'!A1219</f>
        <v>0</v>
      </c>
      <c r="DV1612" s="147"/>
      <c r="DX1612" s="147"/>
    </row>
    <row r="1613" spans="125:128" ht="21" customHeight="1" thickBot="1">
      <c r="DU1613" s="10">
        <f>'اسماء العملاء'!A1220</f>
        <v>0</v>
      </c>
      <c r="DV1613" s="147"/>
      <c r="DX1613" s="147"/>
    </row>
    <row r="1614" spans="125:128" ht="21" customHeight="1" thickBot="1">
      <c r="DU1614" s="10">
        <f>'اسماء العملاء'!A1221</f>
        <v>0</v>
      </c>
      <c r="DV1614" s="147"/>
      <c r="DX1614" s="147"/>
    </row>
    <row r="1615" spans="125:128" ht="21" customHeight="1" thickBot="1">
      <c r="DU1615" s="10">
        <f>'اسماء العملاء'!A1222</f>
        <v>0</v>
      </c>
      <c r="DV1615" s="147"/>
      <c r="DX1615" s="147"/>
    </row>
    <row r="1616" spans="125:128" ht="21" customHeight="1" thickBot="1">
      <c r="DU1616" s="10">
        <f>'اسماء العملاء'!A1223</f>
        <v>0</v>
      </c>
      <c r="DV1616" s="147"/>
      <c r="DX1616" s="147"/>
    </row>
    <row r="1617" spans="125:128" ht="21" customHeight="1" thickBot="1">
      <c r="DU1617" s="10">
        <f>'اسماء العملاء'!A1224</f>
        <v>0</v>
      </c>
      <c r="DV1617" s="147"/>
      <c r="DX1617" s="147"/>
    </row>
    <row r="1618" spans="125:128" ht="21" customHeight="1" thickBot="1">
      <c r="DU1618" s="10">
        <f>'اسماء العملاء'!A1225</f>
        <v>0</v>
      </c>
      <c r="DV1618" s="147"/>
      <c r="DX1618" s="147"/>
    </row>
    <row r="1619" spans="125:128" ht="21" customHeight="1" thickBot="1">
      <c r="DU1619" s="10">
        <f>'اسماء العملاء'!A1226</f>
        <v>0</v>
      </c>
      <c r="DV1619" s="147"/>
      <c r="DX1619" s="147"/>
    </row>
    <row r="1620" spans="125:128" ht="21" customHeight="1" thickBot="1">
      <c r="DU1620" s="10">
        <f>'اسماء العملاء'!A1227</f>
        <v>0</v>
      </c>
      <c r="DV1620" s="147"/>
      <c r="DX1620" s="147"/>
    </row>
    <row r="1621" spans="125:128" ht="21" customHeight="1" thickBot="1">
      <c r="DU1621" s="10">
        <f>'اسماء العملاء'!A1228</f>
        <v>0</v>
      </c>
      <c r="DV1621" s="147"/>
      <c r="DX1621" s="147"/>
    </row>
    <row r="1622" spans="125:128" ht="21" customHeight="1" thickBot="1">
      <c r="DU1622" s="10">
        <f>'اسماء العملاء'!A1229</f>
        <v>0</v>
      </c>
      <c r="DV1622" s="147"/>
      <c r="DX1622" s="147"/>
    </row>
    <row r="1623" spans="125:128" ht="21" customHeight="1" thickBot="1">
      <c r="DU1623" s="10">
        <f>'اسماء العملاء'!A1230</f>
        <v>0</v>
      </c>
      <c r="DV1623" s="147"/>
      <c r="DX1623" s="147"/>
    </row>
    <row r="1624" spans="125:128" ht="21" customHeight="1" thickBot="1">
      <c r="DU1624" s="10">
        <f>'اسماء العملاء'!A1231</f>
        <v>0</v>
      </c>
      <c r="DV1624" s="147"/>
      <c r="DX1624" s="147"/>
    </row>
    <row r="1625" spans="125:128" ht="21" customHeight="1" thickBot="1">
      <c r="DU1625" s="10">
        <f>'اسماء العملاء'!A1232</f>
        <v>0</v>
      </c>
      <c r="DV1625" s="147"/>
      <c r="DX1625" s="147"/>
    </row>
    <row r="1626" spans="125:128" ht="21" customHeight="1" thickBot="1">
      <c r="DU1626" s="10">
        <f>'اسماء العملاء'!A1233</f>
        <v>0</v>
      </c>
      <c r="DV1626" s="147"/>
      <c r="DX1626" s="147"/>
    </row>
    <row r="1627" spans="125:128" ht="21" customHeight="1" thickBot="1">
      <c r="DU1627" s="10">
        <f>'اسماء العملاء'!A1234</f>
        <v>0</v>
      </c>
      <c r="DV1627" s="147"/>
      <c r="DX1627" s="147"/>
    </row>
    <row r="1628" spans="125:128" ht="21" customHeight="1" thickBot="1">
      <c r="DU1628" s="10">
        <f>'اسماء العملاء'!A1235</f>
        <v>0</v>
      </c>
      <c r="DV1628" s="147"/>
      <c r="DX1628" s="147"/>
    </row>
    <row r="1629" spans="125:128" ht="21" customHeight="1" thickBot="1">
      <c r="DU1629" s="10">
        <f>'اسماء العملاء'!A1236</f>
        <v>0</v>
      </c>
      <c r="DV1629" s="147"/>
      <c r="DX1629" s="147"/>
    </row>
    <row r="1630" spans="125:128" ht="21" customHeight="1" thickBot="1">
      <c r="DU1630" s="10">
        <f>'اسماء العملاء'!A1237</f>
        <v>0</v>
      </c>
      <c r="DV1630" s="147"/>
      <c r="DX1630" s="147"/>
    </row>
    <row r="1631" spans="125:128" ht="21" customHeight="1" thickBot="1">
      <c r="DU1631" s="10">
        <f>'اسماء العملاء'!A1238</f>
        <v>0</v>
      </c>
      <c r="DV1631" s="147"/>
      <c r="DX1631" s="147"/>
    </row>
    <row r="1632" spans="125:128" ht="21" customHeight="1" thickBot="1">
      <c r="DU1632" s="10">
        <f>'اسماء العملاء'!A1239</f>
        <v>0</v>
      </c>
      <c r="DV1632" s="147"/>
      <c r="DX1632" s="147"/>
    </row>
    <row r="1633" spans="125:128" ht="21" customHeight="1" thickBot="1">
      <c r="DU1633" s="10">
        <f>'اسماء العملاء'!A1240</f>
        <v>0</v>
      </c>
      <c r="DV1633" s="147"/>
      <c r="DX1633" s="147"/>
    </row>
    <row r="1634" spans="125:128" ht="21" customHeight="1" thickBot="1">
      <c r="DU1634" s="10">
        <f>'اسماء العملاء'!A1241</f>
        <v>0</v>
      </c>
      <c r="DV1634" s="147"/>
      <c r="DX1634" s="147"/>
    </row>
    <row r="1635" spans="125:128" ht="21" customHeight="1" thickBot="1">
      <c r="DU1635" s="10">
        <f>'اسماء العملاء'!A1242</f>
        <v>0</v>
      </c>
      <c r="DV1635" s="147"/>
      <c r="DX1635" s="147"/>
    </row>
    <row r="1636" spans="125:128" ht="21" customHeight="1" thickBot="1">
      <c r="DU1636" s="10">
        <f>'اسماء العملاء'!A1243</f>
        <v>0</v>
      </c>
      <c r="DV1636" s="147"/>
      <c r="DX1636" s="147"/>
    </row>
    <row r="1637" spans="125:128" ht="21" customHeight="1" thickBot="1">
      <c r="DU1637" s="10">
        <f>'اسماء العملاء'!A1244</f>
        <v>0</v>
      </c>
      <c r="DV1637" s="147"/>
      <c r="DX1637" s="147"/>
    </row>
    <row r="1638" spans="125:128" ht="21" customHeight="1" thickBot="1">
      <c r="DU1638" s="10">
        <f>'اسماء العملاء'!A1245</f>
        <v>0</v>
      </c>
      <c r="DV1638" s="147"/>
      <c r="DX1638" s="147"/>
    </row>
    <row r="1639" spans="125:128" ht="21" customHeight="1" thickBot="1">
      <c r="DU1639" s="10">
        <f>'اسماء العملاء'!A1246</f>
        <v>0</v>
      </c>
      <c r="DV1639" s="147"/>
      <c r="DX1639" s="147"/>
    </row>
    <row r="1640" spans="125:128" ht="21" customHeight="1" thickBot="1">
      <c r="DU1640" s="10">
        <f>'اسماء العملاء'!A1247</f>
        <v>0</v>
      </c>
      <c r="DV1640" s="147"/>
      <c r="DX1640" s="147"/>
    </row>
    <row r="1641" spans="125:128" ht="21" customHeight="1" thickBot="1">
      <c r="DU1641" s="10">
        <f>'اسماء العملاء'!A1248</f>
        <v>0</v>
      </c>
      <c r="DV1641" s="147"/>
      <c r="DX1641" s="147"/>
    </row>
    <row r="1642" spans="125:128" ht="21" customHeight="1" thickBot="1">
      <c r="DU1642" s="10">
        <f>'اسماء العملاء'!A1249</f>
        <v>0</v>
      </c>
      <c r="DV1642" s="147"/>
      <c r="DX1642" s="147"/>
    </row>
    <row r="1643" spans="125:128" ht="21" customHeight="1" thickBot="1">
      <c r="DU1643" s="10">
        <f>'اسماء العملاء'!A1250</f>
        <v>0</v>
      </c>
      <c r="DV1643" s="147"/>
      <c r="DX1643" s="147"/>
    </row>
    <row r="1644" spans="125:128" ht="21" customHeight="1" thickBot="1">
      <c r="DU1644" s="10">
        <f>'اسماء العملاء'!A1251</f>
        <v>0</v>
      </c>
      <c r="DV1644" s="147"/>
      <c r="DX1644" s="147"/>
    </row>
    <row r="1645" spans="125:128" ht="21" customHeight="1" thickBot="1">
      <c r="DU1645" s="10">
        <f>'اسماء العملاء'!A1252</f>
        <v>0</v>
      </c>
      <c r="DV1645" s="147"/>
      <c r="DX1645" s="147"/>
    </row>
    <row r="1646" spans="125:128" ht="21" customHeight="1" thickBot="1">
      <c r="DU1646" s="10">
        <f>'اسماء العملاء'!A1253</f>
        <v>0</v>
      </c>
      <c r="DV1646" s="147"/>
      <c r="DX1646" s="147"/>
    </row>
    <row r="1647" spans="125:128" ht="21" customHeight="1" thickBot="1">
      <c r="DU1647" s="10">
        <f>'اسماء العملاء'!A1254</f>
        <v>0</v>
      </c>
      <c r="DV1647" s="147"/>
      <c r="DX1647" s="147"/>
    </row>
    <row r="1648" spans="125:128" ht="21" customHeight="1" thickBot="1">
      <c r="DU1648" s="10">
        <f>'اسماء العملاء'!A1255</f>
        <v>0</v>
      </c>
      <c r="DV1648" s="147"/>
      <c r="DX1648" s="147"/>
    </row>
    <row r="1649" spans="125:128" ht="21" customHeight="1" thickBot="1">
      <c r="DU1649" s="10">
        <f>'اسماء العملاء'!A1256</f>
        <v>0</v>
      </c>
      <c r="DV1649" s="147"/>
      <c r="DX1649" s="147"/>
    </row>
    <row r="1650" spans="125:128" ht="21" customHeight="1" thickBot="1">
      <c r="DU1650" s="10">
        <f>'اسماء العملاء'!A1257</f>
        <v>0</v>
      </c>
      <c r="DV1650" s="147"/>
      <c r="DX1650" s="147"/>
    </row>
    <row r="1651" spans="125:128" ht="21" customHeight="1" thickBot="1">
      <c r="DU1651" s="10">
        <f>'اسماء العملاء'!A1258</f>
        <v>0</v>
      </c>
      <c r="DV1651" s="147"/>
      <c r="DX1651" s="147"/>
    </row>
    <row r="1652" spans="125:128" ht="21" customHeight="1" thickBot="1">
      <c r="DU1652" s="10">
        <f>'اسماء العملاء'!A1259</f>
        <v>0</v>
      </c>
      <c r="DV1652" s="147"/>
      <c r="DX1652" s="147"/>
    </row>
    <row r="1653" spans="125:128" ht="21" customHeight="1" thickBot="1">
      <c r="DU1653" s="10">
        <f>'اسماء العملاء'!A1260</f>
        <v>0</v>
      </c>
      <c r="DV1653" s="147"/>
      <c r="DX1653" s="147"/>
    </row>
    <row r="1654" spans="125:128" ht="21" customHeight="1" thickBot="1">
      <c r="DU1654" s="10">
        <f>'اسماء العملاء'!A1261</f>
        <v>0</v>
      </c>
      <c r="DV1654" s="147"/>
      <c r="DX1654" s="147"/>
    </row>
    <row r="1655" spans="125:128" ht="21" customHeight="1" thickBot="1">
      <c r="DU1655" s="10">
        <f>'اسماء العملاء'!A1262</f>
        <v>0</v>
      </c>
      <c r="DV1655" s="147"/>
      <c r="DX1655" s="147"/>
    </row>
    <row r="1656" spans="125:128" ht="21" customHeight="1" thickBot="1">
      <c r="DU1656" s="10">
        <f>'اسماء العملاء'!A1263</f>
        <v>0</v>
      </c>
      <c r="DV1656" s="147"/>
      <c r="DX1656" s="147"/>
    </row>
    <row r="1657" spans="125:128" ht="21" customHeight="1" thickBot="1">
      <c r="DU1657" s="10">
        <f>'اسماء العملاء'!A1264</f>
        <v>0</v>
      </c>
      <c r="DV1657" s="147"/>
      <c r="DX1657" s="147"/>
    </row>
    <row r="1658" spans="125:128" ht="21" customHeight="1" thickBot="1">
      <c r="DU1658" s="10">
        <f>'اسماء العملاء'!A1265</f>
        <v>0</v>
      </c>
      <c r="DV1658" s="147"/>
      <c r="DX1658" s="147"/>
    </row>
    <row r="1659" spans="125:128" ht="21" customHeight="1" thickBot="1">
      <c r="DU1659" s="10">
        <f>'اسماء العملاء'!A1266</f>
        <v>0</v>
      </c>
      <c r="DV1659" s="147"/>
      <c r="DX1659" s="147"/>
    </row>
    <row r="1660" spans="125:128" ht="21" customHeight="1" thickBot="1">
      <c r="DU1660" s="10">
        <f>'اسماء العملاء'!A1267</f>
        <v>0</v>
      </c>
      <c r="DV1660" s="147"/>
      <c r="DX1660" s="147"/>
    </row>
    <row r="1661" spans="125:128" ht="21" customHeight="1" thickBot="1">
      <c r="DU1661" s="10">
        <f>'اسماء العملاء'!A1268</f>
        <v>0</v>
      </c>
      <c r="DV1661" s="147"/>
      <c r="DX1661" s="147"/>
    </row>
    <row r="1662" spans="125:128" ht="21" customHeight="1" thickBot="1">
      <c r="DU1662" s="10">
        <f>'اسماء العملاء'!A1269</f>
        <v>0</v>
      </c>
      <c r="DV1662" s="147"/>
      <c r="DX1662" s="147"/>
    </row>
    <row r="1663" spans="125:128" ht="21" customHeight="1">
      <c r="DU1663" s="10">
        <f>'اسماء العملاء'!A1270</f>
        <v>0</v>
      </c>
      <c r="DV1663" s="147"/>
      <c r="DX1663" s="147"/>
    </row>
  </sheetData>
  <dataConsolidate/>
  <mergeCells count="127">
    <mergeCell ref="EF1:EF2"/>
    <mergeCell ref="AE1:AE2"/>
    <mergeCell ref="AC1:AC2"/>
    <mergeCell ref="AA1:AA2"/>
    <mergeCell ref="AN1:AN2"/>
    <mergeCell ref="AM1:AM2"/>
    <mergeCell ref="AL1:AL2"/>
    <mergeCell ref="AK1:AK2"/>
    <mergeCell ref="AJ1:AJ2"/>
    <mergeCell ref="AI1:AI2"/>
    <mergeCell ref="AH1:AH2"/>
    <mergeCell ref="AG1:AG2"/>
    <mergeCell ref="AF1:AF2"/>
    <mergeCell ref="AD1:AD2"/>
    <mergeCell ref="AB1:AB2"/>
    <mergeCell ref="EA1:EA2"/>
    <mergeCell ref="EB1:EB2"/>
    <mergeCell ref="EC1:EC2"/>
    <mergeCell ref="ED1:ED2"/>
    <mergeCell ref="EE1:EE2"/>
    <mergeCell ref="DV1:DV2"/>
    <mergeCell ref="DW1:DW2"/>
    <mergeCell ref="DX1:DX2"/>
    <mergeCell ref="DY1:DY2"/>
    <mergeCell ref="DZ1:DZ2"/>
    <mergeCell ref="DQ1:DQ2"/>
    <mergeCell ref="DR1:DR2"/>
    <mergeCell ref="DS1:DS2"/>
    <mergeCell ref="DT1:DT2"/>
    <mergeCell ref="DU1:DU2"/>
    <mergeCell ref="DL1:DL2"/>
    <mergeCell ref="DM1:DM2"/>
    <mergeCell ref="DN1:DN2"/>
    <mergeCell ref="DO1:DO2"/>
    <mergeCell ref="DP1:DP2"/>
    <mergeCell ref="DG1:DG2"/>
    <mergeCell ref="DH1:DH2"/>
    <mergeCell ref="DI1:DI2"/>
    <mergeCell ref="DJ1:DJ2"/>
    <mergeCell ref="DK1:DK2"/>
    <mergeCell ref="DB1:DB2"/>
    <mergeCell ref="DC1:DC2"/>
    <mergeCell ref="DD1:DD2"/>
    <mergeCell ref="DE1:DE2"/>
    <mergeCell ref="DF1:DF2"/>
    <mergeCell ref="CW1:CW2"/>
    <mergeCell ref="CX1:CX2"/>
    <mergeCell ref="CY1:CY2"/>
    <mergeCell ref="CZ1:CZ2"/>
    <mergeCell ref="DA1:DA2"/>
    <mergeCell ref="CR1:CR2"/>
    <mergeCell ref="CS1:CS2"/>
    <mergeCell ref="CT1:CT2"/>
    <mergeCell ref="CU1:CU2"/>
    <mergeCell ref="CV1:CV2"/>
    <mergeCell ref="CM1:CM2"/>
    <mergeCell ref="CN1:CN2"/>
    <mergeCell ref="CO1:CO2"/>
    <mergeCell ref="CP1:CP2"/>
    <mergeCell ref="CQ1:CQ2"/>
    <mergeCell ref="CH1:CH2"/>
    <mergeCell ref="CI1:CI2"/>
    <mergeCell ref="CJ1:CJ2"/>
    <mergeCell ref="CK1:CK2"/>
    <mergeCell ref="CL1:CL2"/>
    <mergeCell ref="CD1:CD2"/>
    <mergeCell ref="CE1:CE2"/>
    <mergeCell ref="CF1:CF2"/>
    <mergeCell ref="CG1:CG2"/>
    <mergeCell ref="BX1:BX2"/>
    <mergeCell ref="BY1:BY2"/>
    <mergeCell ref="BZ1:BZ2"/>
    <mergeCell ref="CA1:CA2"/>
    <mergeCell ref="CB1:CB2"/>
    <mergeCell ref="BU1:BU2"/>
    <mergeCell ref="BV1:BV2"/>
    <mergeCell ref="BW1:BW2"/>
    <mergeCell ref="BN1:BN2"/>
    <mergeCell ref="BO1:BO2"/>
    <mergeCell ref="BP1:BP2"/>
    <mergeCell ref="BQ1:BQ2"/>
    <mergeCell ref="BR1:BR2"/>
    <mergeCell ref="CC1:CC2"/>
    <mergeCell ref="BL1:BL2"/>
    <mergeCell ref="BM1:BM2"/>
    <mergeCell ref="BD1:BD2"/>
    <mergeCell ref="BE1:BE2"/>
    <mergeCell ref="BF1:BF2"/>
    <mergeCell ref="BG1:BG2"/>
    <mergeCell ref="BH1:BH2"/>
    <mergeCell ref="BS1:BS2"/>
    <mergeCell ref="BT1:BT2"/>
    <mergeCell ref="AO1:AO2"/>
    <mergeCell ref="AP1:AP2"/>
    <mergeCell ref="AQ1:AQ2"/>
    <mergeCell ref="AR1:AR2"/>
    <mergeCell ref="AS1:AS2"/>
    <mergeCell ref="Z1:Z2"/>
    <mergeCell ref="BI1:BI2"/>
    <mergeCell ref="BJ1:BJ2"/>
    <mergeCell ref="BK1:BK2"/>
    <mergeCell ref="AY1:AY2"/>
    <mergeCell ref="AZ1:AZ2"/>
    <mergeCell ref="BA1:BA2"/>
    <mergeCell ref="BB1:BB2"/>
    <mergeCell ref="BC1:BC2"/>
    <mergeCell ref="AT1:AT2"/>
    <mergeCell ref="AU1:AU2"/>
    <mergeCell ref="AV1:AV2"/>
    <mergeCell ref="AW1:AW2"/>
    <mergeCell ref="AX1:AX2"/>
    <mergeCell ref="A2:E2"/>
    <mergeCell ref="G1:G2"/>
    <mergeCell ref="I1:I2"/>
    <mergeCell ref="K1:K2"/>
    <mergeCell ref="M1:M2"/>
    <mergeCell ref="Y1:Y2"/>
    <mergeCell ref="H1:H2"/>
    <mergeCell ref="J1:J2"/>
    <mergeCell ref="O1:O2"/>
    <mergeCell ref="S1:S2"/>
    <mergeCell ref="U1:U2"/>
    <mergeCell ref="W1:W2"/>
    <mergeCell ref="R1:R2"/>
    <mergeCell ref="T1:T2"/>
    <mergeCell ref="V1:V2"/>
    <mergeCell ref="X1:X2"/>
  </mergeCells>
  <conditionalFormatting sqref="H3">
    <cfRule type="cellIs" dxfId="1" priority="2" operator="equal">
      <formula>$G$3</formula>
    </cfRule>
  </conditionalFormatting>
  <conditionalFormatting sqref="G3">
    <cfRule type="containsBlanks" dxfId="0" priority="1">
      <formula>LEN(TRIM(G3))=0</formula>
    </cfRule>
  </conditionalFormatting>
  <dataValidations count="3">
    <dataValidation type="date" operator="notEqual" allowBlank="1" showInputMessage="1" showErrorMessage="1" sqref="A3:A103">
      <formula1>43344</formula1>
    </dataValidation>
    <dataValidation type="list" allowBlank="1" showInputMessage="1" showErrorMessage="1" sqref="H3:H102 EF3:EF103 ED3:ED103 EB3:EB103 DZ3:DZ103 DX3:DX103 DV3:DV103 DT3:DT103 DR3:DR103 DP3:DP103 DN3:DN103 DL3:DL103 DJ3:DJ103 DH3:DH103 DF3:DF103 DD3:DD103 DB3:DB103 CZ3:CZ103 CX3:CX103 CV3:CV103 CT3:CT103 CR3:CR103 CP3:CP103 CN3:CN103 CL3:CL103 CJ3:CJ103 CH3:CH103 CF3:CF103 CD3:CD103 CB3:CB103 BZ3:BZ103 BX3:BX103 BV3:BV103 BT3:BT103 BR3:BR103 BP3:BP103 BN3:BN103 BL3:BL103 BJ3:BJ103 BH3:BH103 BF3:BF103 BD3:BD103 BB3:BB103 AZ3:AZ103 AX3:AX103 AV3:AV103 AT3:AT103 AR3:AR103 AP3:AP103 AN3:AN103 AL3:AL103 AJ3:AJ103 AH3:AH103 AF3:AF103 AD3:AD103 AB3:AB103 Z3:Z103 X3:X103 V3:V103 T3:T103 R3:R102 P3:P103 N3:N103 L3:L103 J3:J103">
      <formula1>$F$1066:$F$1184</formula1>
    </dataValidation>
    <dataValidation type="list" allowBlank="1" showInputMessage="1" showErrorMessage="1" sqref="B3:B103">
      <formula1>$DU$395:$DU$1663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/>
  <dimension ref="A1:H2444"/>
  <sheetViews>
    <sheetView showGridLines="0" rightToLeft="1" tabSelected="1" zoomScale="95" zoomScaleNormal="95" workbookViewId="0">
      <selection activeCell="J12" sqref="J12"/>
    </sheetView>
  </sheetViews>
  <sheetFormatPr defaultColWidth="9.140625" defaultRowHeight="21.95" customHeight="1"/>
  <cols>
    <col min="1" max="1" width="13.5703125" style="288" customWidth="1"/>
    <col min="2" max="2" width="22.28515625" style="288" bestFit="1" customWidth="1"/>
    <col min="3" max="3" width="8.140625" style="273" customWidth="1"/>
    <col min="4" max="4" width="32" style="273" customWidth="1"/>
    <col min="5" max="5" width="18.85546875" style="274" customWidth="1"/>
    <col min="6" max="6" width="10.28515625" style="294" bestFit="1" customWidth="1"/>
    <col min="7" max="7" width="18.140625" style="294" customWidth="1"/>
    <col min="8" max="8" width="19.5703125" style="288" customWidth="1"/>
    <col min="9" max="16384" width="9.140625" style="144"/>
  </cols>
  <sheetData>
    <row r="1" spans="1:8" ht="21.95" customHeight="1" thickBot="1"/>
    <row r="2" spans="1:8" ht="21.95" customHeight="1" thickBot="1">
      <c r="A2" s="152" t="s">
        <v>36</v>
      </c>
      <c r="B2" s="152" t="s">
        <v>30</v>
      </c>
      <c r="C2" s="275" t="s">
        <v>125</v>
      </c>
      <c r="D2" s="275" t="s">
        <v>41</v>
      </c>
      <c r="E2" s="276" t="s">
        <v>31</v>
      </c>
      <c r="F2" s="295" t="s">
        <v>143</v>
      </c>
      <c r="G2" s="295" t="s">
        <v>59</v>
      </c>
      <c r="H2" s="152" t="s">
        <v>142</v>
      </c>
    </row>
    <row r="3" spans="1:8" ht="21.95" customHeight="1">
      <c r="A3" s="289">
        <f ca="1">IF(B3="","",TODAY())</f>
        <v>43369</v>
      </c>
      <c r="B3" s="31" t="s">
        <v>200</v>
      </c>
      <c r="C3" s="165">
        <f>IFERROR(VLOOKUP(B3,'اسماء العملاء'!$A$2:$E$1270,5,FALSE),"")</f>
        <v>1</v>
      </c>
      <c r="D3" s="277" t="str">
        <f>IFERROR(VLOOKUP(B3,'اسماء العملاء'!$A$2:$C$1270,2,FALSE),"")</f>
        <v>ش ابو سعيد محل الموبيلات</v>
      </c>
      <c r="E3" s="278" t="str">
        <f>IFERROR(VLOOKUP(B3,'اسماء العملاء'!$A$2:$C$1270,3,FALSE),"")</f>
        <v>01227897839</v>
      </c>
      <c r="F3" s="296">
        <f>IFERROR(VLOOKUP(B3,'اسماء العملاء'!$A$2:$J$1270,9,FALSE),"")</f>
        <v>200</v>
      </c>
      <c r="G3" s="296">
        <f>IFERROR(VLOOKUP(B3,'اسماء العملاء'!$A$2:$J$1270,8,FALSE),"")</f>
        <v>500</v>
      </c>
      <c r="H3" s="53">
        <f>IFERROR(VLOOKUP(B3,'اسماء العملاء'!$A$2:$J$1270,10,FALSE),"")</f>
        <v>43370</v>
      </c>
    </row>
    <row r="4" spans="1:8" ht="21.95" customHeight="1">
      <c r="A4" s="290" t="str">
        <f t="shared" ref="A4:A67" ca="1" si="0">IF(B4="","",TODAY())</f>
        <v/>
      </c>
      <c r="B4" s="227"/>
      <c r="C4" s="279" t="str">
        <f>IFERROR(VLOOKUP(B4,'اسماء العملاء'!$A$2:$E$142,5,FALSE),"")</f>
        <v/>
      </c>
      <c r="D4" s="280" t="str">
        <f>IFERROR(VLOOKUP(B4,'اسماء العملاء'!$A$2:$C$142,2,FALSE),"")</f>
        <v/>
      </c>
      <c r="E4" s="281" t="str">
        <f>IFERROR(VLOOKUP(B4,'اسماء العملاء'!$A$2:$C$142,3,FALSE),"")</f>
        <v/>
      </c>
      <c r="F4" s="297" t="str">
        <f>IFERROR(VLOOKUP(B4,'اسماء العملاء'!$A$2:$J$1270,9,FALSE),"")</f>
        <v/>
      </c>
      <c r="G4" s="297" t="str">
        <f>IFERROR(VLOOKUP(B4,'اسماء العملاء'!$A$2:$J$1270,8,FALSE),"")</f>
        <v/>
      </c>
      <c r="H4" s="247" t="str">
        <f>IFERROR(VLOOKUP(B4,'اسماء العملاء'!$A$2:$J$1270,10,FALSE),"")</f>
        <v/>
      </c>
    </row>
    <row r="5" spans="1:8" ht="21.95" customHeight="1">
      <c r="A5" s="290" t="str">
        <f t="shared" ca="1" si="0"/>
        <v/>
      </c>
      <c r="B5" s="227"/>
      <c r="C5" s="279" t="str">
        <f>IFERROR(VLOOKUP(B5,'اسماء العملاء'!$A$2:$E$142,5,FALSE),"")</f>
        <v/>
      </c>
      <c r="D5" s="280" t="str">
        <f>IFERROR(VLOOKUP(B5,'اسماء العملاء'!$A$2:$C$142,2,FALSE),"")</f>
        <v/>
      </c>
      <c r="E5" s="281" t="str">
        <f>IFERROR(VLOOKUP(B5,'اسماء العملاء'!$A$2:$C$142,3,FALSE),"")</f>
        <v/>
      </c>
      <c r="F5" s="297" t="str">
        <f>IFERROR(VLOOKUP(B5,'اسماء العملاء'!$A$2:$J$1270,9,FALSE),"")</f>
        <v/>
      </c>
      <c r="G5" s="297" t="str">
        <f>IFERROR(VLOOKUP(B5,'اسماء العملاء'!$A$2:$J$1270,8,FALSE),"")</f>
        <v/>
      </c>
      <c r="H5" s="247" t="str">
        <f>IFERROR(VLOOKUP(B5,'اسماء العملاء'!$A$2:$J$1270,10,FALSE),"")</f>
        <v/>
      </c>
    </row>
    <row r="6" spans="1:8" ht="21.95" customHeight="1">
      <c r="A6" s="290" t="str">
        <f t="shared" ca="1" si="0"/>
        <v/>
      </c>
      <c r="B6" s="227"/>
      <c r="C6" s="279" t="str">
        <f>IFERROR(VLOOKUP(B6,'اسماء العملاء'!$A$2:$E$142,5,FALSE),"")</f>
        <v/>
      </c>
      <c r="D6" s="280" t="str">
        <f>IFERROR(VLOOKUP(B6,'اسماء العملاء'!$A$2:$C$142,2,FALSE),"")</f>
        <v/>
      </c>
      <c r="E6" s="281" t="str">
        <f>IFERROR(VLOOKUP(B6,'اسماء العملاء'!$A$2:$C$142,3,FALSE),"")</f>
        <v/>
      </c>
      <c r="F6" s="297" t="str">
        <f>IFERROR(VLOOKUP(B6,'اسماء العملاء'!$A$2:$J$1270,9,FALSE),"")</f>
        <v/>
      </c>
      <c r="G6" s="297" t="str">
        <f>IFERROR(VLOOKUP(B6,'اسماء العملاء'!$A$2:$J$1270,8,FALSE),"")</f>
        <v/>
      </c>
      <c r="H6" s="247"/>
    </row>
    <row r="7" spans="1:8" ht="21.95" customHeight="1">
      <c r="A7" s="290" t="str">
        <f t="shared" ca="1" si="0"/>
        <v/>
      </c>
      <c r="B7" s="227"/>
      <c r="C7" s="279" t="str">
        <f>IFERROR(VLOOKUP(B7,'اسماء العملاء'!$A$2:$E$142,5,FALSE),"")</f>
        <v/>
      </c>
      <c r="D7" s="280" t="str">
        <f>IFERROR(VLOOKUP(B7,'اسماء العملاء'!$A$2:$C$142,2,FALSE),"")</f>
        <v/>
      </c>
      <c r="E7" s="281" t="str">
        <f>IFERROR(VLOOKUP(B7,'اسماء العملاء'!$A$2:$C$142,3,FALSE),"")</f>
        <v/>
      </c>
      <c r="F7" s="297" t="str">
        <f>IFERROR(VLOOKUP(B7,'اسماء العملاء'!$A$2:$J$1270,9,FALSE),"")</f>
        <v/>
      </c>
      <c r="G7" s="297" t="str">
        <f>IFERROR(VLOOKUP(B7,'اسماء العملاء'!$A$2:$J$1270,8,FALSE),"")</f>
        <v/>
      </c>
      <c r="H7" s="247" t="str">
        <f>IFERROR(VLOOKUP(B7,'اسماء العملاء'!$A$2:$J$1270,10,FALSE),"")</f>
        <v/>
      </c>
    </row>
    <row r="8" spans="1:8" ht="21.95" customHeight="1">
      <c r="A8" s="290" t="str">
        <f t="shared" ca="1" si="0"/>
        <v/>
      </c>
      <c r="B8" s="227"/>
      <c r="C8" s="279" t="str">
        <f>IFERROR(VLOOKUP(B8,'اسماء العملاء'!$A$2:$E$142,5,FALSE),"")</f>
        <v/>
      </c>
      <c r="D8" s="280" t="str">
        <f>IFERROR(VLOOKUP(B8,'اسماء العملاء'!$A$2:$C$142,2,FALSE),"")</f>
        <v/>
      </c>
      <c r="E8" s="281" t="str">
        <f>IFERROR(VLOOKUP(B8,'اسماء العملاء'!$A$2:$C$142,3,FALSE),"")</f>
        <v/>
      </c>
      <c r="F8" s="297" t="str">
        <f>IFERROR(VLOOKUP(B8,'اسماء العملاء'!$A$2:$J$1270,9,FALSE),"")</f>
        <v/>
      </c>
      <c r="G8" s="297" t="str">
        <f>IFERROR(VLOOKUP(B8,'اسماء العملاء'!$A$2:$J$1270,8,FALSE),"")</f>
        <v/>
      </c>
      <c r="H8" s="247" t="str">
        <f>IFERROR(VLOOKUP(B8,'اسماء العملاء'!$A$2:$J$1270,10,FALSE),"")</f>
        <v/>
      </c>
    </row>
    <row r="9" spans="1:8" ht="21.95" customHeight="1">
      <c r="A9" s="290" t="str">
        <f t="shared" ca="1" si="0"/>
        <v/>
      </c>
      <c r="B9" s="227"/>
      <c r="C9" s="279" t="str">
        <f>IFERROR(VLOOKUP(B9,'اسماء العملاء'!$A$2:$E$142,5,FALSE),"")</f>
        <v/>
      </c>
      <c r="D9" s="280" t="str">
        <f>IFERROR(VLOOKUP(B9,'اسماء العملاء'!$A$2:$C$142,2,FALSE),"")</f>
        <v/>
      </c>
      <c r="E9" s="281" t="str">
        <f>IFERROR(VLOOKUP(B9,'اسماء العملاء'!$A$2:$C$142,3,FALSE),"")</f>
        <v/>
      </c>
      <c r="F9" s="297" t="str">
        <f>IFERROR(VLOOKUP(B9,'اسماء العملاء'!$A$2:$J$1270,9,FALSE),"")</f>
        <v/>
      </c>
      <c r="G9" s="297" t="str">
        <f>IFERROR(VLOOKUP(B9,'اسماء العملاء'!$A$2:$J$1270,8,FALSE),"")</f>
        <v/>
      </c>
      <c r="H9" s="247" t="str">
        <f>IFERROR(VLOOKUP(B9,'اسماء العملاء'!$A$2:$J$1270,10,FALSE),"")</f>
        <v/>
      </c>
    </row>
    <row r="10" spans="1:8" ht="21.95" customHeight="1">
      <c r="A10" s="290" t="str">
        <f t="shared" ca="1" si="0"/>
        <v/>
      </c>
      <c r="B10" s="227"/>
      <c r="C10" s="279" t="str">
        <f>IFERROR(VLOOKUP(B10,'اسماء العملاء'!$A$2:$E$142,5,FALSE),"")</f>
        <v/>
      </c>
      <c r="D10" s="280" t="str">
        <f>IFERROR(VLOOKUP(B10,'اسماء العملاء'!$A$2:$C$142,2,FALSE),"")</f>
        <v/>
      </c>
      <c r="E10" s="281" t="str">
        <f>IFERROR(VLOOKUP(B10,'اسماء العملاء'!$A$2:$C$142,3,FALSE),"")</f>
        <v/>
      </c>
      <c r="F10" s="297" t="str">
        <f>IFERROR(VLOOKUP(B10,'اسماء العملاء'!$A$2:$J$1270,9,FALSE),"")</f>
        <v/>
      </c>
      <c r="G10" s="297" t="str">
        <f>IFERROR(VLOOKUP(B10,'اسماء العملاء'!$A$2:$J$1270,8,FALSE),"")</f>
        <v/>
      </c>
      <c r="H10" s="247" t="str">
        <f>IFERROR(VLOOKUP(B10,'اسماء العملاء'!$A$2:$J$1270,10,FALSE),"")</f>
        <v/>
      </c>
    </row>
    <row r="11" spans="1:8" ht="21.95" customHeight="1">
      <c r="A11" s="290" t="str">
        <f t="shared" ca="1" si="0"/>
        <v/>
      </c>
      <c r="B11" s="227"/>
      <c r="C11" s="279" t="str">
        <f>IFERROR(VLOOKUP(B11,'اسماء العملاء'!$A$2:$E$142,5,FALSE),"")</f>
        <v/>
      </c>
      <c r="D11" s="280" t="str">
        <f>IFERROR(VLOOKUP(B11,'اسماء العملاء'!$A$2:$C$142,2,FALSE),"")</f>
        <v/>
      </c>
      <c r="E11" s="281" t="str">
        <f>IFERROR(VLOOKUP(B11,'اسماء العملاء'!$A$2:$C$142,3,FALSE),"")</f>
        <v/>
      </c>
      <c r="F11" s="297" t="str">
        <f>IFERROR(VLOOKUP(B11,'اسماء العملاء'!$A$2:$J$1270,9,FALSE),"")</f>
        <v/>
      </c>
      <c r="G11" s="297" t="str">
        <f>IFERROR(VLOOKUP(B11,'اسماء العملاء'!$A$2:$J$1270,8,FALSE),"")</f>
        <v/>
      </c>
      <c r="H11" s="247" t="str">
        <f>IFERROR(VLOOKUP(B11,'اسماء العملاء'!$A$2:$J$1270,10,FALSE),"")</f>
        <v/>
      </c>
    </row>
    <row r="12" spans="1:8" ht="21.95" customHeight="1">
      <c r="A12" s="290" t="str">
        <f t="shared" ca="1" si="0"/>
        <v/>
      </c>
      <c r="B12" s="227"/>
      <c r="C12" s="279" t="str">
        <f>IFERROR(VLOOKUP(B12,'اسماء العملاء'!$A$2:$E$142,5,FALSE),"")</f>
        <v/>
      </c>
      <c r="D12" s="280" t="str">
        <f>IFERROR(VLOOKUP(B12,'اسماء العملاء'!$A$2:$C$142,2,FALSE),"")</f>
        <v/>
      </c>
      <c r="E12" s="281" t="str">
        <f>IFERROR(VLOOKUP(B12,'اسماء العملاء'!$A$2:$C$142,3,FALSE),"")</f>
        <v/>
      </c>
      <c r="F12" s="297" t="str">
        <f>IFERROR(VLOOKUP(B12,'اسماء العملاء'!$A$2:$J$1270,9,FALSE),"")</f>
        <v/>
      </c>
      <c r="G12" s="297" t="str">
        <f>IFERROR(VLOOKUP(B12,'اسماء العملاء'!$A$2:$J$1270,8,FALSE),"")</f>
        <v/>
      </c>
      <c r="H12" s="247" t="str">
        <f>IFERROR(VLOOKUP(B12,'اسماء العملاء'!$A$2:$J$1270,10,FALSE),"")</f>
        <v/>
      </c>
    </row>
    <row r="13" spans="1:8" ht="21.95" customHeight="1">
      <c r="A13" s="290" t="str">
        <f t="shared" ca="1" si="0"/>
        <v/>
      </c>
      <c r="B13" s="227"/>
      <c r="C13" s="279" t="str">
        <f>IFERROR(VLOOKUP(B13,'اسماء العملاء'!$A$2:$E$142,5,FALSE),"")</f>
        <v/>
      </c>
      <c r="D13" s="280" t="str">
        <f>IFERROR(VLOOKUP(B13,'اسماء العملاء'!$A$2:$C$142,2,FALSE),"")</f>
        <v/>
      </c>
      <c r="E13" s="281" t="str">
        <f>IFERROR(VLOOKUP(B13,'اسماء العملاء'!$A$2:$C$142,3,FALSE),"")</f>
        <v/>
      </c>
      <c r="F13" s="297" t="str">
        <f>IFERROR(VLOOKUP(B13,'اسماء العملاء'!$A$2:$J$1270,9,FALSE),"")</f>
        <v/>
      </c>
      <c r="G13" s="297" t="str">
        <f>IFERROR(VLOOKUP(B13,'اسماء العملاء'!$A$2:$J$1270,8,FALSE),"")</f>
        <v/>
      </c>
      <c r="H13" s="247" t="str">
        <f>IFERROR(VLOOKUP(B13,'اسماء العملاء'!$A$2:$J$1270,10,FALSE),"")</f>
        <v/>
      </c>
    </row>
    <row r="14" spans="1:8" ht="21.95" customHeight="1">
      <c r="A14" s="290" t="str">
        <f t="shared" ca="1" si="0"/>
        <v/>
      </c>
      <c r="B14" s="227"/>
      <c r="C14" s="279" t="str">
        <f>IFERROR(VLOOKUP(B14,'اسماء العملاء'!$A$2:$E$142,5,FALSE),"")</f>
        <v/>
      </c>
      <c r="D14" s="280" t="str">
        <f>IFERROR(VLOOKUP(B14,'اسماء العملاء'!$A$2:$C$142,2,FALSE),"")</f>
        <v/>
      </c>
      <c r="E14" s="281" t="str">
        <f>IFERROR(VLOOKUP(B14,'اسماء العملاء'!$A$2:$C$142,3,FALSE),"")</f>
        <v/>
      </c>
      <c r="F14" s="297" t="str">
        <f>IFERROR(VLOOKUP(B14,'اسماء العملاء'!$A$2:$J$1270,9,FALSE),"")</f>
        <v/>
      </c>
      <c r="G14" s="297" t="str">
        <f>IFERROR(VLOOKUP(B14,'اسماء العملاء'!$A$2:$J$1270,8,FALSE),"")</f>
        <v/>
      </c>
      <c r="H14" s="247" t="str">
        <f>IFERROR(VLOOKUP(B14,'اسماء العملاء'!$A$2:$J$1270,10,FALSE),"")</f>
        <v/>
      </c>
    </row>
    <row r="15" spans="1:8" ht="21.95" customHeight="1">
      <c r="A15" s="290" t="str">
        <f t="shared" ca="1" si="0"/>
        <v/>
      </c>
      <c r="B15" s="227"/>
      <c r="C15" s="279" t="str">
        <f>IFERROR(VLOOKUP(B15,'اسماء العملاء'!$A$2:$E$142,5,FALSE),"")</f>
        <v/>
      </c>
      <c r="D15" s="280" t="str">
        <f>IFERROR(VLOOKUP(B15,'اسماء العملاء'!$A$2:$C$142,2,FALSE),"")</f>
        <v/>
      </c>
      <c r="E15" s="281" t="str">
        <f>IFERROR(VLOOKUP(B15,'اسماء العملاء'!$A$2:$C$142,3,FALSE),"")</f>
        <v/>
      </c>
      <c r="F15" s="297" t="str">
        <f>IFERROR(VLOOKUP(B15,'اسماء العملاء'!$A$2:$J$1270,9,FALSE),"")</f>
        <v/>
      </c>
      <c r="G15" s="297" t="str">
        <f>IFERROR(VLOOKUP(B15,'اسماء العملاء'!$A$2:$J$1270,8,FALSE),"")</f>
        <v/>
      </c>
      <c r="H15" s="247" t="str">
        <f>IFERROR(VLOOKUP(B15,'اسماء العملاء'!$A$2:$J$1270,10,FALSE),"")</f>
        <v/>
      </c>
    </row>
    <row r="16" spans="1:8" ht="21.95" customHeight="1">
      <c r="A16" s="290" t="str">
        <f t="shared" ca="1" si="0"/>
        <v/>
      </c>
      <c r="B16" s="227"/>
      <c r="C16" s="279" t="str">
        <f>IFERROR(VLOOKUP(B16,'اسماء العملاء'!$A$2:$E$142,5,FALSE),"")</f>
        <v/>
      </c>
      <c r="D16" s="280" t="str">
        <f>IFERROR(VLOOKUP(B16,'اسماء العملاء'!$A$2:$C$142,2,FALSE),"")</f>
        <v/>
      </c>
      <c r="E16" s="281" t="str">
        <f>IFERROR(VLOOKUP(B16,'اسماء العملاء'!$A$2:$C$142,3,FALSE),"")</f>
        <v/>
      </c>
      <c r="F16" s="297" t="str">
        <f>IFERROR(VLOOKUP(B16,'اسماء العملاء'!$A$2:$J$1270,9,FALSE),"")</f>
        <v/>
      </c>
      <c r="G16" s="297" t="str">
        <f>IFERROR(VLOOKUP(B16,'اسماء العملاء'!$A$2:$J$1270,8,FALSE),"")</f>
        <v/>
      </c>
      <c r="H16" s="247" t="str">
        <f>IFERROR(VLOOKUP(B16,'اسماء العملاء'!$A$2:$J$1270,10,FALSE),"")</f>
        <v/>
      </c>
    </row>
    <row r="17" spans="1:8" ht="21.95" customHeight="1">
      <c r="A17" s="290" t="str">
        <f t="shared" ca="1" si="0"/>
        <v/>
      </c>
      <c r="B17" s="227"/>
      <c r="C17" s="279" t="str">
        <f>IFERROR(VLOOKUP(B17,'اسماء العملاء'!$A$2:$E$142,5,FALSE),"")</f>
        <v/>
      </c>
      <c r="D17" s="280" t="str">
        <f>IFERROR(VLOOKUP(B17,'اسماء العملاء'!$A$2:$C$142,2,FALSE),"")</f>
        <v/>
      </c>
      <c r="E17" s="281" t="str">
        <f>IFERROR(VLOOKUP(B17,'اسماء العملاء'!$A$2:$C$142,3,FALSE),"")</f>
        <v/>
      </c>
      <c r="F17" s="297" t="str">
        <f>IFERROR(VLOOKUP(B17,'اسماء العملاء'!$A$2:$J$1270,9,FALSE),"")</f>
        <v/>
      </c>
      <c r="G17" s="297" t="str">
        <f>IFERROR(VLOOKUP(B17,'اسماء العملاء'!$A$2:$J$1270,8,FALSE),"")</f>
        <v/>
      </c>
      <c r="H17" s="247" t="str">
        <f>IFERROR(VLOOKUP(B17,'اسماء العملاء'!$A$2:$J$1270,10,FALSE),"")</f>
        <v/>
      </c>
    </row>
    <row r="18" spans="1:8" ht="21.95" customHeight="1">
      <c r="A18" s="290" t="str">
        <f t="shared" ca="1" si="0"/>
        <v/>
      </c>
      <c r="B18" s="227"/>
      <c r="C18" s="279" t="str">
        <f>IFERROR(VLOOKUP(B18,'اسماء العملاء'!$A$2:$E$142,5,FALSE),"")</f>
        <v/>
      </c>
      <c r="D18" s="280" t="str">
        <f>IFERROR(VLOOKUP(B18,'اسماء العملاء'!$A$2:$C$142,2,FALSE),"")</f>
        <v/>
      </c>
      <c r="E18" s="281" t="str">
        <f>IFERROR(VLOOKUP(B18,'اسماء العملاء'!$A$2:$C$142,3,FALSE),"")</f>
        <v/>
      </c>
      <c r="F18" s="297" t="str">
        <f>IFERROR(VLOOKUP(B18,'اسماء العملاء'!$A$2:$J$1270,9,FALSE),"")</f>
        <v/>
      </c>
      <c r="G18" s="297" t="str">
        <f>IFERROR(VLOOKUP(B18,'اسماء العملاء'!$A$2:$J$1270,8,FALSE),"")</f>
        <v/>
      </c>
      <c r="H18" s="247" t="str">
        <f>IFERROR(VLOOKUP(B18,'اسماء العملاء'!$A$2:$J$1270,10,FALSE),"")</f>
        <v/>
      </c>
    </row>
    <row r="19" spans="1:8" ht="21.95" customHeight="1">
      <c r="A19" s="290" t="str">
        <f t="shared" ca="1" si="0"/>
        <v/>
      </c>
      <c r="B19" s="227"/>
      <c r="C19" s="279" t="str">
        <f>IFERROR(VLOOKUP(B19,'اسماء العملاء'!$A$2:$E$142,5,FALSE),"")</f>
        <v/>
      </c>
      <c r="D19" s="280" t="str">
        <f>IFERROR(VLOOKUP(B19,'اسماء العملاء'!$A$2:$C$142,2,FALSE),"")</f>
        <v/>
      </c>
      <c r="E19" s="281" t="str">
        <f>IFERROR(VLOOKUP(B19,'اسماء العملاء'!$A$2:$C$142,3,FALSE),"")</f>
        <v/>
      </c>
      <c r="F19" s="297" t="str">
        <f>IFERROR(VLOOKUP(B19,'اسماء العملاء'!$A$2:$J$1270,9,FALSE),"")</f>
        <v/>
      </c>
      <c r="G19" s="297" t="str">
        <f>IFERROR(VLOOKUP(B19,'اسماء العملاء'!$A$2:$J$1270,8,FALSE),"")</f>
        <v/>
      </c>
      <c r="H19" s="247" t="str">
        <f>IFERROR(VLOOKUP(B19,'اسماء العملاء'!$A$2:$J$1270,10,FALSE),"")</f>
        <v/>
      </c>
    </row>
    <row r="20" spans="1:8" ht="21.95" customHeight="1">
      <c r="A20" s="290" t="str">
        <f t="shared" ca="1" si="0"/>
        <v/>
      </c>
      <c r="B20" s="227"/>
      <c r="C20" s="279" t="str">
        <f>IFERROR(VLOOKUP(B20,'اسماء العملاء'!$A$2:$E$142,5,FALSE),"")</f>
        <v/>
      </c>
      <c r="D20" s="280" t="str">
        <f>IFERROR(VLOOKUP(B20,'اسماء العملاء'!$A$2:$C$142,2,FALSE),"")</f>
        <v/>
      </c>
      <c r="E20" s="281" t="str">
        <f>IFERROR(VLOOKUP(B20,'اسماء العملاء'!$A$2:$C$142,3,FALSE),"")</f>
        <v/>
      </c>
      <c r="F20" s="297" t="str">
        <f>IFERROR(VLOOKUP(B20,'اسماء العملاء'!$A$2:$J$1270,9,FALSE),"")</f>
        <v/>
      </c>
      <c r="G20" s="297" t="str">
        <f>IFERROR(VLOOKUP(B20,'اسماء العملاء'!$A$2:$J$1270,8,FALSE),"")</f>
        <v/>
      </c>
      <c r="H20" s="247" t="str">
        <f>IFERROR(VLOOKUP(B20,'اسماء العملاء'!$A$2:$J$1270,10,FALSE),"")</f>
        <v/>
      </c>
    </row>
    <row r="21" spans="1:8" ht="21.95" customHeight="1">
      <c r="A21" s="290" t="str">
        <f t="shared" ca="1" si="0"/>
        <v/>
      </c>
      <c r="B21" s="227"/>
      <c r="C21" s="279" t="str">
        <f>IFERROR(VLOOKUP(B21,'اسماء العملاء'!$A$2:$E$142,5,FALSE),"")</f>
        <v/>
      </c>
      <c r="D21" s="280" t="str">
        <f>IFERROR(VLOOKUP(B21,'اسماء العملاء'!$A$2:$C$142,2,FALSE),"")</f>
        <v/>
      </c>
      <c r="E21" s="281" t="str">
        <f>IFERROR(VLOOKUP(B21,'اسماء العملاء'!$A$2:$C$142,3,FALSE),"")</f>
        <v/>
      </c>
      <c r="F21" s="297" t="str">
        <f>IFERROR(VLOOKUP(B21,'اسماء العملاء'!$A$2:$J$1270,9,FALSE),"")</f>
        <v/>
      </c>
      <c r="G21" s="297" t="str">
        <f>IFERROR(VLOOKUP(B21,'اسماء العملاء'!$A$2:$J$1270,8,FALSE),"")</f>
        <v/>
      </c>
      <c r="H21" s="247" t="str">
        <f>IFERROR(VLOOKUP(B21,'اسماء العملاء'!$A$2:$J$1270,10,FALSE),"")</f>
        <v/>
      </c>
    </row>
    <row r="22" spans="1:8" ht="21.95" customHeight="1">
      <c r="A22" s="290" t="str">
        <f t="shared" ca="1" si="0"/>
        <v/>
      </c>
      <c r="B22" s="227"/>
      <c r="C22" s="279" t="str">
        <f>IFERROR(VLOOKUP(B22,'اسماء العملاء'!$A$2:$E$142,5,FALSE),"")</f>
        <v/>
      </c>
      <c r="D22" s="280" t="str">
        <f>IFERROR(VLOOKUP(B22,'اسماء العملاء'!$A$2:$C$142,2,FALSE),"")</f>
        <v/>
      </c>
      <c r="E22" s="281" t="str">
        <f>IFERROR(VLOOKUP(B22,'اسماء العملاء'!$A$2:$C$142,3,FALSE),"")</f>
        <v/>
      </c>
      <c r="F22" s="297" t="str">
        <f>IFERROR(VLOOKUP(B22,'اسماء العملاء'!$A$2:$J$1270,9,FALSE),"")</f>
        <v/>
      </c>
      <c r="G22" s="297" t="str">
        <f>IFERROR(VLOOKUP(B22,'اسماء العملاء'!$A$2:$J$1270,8,FALSE),"")</f>
        <v/>
      </c>
      <c r="H22" s="247" t="str">
        <f>IFERROR(VLOOKUP(B22,'اسماء العملاء'!$A$2:$J$1270,10,FALSE),"")</f>
        <v/>
      </c>
    </row>
    <row r="23" spans="1:8" ht="21.95" customHeight="1">
      <c r="A23" s="290" t="str">
        <f t="shared" ca="1" si="0"/>
        <v/>
      </c>
      <c r="B23" s="227"/>
      <c r="C23" s="279" t="str">
        <f>IFERROR(VLOOKUP(B23,'اسماء العملاء'!$A$2:$E$142,5,FALSE),"")</f>
        <v/>
      </c>
      <c r="D23" s="280" t="str">
        <f>IFERROR(VLOOKUP(B23,'اسماء العملاء'!$A$2:$C$142,2,FALSE),"")</f>
        <v/>
      </c>
      <c r="E23" s="281" t="str">
        <f>IFERROR(VLOOKUP(B23,'اسماء العملاء'!$A$2:$C$142,3,FALSE),"")</f>
        <v/>
      </c>
      <c r="F23" s="297" t="str">
        <f>IFERROR(VLOOKUP(B23,'اسماء العملاء'!$A$2:$J$1270,9,FALSE),"")</f>
        <v/>
      </c>
      <c r="G23" s="297" t="str">
        <f>IFERROR(VLOOKUP(B23,'اسماء العملاء'!$A$2:$J$1270,8,FALSE),"")</f>
        <v/>
      </c>
      <c r="H23" s="247" t="str">
        <f>IFERROR(VLOOKUP(B23,'اسماء العملاء'!$A$2:$J$1270,10,FALSE),"")</f>
        <v/>
      </c>
    </row>
    <row r="24" spans="1:8" ht="21.95" customHeight="1">
      <c r="A24" s="290" t="str">
        <f t="shared" ca="1" si="0"/>
        <v/>
      </c>
      <c r="B24" s="227"/>
      <c r="C24" s="279" t="str">
        <f>IFERROR(VLOOKUP(B24,'اسماء العملاء'!$A$2:$E$142,5,FALSE),"")</f>
        <v/>
      </c>
      <c r="D24" s="280" t="str">
        <f>IFERROR(VLOOKUP(B24,'اسماء العملاء'!$A$2:$C$142,2,FALSE),"")</f>
        <v/>
      </c>
      <c r="E24" s="281" t="str">
        <f>IFERROR(VLOOKUP(B24,'اسماء العملاء'!$A$2:$C$142,3,FALSE),"")</f>
        <v/>
      </c>
      <c r="F24" s="297" t="str">
        <f>IFERROR(VLOOKUP(B24,'اسماء العملاء'!$A$2:$J$1270,9,FALSE),"")</f>
        <v/>
      </c>
      <c r="G24" s="297" t="str">
        <f>IFERROR(VLOOKUP(B24,'اسماء العملاء'!$A$2:$J$1270,8,FALSE),"")</f>
        <v/>
      </c>
      <c r="H24" s="247" t="str">
        <f>IFERROR(VLOOKUP(B24,'اسماء العملاء'!$A$2:$J$1270,10,FALSE),"")</f>
        <v/>
      </c>
    </row>
    <row r="25" spans="1:8" ht="21.95" customHeight="1">
      <c r="A25" s="290" t="str">
        <f t="shared" ca="1" si="0"/>
        <v/>
      </c>
      <c r="B25" s="227"/>
      <c r="C25" s="279" t="str">
        <f>IFERROR(VLOOKUP(B25,'اسماء العملاء'!$A$2:$E$142,5,FALSE),"")</f>
        <v/>
      </c>
      <c r="D25" s="280" t="str">
        <f>IFERROR(VLOOKUP(B25,'اسماء العملاء'!$A$2:$C$142,2,FALSE),"")</f>
        <v/>
      </c>
      <c r="E25" s="281" t="str">
        <f>IFERROR(VLOOKUP(B25,'اسماء العملاء'!$A$2:$C$142,3,FALSE),"")</f>
        <v/>
      </c>
      <c r="F25" s="297" t="str">
        <f>IFERROR(VLOOKUP(B25,'اسماء العملاء'!$A$2:$J$1270,9,FALSE),"")</f>
        <v/>
      </c>
      <c r="G25" s="297" t="str">
        <f>IFERROR(VLOOKUP(B25,'اسماء العملاء'!$A$2:$J$1270,8,FALSE),"")</f>
        <v/>
      </c>
      <c r="H25" s="247" t="str">
        <f>IFERROR(VLOOKUP(B25,'اسماء العملاء'!$A$2:$J$1270,10,FALSE),"")</f>
        <v/>
      </c>
    </row>
    <row r="26" spans="1:8" ht="21.95" customHeight="1">
      <c r="A26" s="290" t="str">
        <f t="shared" ca="1" si="0"/>
        <v/>
      </c>
      <c r="B26" s="227"/>
      <c r="C26" s="279" t="str">
        <f>IFERROR(VLOOKUP(B26,'اسماء العملاء'!$A$2:$E$142,5,FALSE),"")</f>
        <v/>
      </c>
      <c r="D26" s="280" t="str">
        <f>IFERROR(VLOOKUP(B26,'اسماء العملاء'!$A$2:$C$142,2,FALSE),"")</f>
        <v/>
      </c>
      <c r="E26" s="281" t="str">
        <f>IFERROR(VLOOKUP(B26,'اسماء العملاء'!$A$2:$C$142,3,FALSE),"")</f>
        <v/>
      </c>
      <c r="F26" s="297" t="str">
        <f>IFERROR(VLOOKUP(B26,'اسماء العملاء'!$A$2:$J$1270,9,FALSE),"")</f>
        <v/>
      </c>
      <c r="G26" s="297" t="str">
        <f>IFERROR(VLOOKUP(B26,'اسماء العملاء'!$A$2:$J$1270,8,FALSE),"")</f>
        <v/>
      </c>
      <c r="H26" s="247" t="str">
        <f>IFERROR(VLOOKUP(B26,'اسماء العملاء'!$A$2:$J$1270,10,FALSE),"")</f>
        <v/>
      </c>
    </row>
    <row r="27" spans="1:8" ht="21.95" customHeight="1">
      <c r="A27" s="290" t="str">
        <f t="shared" ca="1" si="0"/>
        <v/>
      </c>
      <c r="B27" s="227"/>
      <c r="C27" s="279" t="str">
        <f>IFERROR(VLOOKUP(B27,'اسماء العملاء'!$A$2:$E$142,5,FALSE),"")</f>
        <v/>
      </c>
      <c r="D27" s="280" t="str">
        <f>IFERROR(VLOOKUP(B27,'اسماء العملاء'!$A$2:$C$142,2,FALSE),"")</f>
        <v/>
      </c>
      <c r="E27" s="281" t="str">
        <f>IFERROR(VLOOKUP(B27,'اسماء العملاء'!$A$2:$C$142,3,FALSE),"")</f>
        <v/>
      </c>
      <c r="F27" s="297" t="str">
        <f>IFERROR(VLOOKUP(B27,'اسماء العملاء'!$A$2:$J$1270,9,FALSE),"")</f>
        <v/>
      </c>
      <c r="G27" s="297" t="str">
        <f>IFERROR(VLOOKUP(B27,'اسماء العملاء'!$A$2:$J$1270,8,FALSE),"")</f>
        <v/>
      </c>
      <c r="H27" s="247" t="str">
        <f>IFERROR(VLOOKUP(B27,'اسماء العملاء'!$A$2:$J$1270,10,FALSE),"")</f>
        <v/>
      </c>
    </row>
    <row r="28" spans="1:8" ht="21.95" customHeight="1">
      <c r="A28" s="290" t="str">
        <f t="shared" ca="1" si="0"/>
        <v/>
      </c>
      <c r="B28" s="227"/>
      <c r="C28" s="279" t="str">
        <f>IFERROR(VLOOKUP(B28,'اسماء العملاء'!$A$2:$E$142,5,FALSE),"")</f>
        <v/>
      </c>
      <c r="D28" s="280" t="str">
        <f>IFERROR(VLOOKUP(B28,'اسماء العملاء'!$A$2:$C$142,2,FALSE),"")</f>
        <v/>
      </c>
      <c r="E28" s="281" t="str">
        <f>IFERROR(VLOOKUP(B28,'اسماء العملاء'!$A$2:$C$142,3,FALSE),"")</f>
        <v/>
      </c>
      <c r="F28" s="297" t="str">
        <f>IFERROR(VLOOKUP(B28,'اسماء العملاء'!$A$2:$J$1270,9,FALSE),"")</f>
        <v/>
      </c>
      <c r="G28" s="297" t="str">
        <f>IFERROR(VLOOKUP(B28,'اسماء العملاء'!$A$2:$J$1270,8,FALSE),"")</f>
        <v/>
      </c>
      <c r="H28" s="247" t="str">
        <f>IFERROR(VLOOKUP(B28,'اسماء العملاء'!$A$2:$J$1270,10,FALSE),"")</f>
        <v/>
      </c>
    </row>
    <row r="29" spans="1:8" ht="21.95" customHeight="1">
      <c r="A29" s="290" t="str">
        <f t="shared" ca="1" si="0"/>
        <v/>
      </c>
      <c r="B29" s="227"/>
      <c r="C29" s="279" t="str">
        <f>IFERROR(VLOOKUP(B29,'اسماء العملاء'!$A$2:$E$142,5,FALSE),"")</f>
        <v/>
      </c>
      <c r="D29" s="280" t="str">
        <f>IFERROR(VLOOKUP(B29,'اسماء العملاء'!$A$2:$C$142,2,FALSE),"")</f>
        <v/>
      </c>
      <c r="E29" s="281" t="str">
        <f>IFERROR(VLOOKUP(B29,'اسماء العملاء'!$A$2:$C$142,3,FALSE),"")</f>
        <v/>
      </c>
      <c r="F29" s="297" t="str">
        <f>IFERROR(VLOOKUP(B29,'اسماء العملاء'!$A$2:$J$1270,9,FALSE),"")</f>
        <v/>
      </c>
      <c r="G29" s="297" t="str">
        <f>IFERROR(VLOOKUP(B29,'اسماء العملاء'!$A$2:$J$1270,8,FALSE),"")</f>
        <v/>
      </c>
      <c r="H29" s="247" t="str">
        <f>IFERROR(VLOOKUP(B29,'اسماء العملاء'!$A$2:$J$1270,10,FALSE),"")</f>
        <v/>
      </c>
    </row>
    <row r="30" spans="1:8" ht="21.95" customHeight="1">
      <c r="A30" s="290" t="str">
        <f t="shared" ca="1" si="0"/>
        <v/>
      </c>
      <c r="B30" s="227"/>
      <c r="C30" s="279" t="str">
        <f>IFERROR(VLOOKUP(B30,'اسماء العملاء'!$A$2:$E$142,5,FALSE),"")</f>
        <v/>
      </c>
      <c r="D30" s="280" t="str">
        <f>IFERROR(VLOOKUP(B30,'اسماء العملاء'!$A$2:$C$142,2,FALSE),"")</f>
        <v/>
      </c>
      <c r="E30" s="281" t="str">
        <f>IFERROR(VLOOKUP(B30,'اسماء العملاء'!$A$2:$C$142,3,FALSE),"")</f>
        <v/>
      </c>
      <c r="F30" s="297" t="str">
        <f>IFERROR(VLOOKUP(B30,'اسماء العملاء'!$A$2:$J$1270,9,FALSE),"")</f>
        <v/>
      </c>
      <c r="G30" s="297" t="str">
        <f>IFERROR(VLOOKUP(B30,'اسماء العملاء'!$A$2:$J$1270,8,FALSE),"")</f>
        <v/>
      </c>
      <c r="H30" s="247" t="str">
        <f>IFERROR(VLOOKUP(B30,'اسماء العملاء'!$A$2:$J$1270,10,FALSE),"")</f>
        <v/>
      </c>
    </row>
    <row r="31" spans="1:8" ht="21.95" customHeight="1">
      <c r="A31" s="290" t="str">
        <f t="shared" ca="1" si="0"/>
        <v/>
      </c>
      <c r="B31" s="227"/>
      <c r="C31" s="279" t="str">
        <f>IFERROR(VLOOKUP(B31,'اسماء العملاء'!$A$2:$E$142,5,FALSE),"")</f>
        <v/>
      </c>
      <c r="D31" s="280" t="str">
        <f>IFERROR(VLOOKUP(B31,'اسماء العملاء'!$A$2:$C$142,2,FALSE),"")</f>
        <v/>
      </c>
      <c r="E31" s="281" t="str">
        <f>IFERROR(VLOOKUP(B31,'اسماء العملاء'!$A$2:$C$142,3,FALSE),"")</f>
        <v/>
      </c>
      <c r="F31" s="297" t="str">
        <f>IFERROR(VLOOKUP(B31,'اسماء العملاء'!$A$2:$J$1270,9,FALSE),"")</f>
        <v/>
      </c>
      <c r="G31" s="297" t="str">
        <f>IFERROR(VLOOKUP(B31,'اسماء العملاء'!$A$2:$J$1270,8,FALSE),"")</f>
        <v/>
      </c>
      <c r="H31" s="247" t="str">
        <f>IFERROR(VLOOKUP(B31,'اسماء العملاء'!$A$2:$J$1270,10,FALSE),"")</f>
        <v/>
      </c>
    </row>
    <row r="32" spans="1:8" ht="21.95" customHeight="1">
      <c r="A32" s="290" t="str">
        <f t="shared" ca="1" si="0"/>
        <v/>
      </c>
      <c r="B32" s="227"/>
      <c r="C32" s="279" t="str">
        <f>IFERROR(VLOOKUP(B32,'اسماء العملاء'!$A$2:$E$142,5,FALSE),"")</f>
        <v/>
      </c>
      <c r="D32" s="280" t="str">
        <f>IFERROR(VLOOKUP(B32,'اسماء العملاء'!$A$2:$C$142,2,FALSE),"")</f>
        <v/>
      </c>
      <c r="E32" s="281" t="str">
        <f>IFERROR(VLOOKUP(B32,'اسماء العملاء'!$A$2:$C$142,3,FALSE),"")</f>
        <v/>
      </c>
      <c r="F32" s="297" t="str">
        <f>IFERROR(VLOOKUP(B32,'اسماء العملاء'!$A$2:$J$1270,9,FALSE),"")</f>
        <v/>
      </c>
      <c r="G32" s="297" t="str">
        <f>IFERROR(VLOOKUP(B32,'اسماء العملاء'!$A$2:$J$1270,8,FALSE),"")</f>
        <v/>
      </c>
      <c r="H32" s="247" t="str">
        <f>IFERROR(VLOOKUP(B32,'اسماء العملاء'!$A$2:$J$1270,10,FALSE),"")</f>
        <v/>
      </c>
    </row>
    <row r="33" spans="1:8" ht="21.95" customHeight="1">
      <c r="A33" s="290" t="str">
        <f t="shared" ca="1" si="0"/>
        <v/>
      </c>
      <c r="B33" s="227"/>
      <c r="C33" s="279" t="str">
        <f>IFERROR(VLOOKUP(B33,'اسماء العملاء'!$A$2:$E$142,5,FALSE),"")</f>
        <v/>
      </c>
      <c r="D33" s="280" t="str">
        <f>IFERROR(VLOOKUP(B33,'اسماء العملاء'!$A$2:$C$142,2,FALSE),"")</f>
        <v/>
      </c>
      <c r="E33" s="281" t="str">
        <f>IFERROR(VLOOKUP(B33,'اسماء العملاء'!$A$2:$C$142,3,FALSE),"")</f>
        <v/>
      </c>
      <c r="F33" s="297" t="str">
        <f>IFERROR(VLOOKUP(B33,'اسماء العملاء'!$A$2:$J$1270,9,FALSE),"")</f>
        <v/>
      </c>
      <c r="G33" s="297" t="str">
        <f>IFERROR(VLOOKUP(B33,'اسماء العملاء'!$A$2:$J$1270,8,FALSE),"")</f>
        <v/>
      </c>
      <c r="H33" s="247" t="str">
        <f>IFERROR(VLOOKUP(B33,'اسماء العملاء'!$A$2:$J$1270,10,FALSE),"")</f>
        <v/>
      </c>
    </row>
    <row r="34" spans="1:8" ht="21.95" customHeight="1">
      <c r="A34" s="290" t="str">
        <f t="shared" ca="1" si="0"/>
        <v/>
      </c>
      <c r="B34" s="227"/>
      <c r="C34" s="279" t="str">
        <f>IFERROR(VLOOKUP(B34,'اسماء العملاء'!$A$2:$E$142,5,FALSE),"")</f>
        <v/>
      </c>
      <c r="D34" s="280" t="str">
        <f>IFERROR(VLOOKUP(B34,'اسماء العملاء'!$A$2:$C$142,2,FALSE),"")</f>
        <v/>
      </c>
      <c r="E34" s="281" t="str">
        <f>IFERROR(VLOOKUP(B34,'اسماء العملاء'!$A$2:$C$142,3,FALSE),"")</f>
        <v/>
      </c>
      <c r="F34" s="297" t="str">
        <f>IFERROR(VLOOKUP(B34,'اسماء العملاء'!$A$2:$J$1270,9,FALSE),"")</f>
        <v/>
      </c>
      <c r="G34" s="297" t="str">
        <f>IFERROR(VLOOKUP(B34,'اسماء العملاء'!$A$2:$J$1270,8,FALSE),"")</f>
        <v/>
      </c>
      <c r="H34" s="247" t="str">
        <f>IFERROR(VLOOKUP(B34,'اسماء العملاء'!$A$2:$J$1270,10,FALSE),"")</f>
        <v/>
      </c>
    </row>
    <row r="35" spans="1:8" ht="21.95" customHeight="1">
      <c r="A35" s="290" t="str">
        <f t="shared" ca="1" si="0"/>
        <v/>
      </c>
      <c r="B35" s="227"/>
      <c r="C35" s="279" t="str">
        <f>IFERROR(VLOOKUP(B35,'اسماء العملاء'!$A$2:$E$142,5,FALSE),"")</f>
        <v/>
      </c>
      <c r="D35" s="280" t="str">
        <f>IFERROR(VLOOKUP(B35,'اسماء العملاء'!$A$2:$C$142,2,FALSE),"")</f>
        <v/>
      </c>
      <c r="E35" s="281" t="str">
        <f>IFERROR(VLOOKUP(B35,'اسماء العملاء'!$A$2:$C$142,3,FALSE),"")</f>
        <v/>
      </c>
      <c r="F35" s="297" t="str">
        <f>IFERROR(VLOOKUP(B35,'اسماء العملاء'!$A$2:$J$1270,9,FALSE),"")</f>
        <v/>
      </c>
      <c r="G35" s="297" t="str">
        <f>IFERROR(VLOOKUP(B35,'اسماء العملاء'!$A$2:$J$1270,8,FALSE),"")</f>
        <v/>
      </c>
      <c r="H35" s="247" t="str">
        <f>IFERROR(VLOOKUP(B35,'اسماء العملاء'!$A$2:$J$1270,10,FALSE),"")</f>
        <v/>
      </c>
    </row>
    <row r="36" spans="1:8" ht="21.95" customHeight="1">
      <c r="A36" s="290" t="str">
        <f t="shared" ca="1" si="0"/>
        <v/>
      </c>
      <c r="B36" s="227"/>
      <c r="C36" s="279" t="str">
        <f>IFERROR(VLOOKUP(B36,'اسماء العملاء'!$A$2:$E$142,5,FALSE),"")</f>
        <v/>
      </c>
      <c r="D36" s="280" t="str">
        <f>IFERROR(VLOOKUP(B36,'اسماء العملاء'!$A$2:$C$142,2,FALSE),"")</f>
        <v/>
      </c>
      <c r="E36" s="281" t="str">
        <f>IFERROR(VLOOKUP(B36,'اسماء العملاء'!$A$2:$C$142,3,FALSE),"")</f>
        <v/>
      </c>
      <c r="F36" s="297" t="str">
        <f>IFERROR(VLOOKUP(B36,'اسماء العملاء'!$A$2:$J$1270,9,FALSE),"")</f>
        <v/>
      </c>
      <c r="G36" s="297" t="str">
        <f>IFERROR(VLOOKUP(B36,'اسماء العملاء'!$A$2:$J$1270,8,FALSE),"")</f>
        <v/>
      </c>
      <c r="H36" s="247" t="str">
        <f>IFERROR(VLOOKUP(B36,'اسماء العملاء'!$A$2:$J$1270,10,FALSE),"")</f>
        <v/>
      </c>
    </row>
    <row r="37" spans="1:8" ht="21.95" customHeight="1">
      <c r="A37" s="290" t="str">
        <f t="shared" ca="1" si="0"/>
        <v/>
      </c>
      <c r="B37" s="227"/>
      <c r="C37" s="279" t="str">
        <f>IFERROR(VLOOKUP(B37,'اسماء العملاء'!$A$2:$E$142,5,FALSE),"")</f>
        <v/>
      </c>
      <c r="D37" s="280" t="str">
        <f>IFERROR(VLOOKUP(B37,'اسماء العملاء'!$A$2:$C$142,2,FALSE),"")</f>
        <v/>
      </c>
      <c r="E37" s="281" t="str">
        <f>IFERROR(VLOOKUP(B37,'اسماء العملاء'!$A$2:$C$142,3,FALSE),"")</f>
        <v/>
      </c>
      <c r="F37" s="297" t="str">
        <f>IFERROR(VLOOKUP(B37,'اسماء العملاء'!$A$2:$J$1270,9,FALSE),"")</f>
        <v/>
      </c>
      <c r="G37" s="297" t="str">
        <f>IFERROR(VLOOKUP(B37,'اسماء العملاء'!$A$2:$J$1270,8,FALSE),"")</f>
        <v/>
      </c>
      <c r="H37" s="247" t="str">
        <f>IFERROR(VLOOKUP(B37,'اسماء العملاء'!$A$2:$J$1270,10,FALSE),"")</f>
        <v/>
      </c>
    </row>
    <row r="38" spans="1:8" ht="21.95" customHeight="1">
      <c r="A38" s="290" t="str">
        <f t="shared" ca="1" si="0"/>
        <v/>
      </c>
      <c r="B38" s="227"/>
      <c r="C38" s="279" t="str">
        <f>IFERROR(VLOOKUP(B38,'اسماء العملاء'!$A$2:$E$142,5,FALSE),"")</f>
        <v/>
      </c>
      <c r="D38" s="280" t="str">
        <f>IFERROR(VLOOKUP(B38,'اسماء العملاء'!$A$2:$C$142,2,FALSE),"")</f>
        <v/>
      </c>
      <c r="E38" s="281" t="str">
        <f>IFERROR(VLOOKUP(B38,'اسماء العملاء'!$A$2:$C$142,3,FALSE),"")</f>
        <v/>
      </c>
      <c r="F38" s="297" t="str">
        <f>IFERROR(VLOOKUP(B38,'اسماء العملاء'!$A$2:$J$1270,9,FALSE),"")</f>
        <v/>
      </c>
      <c r="G38" s="297" t="str">
        <f>IFERROR(VLOOKUP(B38,'اسماء العملاء'!$A$2:$J$1270,8,FALSE),"")</f>
        <v/>
      </c>
      <c r="H38" s="247" t="str">
        <f>IFERROR(VLOOKUP(B38,'اسماء العملاء'!$A$2:$J$1270,10,FALSE),"")</f>
        <v/>
      </c>
    </row>
    <row r="39" spans="1:8" ht="21.95" customHeight="1">
      <c r="A39" s="290" t="str">
        <f t="shared" ca="1" si="0"/>
        <v/>
      </c>
      <c r="B39" s="227"/>
      <c r="C39" s="279" t="str">
        <f>IFERROR(VLOOKUP(B39,'اسماء العملاء'!$A$2:$E$142,5,FALSE),"")</f>
        <v/>
      </c>
      <c r="D39" s="280" t="str">
        <f>IFERROR(VLOOKUP(B39,'اسماء العملاء'!$A$2:$C$142,2,FALSE),"")</f>
        <v/>
      </c>
      <c r="E39" s="281" t="str">
        <f>IFERROR(VLOOKUP(B39,'اسماء العملاء'!$A$2:$C$142,3,FALSE),"")</f>
        <v/>
      </c>
      <c r="F39" s="297" t="str">
        <f>IFERROR(VLOOKUP(B39,'اسماء العملاء'!$A$2:$J$1270,9,FALSE),"")</f>
        <v/>
      </c>
      <c r="G39" s="297" t="str">
        <f>IFERROR(VLOOKUP(B39,'اسماء العملاء'!$A$2:$J$1270,8,FALSE),"")</f>
        <v/>
      </c>
      <c r="H39" s="247" t="str">
        <f>IFERROR(VLOOKUP(B39,'اسماء العملاء'!$A$2:$J$1270,10,FALSE),"")</f>
        <v/>
      </c>
    </row>
    <row r="40" spans="1:8" ht="21.95" customHeight="1">
      <c r="A40" s="290" t="str">
        <f t="shared" ca="1" si="0"/>
        <v/>
      </c>
      <c r="B40" s="227"/>
      <c r="C40" s="279" t="str">
        <f>IFERROR(VLOOKUP(B40,'اسماء العملاء'!$A$2:$E$142,5,FALSE),"")</f>
        <v/>
      </c>
      <c r="D40" s="280" t="str">
        <f>IFERROR(VLOOKUP(B40,'اسماء العملاء'!$A$2:$C$142,2,FALSE),"")</f>
        <v/>
      </c>
      <c r="E40" s="281" t="str">
        <f>IFERROR(VLOOKUP(B40,'اسماء العملاء'!$A$2:$C$142,3,FALSE),"")</f>
        <v/>
      </c>
      <c r="F40" s="297" t="str">
        <f>IFERROR(VLOOKUP(B40,'اسماء العملاء'!$A$2:$J$1270,9,FALSE),"")</f>
        <v/>
      </c>
      <c r="G40" s="297" t="str">
        <f>IFERROR(VLOOKUP(B40,'اسماء العملاء'!$A$2:$J$1270,8,FALSE),"")</f>
        <v/>
      </c>
      <c r="H40" s="247" t="str">
        <f>IFERROR(VLOOKUP(B40,'اسماء العملاء'!$A$2:$J$1270,10,FALSE),"")</f>
        <v/>
      </c>
    </row>
    <row r="41" spans="1:8" ht="21.95" customHeight="1">
      <c r="A41" s="290" t="str">
        <f t="shared" ca="1" si="0"/>
        <v/>
      </c>
      <c r="B41" s="227"/>
      <c r="C41" s="279" t="str">
        <f>IFERROR(VLOOKUP(B41,'اسماء العملاء'!$A$2:$E$142,5,FALSE),"")</f>
        <v/>
      </c>
      <c r="D41" s="280" t="str">
        <f>IFERROR(VLOOKUP(B41,'اسماء العملاء'!$A$2:$C$142,2,FALSE),"")</f>
        <v/>
      </c>
      <c r="E41" s="281" t="str">
        <f>IFERROR(VLOOKUP(B41,'اسماء العملاء'!$A$2:$C$142,3,FALSE),"")</f>
        <v/>
      </c>
      <c r="F41" s="297" t="str">
        <f>IFERROR(VLOOKUP(B41,'اسماء العملاء'!$A$2:$J$1270,9,FALSE),"")</f>
        <v/>
      </c>
      <c r="G41" s="297" t="str">
        <f>IFERROR(VLOOKUP(B41,'اسماء العملاء'!$A$2:$J$1270,8,FALSE),"")</f>
        <v/>
      </c>
      <c r="H41" s="247" t="str">
        <f>IFERROR(VLOOKUP(B41,'اسماء العملاء'!$A$2:$J$1270,10,FALSE),"")</f>
        <v/>
      </c>
    </row>
    <row r="42" spans="1:8" ht="21.95" customHeight="1">
      <c r="A42" s="290" t="str">
        <f t="shared" ca="1" si="0"/>
        <v/>
      </c>
      <c r="B42" s="227"/>
      <c r="C42" s="279" t="str">
        <f>IFERROR(VLOOKUP(B42,'اسماء العملاء'!$A$2:$E$142,5,FALSE),"")</f>
        <v/>
      </c>
      <c r="D42" s="280" t="str">
        <f>IFERROR(VLOOKUP(B42,'اسماء العملاء'!$A$2:$C$142,2,FALSE),"")</f>
        <v/>
      </c>
      <c r="E42" s="281" t="str">
        <f>IFERROR(VLOOKUP(B42,'اسماء العملاء'!$A$2:$C$142,3,FALSE),"")</f>
        <v/>
      </c>
      <c r="F42" s="297" t="str">
        <f>IFERROR(VLOOKUP(B42,'اسماء العملاء'!$A$2:$J$1270,9,FALSE),"")</f>
        <v/>
      </c>
      <c r="G42" s="297" t="str">
        <f>IFERROR(VLOOKUP(B42,'اسماء العملاء'!$A$2:$J$1270,8,FALSE),"")</f>
        <v/>
      </c>
      <c r="H42" s="247" t="str">
        <f>IFERROR(VLOOKUP(B42,'اسماء العملاء'!$A$2:$J$1270,10,FALSE),"")</f>
        <v/>
      </c>
    </row>
    <row r="43" spans="1:8" ht="21.95" customHeight="1">
      <c r="A43" s="290" t="str">
        <f t="shared" ca="1" si="0"/>
        <v/>
      </c>
      <c r="B43" s="227"/>
      <c r="C43" s="279" t="str">
        <f>IFERROR(VLOOKUP(B43,'اسماء العملاء'!$A$2:$E$142,5,FALSE),"")</f>
        <v/>
      </c>
      <c r="D43" s="280" t="str">
        <f>IFERROR(VLOOKUP(B43,'اسماء العملاء'!$A$2:$C$142,2,FALSE),"")</f>
        <v/>
      </c>
      <c r="E43" s="281" t="str">
        <f>IFERROR(VLOOKUP(B43,'اسماء العملاء'!$A$2:$C$142,3,FALSE),"")</f>
        <v/>
      </c>
      <c r="F43" s="297" t="str">
        <f>IFERROR(VLOOKUP(B43,'اسماء العملاء'!$A$2:$J$1270,9,FALSE),"")</f>
        <v/>
      </c>
      <c r="G43" s="297" t="str">
        <f>IFERROR(VLOOKUP(B43,'اسماء العملاء'!$A$2:$J$1270,8,FALSE),"")</f>
        <v/>
      </c>
      <c r="H43" s="247" t="str">
        <f>IFERROR(VLOOKUP(B43,'اسماء العملاء'!$A$2:$J$1270,10,FALSE),"")</f>
        <v/>
      </c>
    </row>
    <row r="44" spans="1:8" ht="21.95" customHeight="1">
      <c r="A44" s="290" t="str">
        <f t="shared" ca="1" si="0"/>
        <v/>
      </c>
      <c r="B44" s="227"/>
      <c r="C44" s="279" t="str">
        <f>IFERROR(VLOOKUP(B44,'اسماء العملاء'!$A$2:$E$142,5,FALSE),"")</f>
        <v/>
      </c>
      <c r="D44" s="280" t="str">
        <f>IFERROR(VLOOKUP(B44,'اسماء العملاء'!$A$2:$C$142,2,FALSE),"")</f>
        <v/>
      </c>
      <c r="E44" s="281" t="str">
        <f>IFERROR(VLOOKUP(B44,'اسماء العملاء'!$A$2:$C$142,3,FALSE),"")</f>
        <v/>
      </c>
      <c r="F44" s="297" t="str">
        <f>IFERROR(VLOOKUP(B44,'اسماء العملاء'!$A$2:$J$1270,9,FALSE),"")</f>
        <v/>
      </c>
      <c r="G44" s="297" t="str">
        <f>IFERROR(VLOOKUP(B44,'اسماء العملاء'!$A$2:$J$1270,8,FALSE),"")</f>
        <v/>
      </c>
      <c r="H44" s="247" t="str">
        <f>IFERROR(VLOOKUP(B44,'اسماء العملاء'!$A$2:$J$1270,10,FALSE),"")</f>
        <v/>
      </c>
    </row>
    <row r="45" spans="1:8" ht="21.95" customHeight="1">
      <c r="A45" s="290" t="str">
        <f t="shared" ca="1" si="0"/>
        <v/>
      </c>
      <c r="B45" s="227"/>
      <c r="C45" s="279" t="str">
        <f>IFERROR(VLOOKUP(B45,'اسماء العملاء'!$A$2:$E$142,5,FALSE),"")</f>
        <v/>
      </c>
      <c r="D45" s="280" t="str">
        <f>IFERROR(VLOOKUP(B45,'اسماء العملاء'!$A$2:$C$142,2,FALSE),"")</f>
        <v/>
      </c>
      <c r="E45" s="281" t="str">
        <f>IFERROR(VLOOKUP(B45,'اسماء العملاء'!$A$2:$C$142,3,FALSE),"")</f>
        <v/>
      </c>
      <c r="F45" s="297" t="str">
        <f>IFERROR(VLOOKUP(B45,'اسماء العملاء'!$A$2:$J$1270,9,FALSE),"")</f>
        <v/>
      </c>
      <c r="G45" s="297" t="str">
        <f>IFERROR(VLOOKUP(B45,'اسماء العملاء'!$A$2:$J$1270,8,FALSE),"")</f>
        <v/>
      </c>
      <c r="H45" s="247" t="str">
        <f>IFERROR(VLOOKUP(B45,'اسماء العملاء'!$A$2:$J$1270,10,FALSE),"")</f>
        <v/>
      </c>
    </row>
    <row r="46" spans="1:8" ht="21.95" customHeight="1">
      <c r="A46" s="290" t="str">
        <f t="shared" ca="1" si="0"/>
        <v/>
      </c>
      <c r="B46" s="227"/>
      <c r="C46" s="279" t="str">
        <f>IFERROR(VLOOKUP(B46,'اسماء العملاء'!$A$2:$E$142,5,FALSE),"")</f>
        <v/>
      </c>
      <c r="D46" s="280" t="str">
        <f>IFERROR(VLOOKUP(B46,'اسماء العملاء'!$A$2:$C$142,2,FALSE),"")</f>
        <v/>
      </c>
      <c r="E46" s="281" t="str">
        <f>IFERROR(VLOOKUP(B46,'اسماء العملاء'!$A$2:$C$142,3,FALSE),"")</f>
        <v/>
      </c>
      <c r="F46" s="297" t="str">
        <f>IFERROR(VLOOKUP(B46,'اسماء العملاء'!$A$2:$J$1270,9,FALSE),"")</f>
        <v/>
      </c>
      <c r="G46" s="297" t="str">
        <f>IFERROR(VLOOKUP(B46,'اسماء العملاء'!$A$2:$J$1270,8,FALSE),"")</f>
        <v/>
      </c>
      <c r="H46" s="247" t="str">
        <f>IFERROR(VLOOKUP(B46,'اسماء العملاء'!$A$2:$J$1270,10,FALSE),"")</f>
        <v/>
      </c>
    </row>
    <row r="47" spans="1:8" ht="21.95" customHeight="1">
      <c r="A47" s="290" t="str">
        <f t="shared" ca="1" si="0"/>
        <v/>
      </c>
      <c r="B47" s="227"/>
      <c r="C47" s="279" t="str">
        <f>IFERROR(VLOOKUP(B47,'اسماء العملاء'!$A$2:$E$142,5,FALSE),"")</f>
        <v/>
      </c>
      <c r="D47" s="280" t="str">
        <f>IFERROR(VLOOKUP(B47,'اسماء العملاء'!$A$2:$C$142,2,FALSE),"")</f>
        <v/>
      </c>
      <c r="E47" s="281" t="str">
        <f>IFERROR(VLOOKUP(B47,'اسماء العملاء'!$A$2:$C$142,3,FALSE),"")</f>
        <v/>
      </c>
      <c r="F47" s="297" t="str">
        <f>IFERROR(VLOOKUP(B47,'اسماء العملاء'!$A$2:$J$1270,9,FALSE),"")</f>
        <v/>
      </c>
      <c r="G47" s="297" t="str">
        <f>IFERROR(VLOOKUP(B47,'اسماء العملاء'!$A$2:$J$1270,8,FALSE),"")</f>
        <v/>
      </c>
      <c r="H47" s="247" t="str">
        <f>IFERROR(VLOOKUP(B47,'اسماء العملاء'!$A$2:$J$1270,10,FALSE),"")</f>
        <v/>
      </c>
    </row>
    <row r="48" spans="1:8" ht="21.95" customHeight="1">
      <c r="A48" s="290" t="str">
        <f t="shared" ca="1" si="0"/>
        <v/>
      </c>
      <c r="B48" s="227"/>
      <c r="C48" s="279" t="str">
        <f>IFERROR(VLOOKUP(B48,'اسماء العملاء'!$A$2:$E$142,5,FALSE),"")</f>
        <v/>
      </c>
      <c r="D48" s="280" t="str">
        <f>IFERROR(VLOOKUP(B48,'اسماء العملاء'!$A$2:$C$142,2,FALSE),"")</f>
        <v/>
      </c>
      <c r="E48" s="281" t="str">
        <f>IFERROR(VLOOKUP(B48,'اسماء العملاء'!$A$2:$C$142,3,FALSE),"")</f>
        <v/>
      </c>
      <c r="F48" s="297" t="str">
        <f>IFERROR(VLOOKUP(B48,'اسماء العملاء'!$A$2:$J$1270,9,FALSE),"")</f>
        <v/>
      </c>
      <c r="G48" s="297" t="str">
        <f>IFERROR(VLOOKUP(B48,'اسماء العملاء'!$A$2:$J$1270,8,FALSE),"")</f>
        <v/>
      </c>
      <c r="H48" s="247" t="str">
        <f>IFERROR(VLOOKUP(B48,'اسماء العملاء'!$A$2:$J$1270,10,FALSE),"")</f>
        <v/>
      </c>
    </row>
    <row r="49" spans="1:8" ht="21.95" customHeight="1">
      <c r="A49" s="290" t="str">
        <f t="shared" ca="1" si="0"/>
        <v/>
      </c>
      <c r="B49" s="227"/>
      <c r="C49" s="279" t="str">
        <f>IFERROR(VLOOKUP(B49,'اسماء العملاء'!$A$2:$E$142,5,FALSE),"")</f>
        <v/>
      </c>
      <c r="D49" s="280" t="str">
        <f>IFERROR(VLOOKUP(B49,'اسماء العملاء'!$A$2:$C$142,2,FALSE),"")</f>
        <v/>
      </c>
      <c r="E49" s="281" t="str">
        <f>IFERROR(VLOOKUP(B49,'اسماء العملاء'!$A$2:$C$142,3,FALSE),"")</f>
        <v/>
      </c>
      <c r="F49" s="297" t="str">
        <f>IFERROR(VLOOKUP(B49,'اسماء العملاء'!$A$2:$J$1270,9,FALSE),"")</f>
        <v/>
      </c>
      <c r="G49" s="297" t="str">
        <f>IFERROR(VLOOKUP(B49,'اسماء العملاء'!$A$2:$J$1270,8,FALSE),"")</f>
        <v/>
      </c>
      <c r="H49" s="247" t="str">
        <f>IFERROR(VLOOKUP(B49,'اسماء العملاء'!$A$2:$J$1270,10,FALSE),"")</f>
        <v/>
      </c>
    </row>
    <row r="50" spans="1:8" ht="21.95" customHeight="1">
      <c r="A50" s="290" t="str">
        <f t="shared" ca="1" si="0"/>
        <v/>
      </c>
      <c r="B50" s="227"/>
      <c r="C50" s="279" t="str">
        <f>IFERROR(VLOOKUP(B50,'اسماء العملاء'!$A$2:$E$142,5,FALSE),"")</f>
        <v/>
      </c>
      <c r="D50" s="280" t="str">
        <f>IFERROR(VLOOKUP(B50,'اسماء العملاء'!$A$2:$C$142,2,FALSE),"")</f>
        <v/>
      </c>
      <c r="E50" s="281" t="str">
        <f>IFERROR(VLOOKUP(B50,'اسماء العملاء'!$A$2:$C$142,3,FALSE),"")</f>
        <v/>
      </c>
      <c r="F50" s="297" t="str">
        <f>IFERROR(VLOOKUP(B50,'اسماء العملاء'!$A$2:$J$1270,9,FALSE),"")</f>
        <v/>
      </c>
      <c r="G50" s="297" t="str">
        <f>IFERROR(VLOOKUP(B50,'اسماء العملاء'!$A$2:$J$1270,8,FALSE),"")</f>
        <v/>
      </c>
      <c r="H50" s="247" t="str">
        <f>IFERROR(VLOOKUP(B50,'اسماء العملاء'!$A$2:$J$1270,10,FALSE),"")</f>
        <v/>
      </c>
    </row>
    <row r="51" spans="1:8" ht="21.95" customHeight="1">
      <c r="A51" s="290" t="str">
        <f t="shared" ca="1" si="0"/>
        <v/>
      </c>
      <c r="B51" s="227"/>
      <c r="C51" s="279" t="str">
        <f>IFERROR(VLOOKUP(B51,'اسماء العملاء'!$A$2:$E$142,5,FALSE),"")</f>
        <v/>
      </c>
      <c r="D51" s="280" t="str">
        <f>IFERROR(VLOOKUP(B51,'اسماء العملاء'!$A$2:$C$142,2,FALSE),"")</f>
        <v/>
      </c>
      <c r="E51" s="281" t="str">
        <f>IFERROR(VLOOKUP(B51,'اسماء العملاء'!$A$2:$C$142,3,FALSE),"")</f>
        <v/>
      </c>
      <c r="F51" s="297" t="str">
        <f>IFERROR(VLOOKUP(B51,'اسماء العملاء'!$A$2:$J$1270,9,FALSE),"")</f>
        <v/>
      </c>
      <c r="G51" s="297" t="str">
        <f>IFERROR(VLOOKUP(B51,'اسماء العملاء'!$A$2:$J$1270,8,FALSE),"")</f>
        <v/>
      </c>
      <c r="H51" s="247" t="str">
        <f>IFERROR(VLOOKUP(B51,'اسماء العملاء'!$A$2:$J$1270,10,FALSE),"")</f>
        <v/>
      </c>
    </row>
    <row r="52" spans="1:8" ht="21.95" customHeight="1">
      <c r="A52" s="290" t="str">
        <f t="shared" ca="1" si="0"/>
        <v/>
      </c>
      <c r="B52" s="227"/>
      <c r="C52" s="279" t="str">
        <f>IFERROR(VLOOKUP(B52,'اسماء العملاء'!$A$2:$E$142,5,FALSE),"")</f>
        <v/>
      </c>
      <c r="D52" s="280" t="str">
        <f>IFERROR(VLOOKUP(B52,'اسماء العملاء'!$A$2:$C$142,2,FALSE),"")</f>
        <v/>
      </c>
      <c r="E52" s="281" t="str">
        <f>IFERROR(VLOOKUP(B52,'اسماء العملاء'!$A$2:$C$142,3,FALSE),"")</f>
        <v/>
      </c>
      <c r="F52" s="297" t="str">
        <f>IFERROR(VLOOKUP(B52,'اسماء العملاء'!$A$2:$J$1270,9,FALSE),"")</f>
        <v/>
      </c>
      <c r="G52" s="297" t="str">
        <f>IFERROR(VLOOKUP(B52,'اسماء العملاء'!$A$2:$J$1270,8,FALSE),"")</f>
        <v/>
      </c>
      <c r="H52" s="247" t="str">
        <f>IFERROR(VLOOKUP(B52,'اسماء العملاء'!$A$2:$J$1270,10,FALSE),"")</f>
        <v/>
      </c>
    </row>
    <row r="53" spans="1:8" ht="21.95" customHeight="1">
      <c r="A53" s="290" t="str">
        <f t="shared" ca="1" si="0"/>
        <v/>
      </c>
      <c r="B53" s="227"/>
      <c r="C53" s="279" t="str">
        <f>IFERROR(VLOOKUP(B53,'اسماء العملاء'!$A$2:$E$142,5,FALSE),"")</f>
        <v/>
      </c>
      <c r="D53" s="280" t="str">
        <f>IFERROR(VLOOKUP(B53,'اسماء العملاء'!$A$2:$C$142,2,FALSE),"")</f>
        <v/>
      </c>
      <c r="E53" s="281" t="str">
        <f>IFERROR(VLOOKUP(B53,'اسماء العملاء'!$A$2:$C$142,3,FALSE),"")</f>
        <v/>
      </c>
      <c r="F53" s="297" t="str">
        <f>IFERROR(VLOOKUP(B53,'اسماء العملاء'!$A$2:$J$1270,9,FALSE),"")</f>
        <v/>
      </c>
      <c r="G53" s="297" t="str">
        <f>IFERROR(VLOOKUP(B53,'اسماء العملاء'!$A$2:$J$1270,8,FALSE),"")</f>
        <v/>
      </c>
      <c r="H53" s="247" t="str">
        <f>IFERROR(VLOOKUP(B53,'اسماء العملاء'!$A$2:$J$1270,10,FALSE),"")</f>
        <v/>
      </c>
    </row>
    <row r="54" spans="1:8" ht="21.95" customHeight="1">
      <c r="A54" s="290" t="str">
        <f t="shared" ca="1" si="0"/>
        <v/>
      </c>
      <c r="B54" s="227"/>
      <c r="C54" s="279" t="str">
        <f>IFERROR(VLOOKUP(B54,'اسماء العملاء'!$A$2:$E$142,5,FALSE),"")</f>
        <v/>
      </c>
      <c r="D54" s="280" t="str">
        <f>IFERROR(VLOOKUP(B54,'اسماء العملاء'!$A$2:$C$142,2,FALSE),"")</f>
        <v/>
      </c>
      <c r="E54" s="281" t="str">
        <f>IFERROR(VLOOKUP(B54,'اسماء العملاء'!$A$2:$C$142,3,FALSE),"")</f>
        <v/>
      </c>
      <c r="F54" s="297" t="str">
        <f>IFERROR(VLOOKUP(B54,'اسماء العملاء'!$A$2:$J$1270,9,FALSE),"")</f>
        <v/>
      </c>
      <c r="G54" s="297" t="str">
        <f>IFERROR(VLOOKUP(B54,'اسماء العملاء'!$A$2:$J$1270,8,FALSE),"")</f>
        <v/>
      </c>
      <c r="H54" s="247" t="str">
        <f>IFERROR(VLOOKUP(B54,'اسماء العملاء'!$A$2:$J$1270,10,FALSE),"")</f>
        <v/>
      </c>
    </row>
    <row r="55" spans="1:8" ht="21.95" customHeight="1">
      <c r="A55" s="290" t="str">
        <f t="shared" ca="1" si="0"/>
        <v/>
      </c>
      <c r="B55" s="227"/>
      <c r="C55" s="279" t="str">
        <f>IFERROR(VLOOKUP(B55,'اسماء العملاء'!$A$2:$E$142,5,FALSE),"")</f>
        <v/>
      </c>
      <c r="D55" s="280" t="str">
        <f>IFERROR(VLOOKUP(B55,'اسماء العملاء'!$A$2:$C$142,2,FALSE),"")</f>
        <v/>
      </c>
      <c r="E55" s="281" t="str">
        <f>IFERROR(VLOOKUP(B55,'اسماء العملاء'!$A$2:$C$142,3,FALSE),"")</f>
        <v/>
      </c>
      <c r="F55" s="297" t="str">
        <f>IFERROR(VLOOKUP(B55,'اسماء العملاء'!$A$2:$J$1270,9,FALSE),"")</f>
        <v/>
      </c>
      <c r="G55" s="297" t="str">
        <f>IFERROR(VLOOKUP(B55,'اسماء العملاء'!$A$2:$J$1270,8,FALSE),"")</f>
        <v/>
      </c>
      <c r="H55" s="247" t="str">
        <f>IFERROR(VLOOKUP(B55,'اسماء العملاء'!$A$2:$J$1270,10,FALSE),"")</f>
        <v/>
      </c>
    </row>
    <row r="56" spans="1:8" ht="21.95" customHeight="1">
      <c r="A56" s="290" t="str">
        <f t="shared" ca="1" si="0"/>
        <v/>
      </c>
      <c r="B56" s="227"/>
      <c r="C56" s="279" t="str">
        <f>IFERROR(VLOOKUP(B56,'اسماء العملاء'!$A$2:$E$142,5,FALSE),"")</f>
        <v/>
      </c>
      <c r="D56" s="280" t="str">
        <f>IFERROR(VLOOKUP(B56,'اسماء العملاء'!$A$2:$C$142,2,FALSE),"")</f>
        <v/>
      </c>
      <c r="E56" s="281" t="str">
        <f>IFERROR(VLOOKUP(B56,'اسماء العملاء'!$A$2:$C$142,3,FALSE),"")</f>
        <v/>
      </c>
      <c r="F56" s="297" t="str">
        <f>IFERROR(VLOOKUP(B56,'اسماء العملاء'!$A$2:$J$1270,9,FALSE),"")</f>
        <v/>
      </c>
      <c r="G56" s="297" t="str">
        <f>IFERROR(VLOOKUP(B56,'اسماء العملاء'!$A$2:$J$1270,8,FALSE),"")</f>
        <v/>
      </c>
      <c r="H56" s="247" t="str">
        <f>IFERROR(VLOOKUP(B56,'اسماء العملاء'!$A$2:$J$1270,10,FALSE),"")</f>
        <v/>
      </c>
    </row>
    <row r="57" spans="1:8" ht="21.95" customHeight="1">
      <c r="A57" s="290" t="str">
        <f t="shared" ca="1" si="0"/>
        <v/>
      </c>
      <c r="B57" s="227"/>
      <c r="C57" s="279" t="str">
        <f>IFERROR(VLOOKUP(B57,'اسماء العملاء'!$A$2:$E$142,5,FALSE),"")</f>
        <v/>
      </c>
      <c r="D57" s="280" t="str">
        <f>IFERROR(VLOOKUP(B57,'اسماء العملاء'!$A$2:$C$142,2,FALSE),"")</f>
        <v/>
      </c>
      <c r="E57" s="281" t="str">
        <f>IFERROR(VLOOKUP(B57,'اسماء العملاء'!$A$2:$C$142,3,FALSE),"")</f>
        <v/>
      </c>
      <c r="F57" s="297" t="str">
        <f>IFERROR(VLOOKUP(B57,'اسماء العملاء'!$A$2:$J$1270,9,FALSE),"")</f>
        <v/>
      </c>
      <c r="G57" s="297" t="str">
        <f>IFERROR(VLOOKUP(B57,'اسماء العملاء'!$A$2:$J$1270,8,FALSE),"")</f>
        <v/>
      </c>
      <c r="H57" s="247" t="str">
        <f>IFERROR(VLOOKUP(B57,'اسماء العملاء'!$A$2:$J$1270,10,FALSE),"")</f>
        <v/>
      </c>
    </row>
    <row r="58" spans="1:8" ht="21.95" customHeight="1">
      <c r="A58" s="290" t="str">
        <f t="shared" ca="1" si="0"/>
        <v/>
      </c>
      <c r="B58" s="227"/>
      <c r="C58" s="279" t="str">
        <f>IFERROR(VLOOKUP(B58,'اسماء العملاء'!$A$2:$E$142,5,FALSE),"")</f>
        <v/>
      </c>
      <c r="D58" s="280" t="str">
        <f>IFERROR(VLOOKUP(B58,'اسماء العملاء'!$A$2:$C$142,2,FALSE),"")</f>
        <v/>
      </c>
      <c r="E58" s="281" t="str">
        <f>IFERROR(VLOOKUP(B58,'اسماء العملاء'!$A$2:$C$142,3,FALSE),"")</f>
        <v/>
      </c>
      <c r="F58" s="297" t="str">
        <f>IFERROR(VLOOKUP(B58,'اسماء العملاء'!$A$2:$J$1270,9,FALSE),"")</f>
        <v/>
      </c>
      <c r="G58" s="297" t="str">
        <f>IFERROR(VLOOKUP(B58,'اسماء العملاء'!$A$2:$J$1270,8,FALSE),"")</f>
        <v/>
      </c>
      <c r="H58" s="247" t="str">
        <f>IFERROR(VLOOKUP(B58,'اسماء العملاء'!$A$2:$J$1270,10,FALSE),"")</f>
        <v/>
      </c>
    </row>
    <row r="59" spans="1:8" ht="21.95" customHeight="1">
      <c r="A59" s="290" t="str">
        <f t="shared" ca="1" si="0"/>
        <v/>
      </c>
      <c r="B59" s="227"/>
      <c r="C59" s="279" t="str">
        <f>IFERROR(VLOOKUP(B59,'اسماء العملاء'!$A$2:$E$142,5,FALSE),"")</f>
        <v/>
      </c>
      <c r="D59" s="280" t="str">
        <f>IFERROR(VLOOKUP(B59,'اسماء العملاء'!$A$2:$C$142,2,FALSE),"")</f>
        <v/>
      </c>
      <c r="E59" s="281" t="str">
        <f>IFERROR(VLOOKUP(B59,'اسماء العملاء'!$A$2:$C$142,3,FALSE),"")</f>
        <v/>
      </c>
      <c r="F59" s="297" t="str">
        <f>IFERROR(VLOOKUP(B59,'اسماء العملاء'!$A$2:$J$1270,9,FALSE),"")</f>
        <v/>
      </c>
      <c r="G59" s="297" t="str">
        <f>IFERROR(VLOOKUP(B59,'اسماء العملاء'!$A$2:$J$1270,8,FALSE),"")</f>
        <v/>
      </c>
      <c r="H59" s="247" t="str">
        <f>IFERROR(VLOOKUP(B59,'اسماء العملاء'!$A$2:$J$1270,10,FALSE),"")</f>
        <v/>
      </c>
    </row>
    <row r="60" spans="1:8" ht="21.95" customHeight="1">
      <c r="A60" s="290" t="str">
        <f t="shared" ca="1" si="0"/>
        <v/>
      </c>
      <c r="B60" s="227"/>
      <c r="C60" s="279" t="str">
        <f>IFERROR(VLOOKUP(B60,'اسماء العملاء'!$A$2:$E$142,5,FALSE),"")</f>
        <v/>
      </c>
      <c r="D60" s="280" t="str">
        <f>IFERROR(VLOOKUP(B60,'اسماء العملاء'!$A$2:$C$142,2,FALSE),"")</f>
        <v/>
      </c>
      <c r="E60" s="281" t="str">
        <f>IFERROR(VLOOKUP(B60,'اسماء العملاء'!$A$2:$C$142,3,FALSE),"")</f>
        <v/>
      </c>
      <c r="F60" s="297" t="str">
        <f>IFERROR(VLOOKUP(B60,'اسماء العملاء'!$A$2:$J$1270,9,FALSE),"")</f>
        <v/>
      </c>
      <c r="G60" s="297" t="str">
        <f>IFERROR(VLOOKUP(B60,'اسماء العملاء'!$A$2:$J$1270,8,FALSE),"")</f>
        <v/>
      </c>
      <c r="H60" s="247" t="str">
        <f>IFERROR(VLOOKUP(B60,'اسماء العملاء'!$A$2:$J$1270,10,FALSE),"")</f>
        <v/>
      </c>
    </row>
    <row r="61" spans="1:8" ht="21.95" customHeight="1">
      <c r="A61" s="290" t="str">
        <f t="shared" ca="1" si="0"/>
        <v/>
      </c>
      <c r="B61" s="227"/>
      <c r="C61" s="279" t="str">
        <f>IFERROR(VLOOKUP(B61,'اسماء العملاء'!$A$2:$E$142,5,FALSE),"")</f>
        <v/>
      </c>
      <c r="D61" s="280" t="str">
        <f>IFERROR(VLOOKUP(B61,'اسماء العملاء'!$A$2:$C$142,2,FALSE),"")</f>
        <v/>
      </c>
      <c r="E61" s="281" t="str">
        <f>IFERROR(VLOOKUP(B61,'اسماء العملاء'!$A$2:$C$142,3,FALSE),"")</f>
        <v/>
      </c>
      <c r="F61" s="297" t="str">
        <f>IFERROR(VLOOKUP(B61,'اسماء العملاء'!$A$2:$J$1270,9,FALSE),"")</f>
        <v/>
      </c>
      <c r="G61" s="297" t="str">
        <f>IFERROR(VLOOKUP(B61,'اسماء العملاء'!$A$2:$J$1270,8,FALSE),"")</f>
        <v/>
      </c>
      <c r="H61" s="247" t="str">
        <f>IFERROR(VLOOKUP(B61,'اسماء العملاء'!$A$2:$J$1270,10,FALSE),"")</f>
        <v/>
      </c>
    </row>
    <row r="62" spans="1:8" ht="21.95" customHeight="1">
      <c r="A62" s="290" t="str">
        <f t="shared" ca="1" si="0"/>
        <v/>
      </c>
      <c r="B62" s="227"/>
      <c r="C62" s="279" t="str">
        <f>IFERROR(VLOOKUP(B62,'اسماء العملاء'!$A$2:$E$142,5,FALSE),"")</f>
        <v/>
      </c>
      <c r="D62" s="280" t="str">
        <f>IFERROR(VLOOKUP(B62,'اسماء العملاء'!$A$2:$C$142,2,FALSE),"")</f>
        <v/>
      </c>
      <c r="E62" s="281" t="str">
        <f>IFERROR(VLOOKUP(B62,'اسماء العملاء'!$A$2:$C$142,3,FALSE),"")</f>
        <v/>
      </c>
      <c r="F62" s="297" t="str">
        <f>IFERROR(VLOOKUP(B62,'اسماء العملاء'!$A$2:$J$1270,9,FALSE),"")</f>
        <v/>
      </c>
      <c r="G62" s="297" t="str">
        <f>IFERROR(VLOOKUP(B62,'اسماء العملاء'!$A$2:$J$1270,8,FALSE),"")</f>
        <v/>
      </c>
      <c r="H62" s="247" t="str">
        <f>IFERROR(VLOOKUP(B62,'اسماء العملاء'!$A$2:$J$1270,10,FALSE),"")</f>
        <v/>
      </c>
    </row>
    <row r="63" spans="1:8" ht="21.95" customHeight="1">
      <c r="A63" s="290" t="str">
        <f t="shared" ca="1" si="0"/>
        <v/>
      </c>
      <c r="B63" s="227"/>
      <c r="C63" s="279" t="str">
        <f>IFERROR(VLOOKUP(B63,'اسماء العملاء'!$A$2:$E$142,5,FALSE),"")</f>
        <v/>
      </c>
      <c r="D63" s="280" t="str">
        <f>IFERROR(VLOOKUP(B63,'اسماء العملاء'!$A$2:$C$142,2,FALSE),"")</f>
        <v/>
      </c>
      <c r="E63" s="281" t="str">
        <f>IFERROR(VLOOKUP(B63,'اسماء العملاء'!$A$2:$C$142,3,FALSE),"")</f>
        <v/>
      </c>
      <c r="F63" s="297" t="str">
        <f>IFERROR(VLOOKUP(B63,'اسماء العملاء'!$A$2:$J$1270,9,FALSE),"")</f>
        <v/>
      </c>
      <c r="G63" s="297" t="str">
        <f>IFERROR(VLOOKUP(B63,'اسماء العملاء'!$A$2:$J$1270,8,FALSE),"")</f>
        <v/>
      </c>
      <c r="H63" s="247" t="str">
        <f>IFERROR(VLOOKUP(B63,'اسماء العملاء'!$A$2:$J$1270,10,FALSE),"")</f>
        <v/>
      </c>
    </row>
    <row r="64" spans="1:8" ht="21.95" customHeight="1">
      <c r="A64" s="290" t="str">
        <f t="shared" ca="1" si="0"/>
        <v/>
      </c>
      <c r="B64" s="227"/>
      <c r="C64" s="279" t="str">
        <f>IFERROR(VLOOKUP(B64,'اسماء العملاء'!$A$2:$E$142,5,FALSE),"")</f>
        <v/>
      </c>
      <c r="D64" s="280" t="str">
        <f>IFERROR(VLOOKUP(B64,'اسماء العملاء'!$A$2:$C$142,2,FALSE),"")</f>
        <v/>
      </c>
      <c r="E64" s="281" t="str">
        <f>IFERROR(VLOOKUP(B64,'اسماء العملاء'!$A$2:$C$142,3,FALSE),"")</f>
        <v/>
      </c>
      <c r="F64" s="297" t="str">
        <f>IFERROR(VLOOKUP(B64,'اسماء العملاء'!$A$2:$J$1270,9,FALSE),"")</f>
        <v/>
      </c>
      <c r="G64" s="297" t="str">
        <f>IFERROR(VLOOKUP(B64,'اسماء العملاء'!$A$2:$J$1270,8,FALSE),"")</f>
        <v/>
      </c>
      <c r="H64" s="247" t="str">
        <f>IFERROR(VLOOKUP(B64,'اسماء العملاء'!$A$2:$J$1270,10,FALSE),"")</f>
        <v/>
      </c>
    </row>
    <row r="65" spans="1:8" ht="21.95" customHeight="1">
      <c r="A65" s="290" t="str">
        <f t="shared" ca="1" si="0"/>
        <v/>
      </c>
      <c r="B65" s="227"/>
      <c r="C65" s="279" t="str">
        <f>IFERROR(VLOOKUP(B65,'اسماء العملاء'!$A$2:$E$142,5,FALSE),"")</f>
        <v/>
      </c>
      <c r="D65" s="280" t="str">
        <f>IFERROR(VLOOKUP(B65,'اسماء العملاء'!$A$2:$C$142,2,FALSE),"")</f>
        <v/>
      </c>
      <c r="E65" s="281" t="str">
        <f>IFERROR(VLOOKUP(B65,'اسماء العملاء'!$A$2:$C$142,3,FALSE),"")</f>
        <v/>
      </c>
      <c r="F65" s="297" t="str">
        <f>IFERROR(VLOOKUP(B65,'اسماء العملاء'!$A$2:$J$1270,9,FALSE),"")</f>
        <v/>
      </c>
      <c r="G65" s="297" t="str">
        <f>IFERROR(VLOOKUP(B65,'اسماء العملاء'!$A$2:$J$1270,8,FALSE),"")</f>
        <v/>
      </c>
      <c r="H65" s="247" t="str">
        <f>IFERROR(VLOOKUP(B65,'اسماء العملاء'!$A$2:$J$1270,10,FALSE),"")</f>
        <v/>
      </c>
    </row>
    <row r="66" spans="1:8" ht="21.95" customHeight="1">
      <c r="A66" s="290" t="str">
        <f t="shared" ca="1" si="0"/>
        <v/>
      </c>
      <c r="B66" s="227"/>
      <c r="C66" s="279" t="str">
        <f>IFERROR(VLOOKUP(B66,'اسماء العملاء'!$A$2:$E$142,5,FALSE),"")</f>
        <v/>
      </c>
      <c r="D66" s="280" t="str">
        <f>IFERROR(VLOOKUP(B66,'اسماء العملاء'!$A$2:$C$142,2,FALSE),"")</f>
        <v/>
      </c>
      <c r="E66" s="281" t="str">
        <f>IFERROR(VLOOKUP(B66,'اسماء العملاء'!$A$2:$C$142,3,FALSE),"")</f>
        <v/>
      </c>
      <c r="F66" s="297" t="str">
        <f>IFERROR(VLOOKUP(B66,'اسماء العملاء'!$A$2:$J$1270,9,FALSE),"")</f>
        <v/>
      </c>
      <c r="G66" s="297" t="str">
        <f>IFERROR(VLOOKUP(B66,'اسماء العملاء'!$A$2:$J$1270,8,FALSE),"")</f>
        <v/>
      </c>
      <c r="H66" s="247" t="str">
        <f>IFERROR(VLOOKUP(B66,'اسماء العملاء'!$A$2:$J$1270,10,FALSE),"")</f>
        <v/>
      </c>
    </row>
    <row r="67" spans="1:8" ht="21.95" customHeight="1">
      <c r="A67" s="290" t="str">
        <f t="shared" ca="1" si="0"/>
        <v/>
      </c>
      <c r="B67" s="227"/>
      <c r="C67" s="279" t="str">
        <f>IFERROR(VLOOKUP(B67,'اسماء العملاء'!$A$2:$E$142,5,FALSE),"")</f>
        <v/>
      </c>
      <c r="D67" s="280" t="str">
        <f>IFERROR(VLOOKUP(B67,'اسماء العملاء'!$A$2:$C$142,2,FALSE),"")</f>
        <v/>
      </c>
      <c r="E67" s="281" t="str">
        <f>IFERROR(VLOOKUP(B67,'اسماء العملاء'!$A$2:$C$142,3,FALSE),"")</f>
        <v/>
      </c>
      <c r="F67" s="297" t="str">
        <f>IFERROR(VLOOKUP(B67,'اسماء العملاء'!$A$2:$J$1270,9,FALSE),"")</f>
        <v/>
      </c>
      <c r="G67" s="297" t="str">
        <f>IFERROR(VLOOKUP(B67,'اسماء العملاء'!$A$2:$J$1270,8,FALSE),"")</f>
        <v/>
      </c>
      <c r="H67" s="247" t="str">
        <f>IFERROR(VLOOKUP(B67,'اسماء العملاء'!$A$2:$J$1270,10,FALSE),"")</f>
        <v/>
      </c>
    </row>
    <row r="68" spans="1:8" ht="21.95" customHeight="1">
      <c r="A68" s="290" t="str">
        <f t="shared" ref="A68:A131" ca="1" si="1">IF(B68="","",TODAY())</f>
        <v/>
      </c>
      <c r="B68" s="227"/>
      <c r="C68" s="279" t="str">
        <f>IFERROR(VLOOKUP(B68,'اسماء العملاء'!$A$2:$E$142,5,FALSE),"")</f>
        <v/>
      </c>
      <c r="D68" s="280" t="str">
        <f>IFERROR(VLOOKUP(B68,'اسماء العملاء'!$A$2:$C$142,2,FALSE),"")</f>
        <v/>
      </c>
      <c r="E68" s="281" t="str">
        <f>IFERROR(VLOOKUP(B68,'اسماء العملاء'!$A$2:$C$142,3,FALSE),"")</f>
        <v/>
      </c>
      <c r="F68" s="297" t="str">
        <f>IFERROR(VLOOKUP(B68,'اسماء العملاء'!$A$2:$J$1270,9,FALSE),"")</f>
        <v/>
      </c>
      <c r="G68" s="297" t="str">
        <f>IFERROR(VLOOKUP(B68,'اسماء العملاء'!$A$2:$J$1270,8,FALSE),"")</f>
        <v/>
      </c>
      <c r="H68" s="247" t="str">
        <f>IFERROR(VLOOKUP(B68,'اسماء العملاء'!$A$2:$J$1270,10,FALSE),"")</f>
        <v/>
      </c>
    </row>
    <row r="69" spans="1:8" ht="21.95" customHeight="1">
      <c r="A69" s="290" t="str">
        <f t="shared" ca="1" si="1"/>
        <v/>
      </c>
      <c r="B69" s="227"/>
      <c r="C69" s="279" t="str">
        <f>IFERROR(VLOOKUP(B69,'اسماء العملاء'!$A$2:$E$142,5,FALSE),"")</f>
        <v/>
      </c>
      <c r="D69" s="280" t="str">
        <f>IFERROR(VLOOKUP(B69,'اسماء العملاء'!$A$2:$C$142,2,FALSE),"")</f>
        <v/>
      </c>
      <c r="E69" s="281" t="str">
        <f>IFERROR(VLOOKUP(B69,'اسماء العملاء'!$A$2:$C$142,3,FALSE),"")</f>
        <v/>
      </c>
      <c r="F69" s="297" t="str">
        <f>IFERROR(VLOOKUP(B69,'اسماء العملاء'!$A$2:$J$1270,9,FALSE),"")</f>
        <v/>
      </c>
      <c r="G69" s="297" t="str">
        <f>IFERROR(VLOOKUP(B69,'اسماء العملاء'!$A$2:$J$1270,8,FALSE),"")</f>
        <v/>
      </c>
      <c r="H69" s="247" t="str">
        <f>IFERROR(VLOOKUP(B69,'اسماء العملاء'!$A$2:$J$1270,10,FALSE),"")</f>
        <v/>
      </c>
    </row>
    <row r="70" spans="1:8" ht="21.95" customHeight="1">
      <c r="A70" s="290" t="str">
        <f t="shared" ca="1" si="1"/>
        <v/>
      </c>
      <c r="B70" s="227"/>
      <c r="C70" s="279" t="str">
        <f>IFERROR(VLOOKUP(B70,'اسماء العملاء'!$A$2:$E$142,5,FALSE),"")</f>
        <v/>
      </c>
      <c r="D70" s="280" t="str">
        <f>IFERROR(VLOOKUP(B70,'اسماء العملاء'!$A$2:$C$142,2,FALSE),"")</f>
        <v/>
      </c>
      <c r="E70" s="281" t="str">
        <f>IFERROR(VLOOKUP(B70,'اسماء العملاء'!$A$2:$C$142,3,FALSE),"")</f>
        <v/>
      </c>
      <c r="F70" s="297" t="str">
        <f>IFERROR(VLOOKUP(B70,'اسماء العملاء'!$A$2:$J$1270,9,FALSE),"")</f>
        <v/>
      </c>
      <c r="G70" s="297" t="str">
        <f>IFERROR(VLOOKUP(B70,'اسماء العملاء'!$A$2:$J$1270,8,FALSE),"")</f>
        <v/>
      </c>
      <c r="H70" s="247" t="str">
        <f>IFERROR(VLOOKUP(B70,'اسماء العملاء'!$A$2:$J$1270,10,FALSE),"")</f>
        <v/>
      </c>
    </row>
    <row r="71" spans="1:8" ht="21.95" customHeight="1">
      <c r="A71" s="290" t="str">
        <f t="shared" ca="1" si="1"/>
        <v/>
      </c>
      <c r="B71" s="227"/>
      <c r="C71" s="279" t="str">
        <f>IFERROR(VLOOKUP(B71,'اسماء العملاء'!$A$2:$E$142,5,FALSE),"")</f>
        <v/>
      </c>
      <c r="D71" s="280" t="str">
        <f>IFERROR(VLOOKUP(B71,'اسماء العملاء'!$A$2:$C$142,2,FALSE),"")</f>
        <v/>
      </c>
      <c r="E71" s="281" t="str">
        <f>IFERROR(VLOOKUP(B71,'اسماء العملاء'!$A$2:$C$142,3,FALSE),"")</f>
        <v/>
      </c>
      <c r="F71" s="297" t="str">
        <f>IFERROR(VLOOKUP(B71,'اسماء العملاء'!$A$2:$J$1270,9,FALSE),"")</f>
        <v/>
      </c>
      <c r="G71" s="297" t="str">
        <f>IFERROR(VLOOKUP(B71,'اسماء العملاء'!$A$2:$J$1270,8,FALSE),"")</f>
        <v/>
      </c>
      <c r="H71" s="247" t="str">
        <f>IFERROR(VLOOKUP(B71,'اسماء العملاء'!$A$2:$J$1270,10,FALSE),"")</f>
        <v/>
      </c>
    </row>
    <row r="72" spans="1:8" ht="21.95" customHeight="1">
      <c r="A72" s="290" t="str">
        <f t="shared" ca="1" si="1"/>
        <v/>
      </c>
      <c r="B72" s="227"/>
      <c r="C72" s="279" t="str">
        <f>IFERROR(VLOOKUP(B72,'اسماء العملاء'!$A$2:$E$142,5,FALSE),"")</f>
        <v/>
      </c>
      <c r="D72" s="280" t="str">
        <f>IFERROR(VLOOKUP(B72,'اسماء العملاء'!$A$2:$C$142,2,FALSE),"")</f>
        <v/>
      </c>
      <c r="E72" s="281" t="str">
        <f>IFERROR(VLOOKUP(B72,'اسماء العملاء'!$A$2:$C$142,3,FALSE),"")</f>
        <v/>
      </c>
      <c r="F72" s="297" t="str">
        <f>IFERROR(VLOOKUP(B72,'اسماء العملاء'!$A$2:$J$1270,9,FALSE),"")</f>
        <v/>
      </c>
      <c r="G72" s="297" t="str">
        <f>IFERROR(VLOOKUP(B72,'اسماء العملاء'!$A$2:$J$1270,8,FALSE),"")</f>
        <v/>
      </c>
      <c r="H72" s="247" t="str">
        <f>IFERROR(VLOOKUP(B72,'اسماء العملاء'!$A$2:$J$1270,10,FALSE),"")</f>
        <v/>
      </c>
    </row>
    <row r="73" spans="1:8" ht="21.95" customHeight="1">
      <c r="A73" s="290" t="str">
        <f t="shared" ca="1" si="1"/>
        <v/>
      </c>
      <c r="B73" s="227"/>
      <c r="C73" s="279" t="str">
        <f>IFERROR(VLOOKUP(B73,'اسماء العملاء'!$A$2:$E$142,5,FALSE),"")</f>
        <v/>
      </c>
      <c r="D73" s="280" t="str">
        <f>IFERROR(VLOOKUP(B73,'اسماء العملاء'!$A$2:$C$142,2,FALSE),"")</f>
        <v/>
      </c>
      <c r="E73" s="281" t="str">
        <f>IFERROR(VLOOKUP(B73,'اسماء العملاء'!$A$2:$C$142,3,FALSE),"")</f>
        <v/>
      </c>
      <c r="F73" s="297" t="str">
        <f>IFERROR(VLOOKUP(B73,'اسماء العملاء'!$A$2:$J$1270,9,FALSE),"")</f>
        <v/>
      </c>
      <c r="G73" s="297" t="str">
        <f>IFERROR(VLOOKUP(B73,'اسماء العملاء'!$A$2:$J$1270,8,FALSE),"")</f>
        <v/>
      </c>
      <c r="H73" s="247" t="str">
        <f>IFERROR(VLOOKUP(B73,'اسماء العملاء'!$A$2:$J$1270,10,FALSE),"")</f>
        <v/>
      </c>
    </row>
    <row r="74" spans="1:8" ht="21.95" customHeight="1">
      <c r="A74" s="290" t="str">
        <f t="shared" ca="1" si="1"/>
        <v/>
      </c>
      <c r="B74" s="227"/>
      <c r="C74" s="279" t="str">
        <f>IFERROR(VLOOKUP(B74,'اسماء العملاء'!$A$2:$E$142,5,FALSE),"")</f>
        <v/>
      </c>
      <c r="D74" s="280" t="str">
        <f>IFERROR(VLOOKUP(B74,'اسماء العملاء'!$A$2:$C$142,2,FALSE),"")</f>
        <v/>
      </c>
      <c r="E74" s="281" t="str">
        <f>IFERROR(VLOOKUP(B74,'اسماء العملاء'!$A$2:$C$142,3,FALSE),"")</f>
        <v/>
      </c>
      <c r="F74" s="297" t="str">
        <f>IFERROR(VLOOKUP(B74,'اسماء العملاء'!$A$2:$J$1270,9,FALSE),"")</f>
        <v/>
      </c>
      <c r="G74" s="297" t="str">
        <f>IFERROR(VLOOKUP(B74,'اسماء العملاء'!$A$2:$J$1270,8,FALSE),"")</f>
        <v/>
      </c>
      <c r="H74" s="247" t="str">
        <f>IFERROR(VLOOKUP(B74,'اسماء العملاء'!$A$2:$J$1270,10,FALSE),"")</f>
        <v/>
      </c>
    </row>
    <row r="75" spans="1:8" ht="21.95" customHeight="1">
      <c r="A75" s="290" t="str">
        <f t="shared" ca="1" si="1"/>
        <v/>
      </c>
      <c r="B75" s="227"/>
      <c r="C75" s="279" t="str">
        <f>IFERROR(VLOOKUP(B75,'اسماء العملاء'!$A$2:$E$142,5,FALSE),"")</f>
        <v/>
      </c>
      <c r="D75" s="280" t="str">
        <f>IFERROR(VLOOKUP(B75,'اسماء العملاء'!$A$2:$C$142,2,FALSE),"")</f>
        <v/>
      </c>
      <c r="E75" s="281" t="str">
        <f>IFERROR(VLOOKUP(B75,'اسماء العملاء'!$A$2:$C$142,3,FALSE),"")</f>
        <v/>
      </c>
      <c r="F75" s="297" t="str">
        <f>IFERROR(VLOOKUP(B75,'اسماء العملاء'!$A$2:$J$1270,9,FALSE),"")</f>
        <v/>
      </c>
      <c r="G75" s="297" t="str">
        <f>IFERROR(VLOOKUP(B75,'اسماء العملاء'!$A$2:$J$1270,8,FALSE),"")</f>
        <v/>
      </c>
      <c r="H75" s="247" t="str">
        <f>IFERROR(VLOOKUP(B75,'اسماء العملاء'!$A$2:$J$1270,10,FALSE),"")</f>
        <v/>
      </c>
    </row>
    <row r="76" spans="1:8" ht="21.95" customHeight="1">
      <c r="A76" s="290" t="str">
        <f t="shared" ca="1" si="1"/>
        <v/>
      </c>
      <c r="B76" s="227"/>
      <c r="C76" s="279" t="str">
        <f>IFERROR(VLOOKUP(B76,'اسماء العملاء'!$A$2:$E$142,5,FALSE),"")</f>
        <v/>
      </c>
      <c r="D76" s="280" t="str">
        <f>IFERROR(VLOOKUP(B76,'اسماء العملاء'!$A$2:$C$142,2,FALSE),"")</f>
        <v/>
      </c>
      <c r="E76" s="281" t="str">
        <f>IFERROR(VLOOKUP(B76,'اسماء العملاء'!$A$2:$C$142,3,FALSE),"")</f>
        <v/>
      </c>
      <c r="F76" s="297" t="str">
        <f>IFERROR(VLOOKUP(B76,'اسماء العملاء'!$A$2:$J$1270,9,FALSE),"")</f>
        <v/>
      </c>
      <c r="G76" s="297" t="str">
        <f>IFERROR(VLOOKUP(B76,'اسماء العملاء'!$A$2:$J$1270,8,FALSE),"")</f>
        <v/>
      </c>
      <c r="H76" s="247" t="str">
        <f>IFERROR(VLOOKUP(B76,'اسماء العملاء'!$A$2:$J$1270,10,FALSE),"")</f>
        <v/>
      </c>
    </row>
    <row r="77" spans="1:8" ht="21.95" customHeight="1">
      <c r="A77" s="290" t="str">
        <f t="shared" ca="1" si="1"/>
        <v/>
      </c>
      <c r="B77" s="227"/>
      <c r="C77" s="279" t="str">
        <f>IFERROR(VLOOKUP(B77,'اسماء العملاء'!$A$2:$E$142,5,FALSE),"")</f>
        <v/>
      </c>
      <c r="D77" s="280" t="str">
        <f>IFERROR(VLOOKUP(B77,'اسماء العملاء'!$A$2:$C$142,2,FALSE),"")</f>
        <v/>
      </c>
      <c r="E77" s="281" t="str">
        <f>IFERROR(VLOOKUP(B77,'اسماء العملاء'!$A$2:$C$142,3,FALSE),"")</f>
        <v/>
      </c>
      <c r="F77" s="297" t="str">
        <f>IFERROR(VLOOKUP(B77,'اسماء العملاء'!$A$2:$J$1270,9,FALSE),"")</f>
        <v/>
      </c>
      <c r="G77" s="297" t="str">
        <f>IFERROR(VLOOKUP(B77,'اسماء العملاء'!$A$2:$J$1270,8,FALSE),"")</f>
        <v/>
      </c>
      <c r="H77" s="247" t="str">
        <f>IFERROR(VLOOKUP(B77,'اسماء العملاء'!$A$2:$J$1270,10,FALSE),"")</f>
        <v/>
      </c>
    </row>
    <row r="78" spans="1:8" ht="21.95" customHeight="1">
      <c r="A78" s="290" t="str">
        <f t="shared" ca="1" si="1"/>
        <v/>
      </c>
      <c r="B78" s="227"/>
      <c r="C78" s="279" t="str">
        <f>IFERROR(VLOOKUP(B78,'اسماء العملاء'!$A$2:$E$142,5,FALSE),"")</f>
        <v/>
      </c>
      <c r="D78" s="280" t="str">
        <f>IFERROR(VLOOKUP(B78,'اسماء العملاء'!$A$2:$C$142,2,FALSE),"")</f>
        <v/>
      </c>
      <c r="E78" s="281" t="str">
        <f>IFERROR(VLOOKUP(B78,'اسماء العملاء'!$A$2:$C$142,3,FALSE),"")</f>
        <v/>
      </c>
      <c r="F78" s="297" t="str">
        <f>IFERROR(VLOOKUP(B78,'اسماء العملاء'!$A$2:$J$1270,9,FALSE),"")</f>
        <v/>
      </c>
      <c r="G78" s="297" t="str">
        <f>IFERROR(VLOOKUP(B78,'اسماء العملاء'!$A$2:$J$1270,8,FALSE),"")</f>
        <v/>
      </c>
      <c r="H78" s="247" t="str">
        <f>IFERROR(VLOOKUP(B78,'اسماء العملاء'!$A$2:$J$1270,10,FALSE),"")</f>
        <v/>
      </c>
    </row>
    <row r="79" spans="1:8" ht="21.95" customHeight="1">
      <c r="A79" s="290" t="str">
        <f t="shared" ca="1" si="1"/>
        <v/>
      </c>
      <c r="B79" s="227"/>
      <c r="C79" s="279" t="str">
        <f>IFERROR(VLOOKUP(B79,'اسماء العملاء'!$A$2:$E$142,5,FALSE),"")</f>
        <v/>
      </c>
      <c r="D79" s="280" t="str">
        <f>IFERROR(VLOOKUP(B79,'اسماء العملاء'!$A$2:$C$142,2,FALSE),"")</f>
        <v/>
      </c>
      <c r="E79" s="281" t="str">
        <f>IFERROR(VLOOKUP(B79,'اسماء العملاء'!$A$2:$C$142,3,FALSE),"")</f>
        <v/>
      </c>
      <c r="F79" s="297" t="str">
        <f>IFERROR(VLOOKUP(B79,'اسماء العملاء'!$A$2:$J$1270,9,FALSE),"")</f>
        <v/>
      </c>
      <c r="G79" s="297" t="str">
        <f>IFERROR(VLOOKUP(B79,'اسماء العملاء'!$A$2:$J$1270,8,FALSE),"")</f>
        <v/>
      </c>
      <c r="H79" s="247" t="str">
        <f>IFERROR(VLOOKUP(B79,'اسماء العملاء'!$A$2:$J$1270,10,FALSE),"")</f>
        <v/>
      </c>
    </row>
    <row r="80" spans="1:8" ht="21.95" customHeight="1">
      <c r="A80" s="290" t="str">
        <f t="shared" ca="1" si="1"/>
        <v/>
      </c>
      <c r="B80" s="227"/>
      <c r="C80" s="279" t="str">
        <f>IFERROR(VLOOKUP(B80,'اسماء العملاء'!$A$2:$E$142,5,FALSE),"")</f>
        <v/>
      </c>
      <c r="D80" s="280" t="str">
        <f>IFERROR(VLOOKUP(B80,'اسماء العملاء'!$A$2:$C$142,2,FALSE),"")</f>
        <v/>
      </c>
      <c r="E80" s="281" t="str">
        <f>IFERROR(VLOOKUP(B80,'اسماء العملاء'!$A$2:$C$142,3,FALSE),"")</f>
        <v/>
      </c>
      <c r="F80" s="297" t="str">
        <f>IFERROR(VLOOKUP(B80,'اسماء العملاء'!$A$2:$J$1270,9,FALSE),"")</f>
        <v/>
      </c>
      <c r="G80" s="297" t="str">
        <f>IFERROR(VLOOKUP(B80,'اسماء العملاء'!$A$2:$J$1270,8,FALSE),"")</f>
        <v/>
      </c>
      <c r="H80" s="247" t="str">
        <f>IFERROR(VLOOKUP(B80,'اسماء العملاء'!$A$2:$J$1270,10,FALSE),"")</f>
        <v/>
      </c>
    </row>
    <row r="81" spans="1:8" ht="21.95" customHeight="1">
      <c r="A81" s="290" t="str">
        <f t="shared" ca="1" si="1"/>
        <v/>
      </c>
      <c r="B81" s="227"/>
      <c r="C81" s="279" t="str">
        <f>IFERROR(VLOOKUP(B81,'اسماء العملاء'!$A$2:$E$142,5,FALSE),"")</f>
        <v/>
      </c>
      <c r="D81" s="280" t="str">
        <f>IFERROR(VLOOKUP(B81,'اسماء العملاء'!$A$2:$C$142,2,FALSE),"")</f>
        <v/>
      </c>
      <c r="E81" s="281" t="str">
        <f>IFERROR(VLOOKUP(B81,'اسماء العملاء'!$A$2:$C$142,3,FALSE),"")</f>
        <v/>
      </c>
      <c r="F81" s="297" t="str">
        <f>IFERROR(VLOOKUP(B81,'اسماء العملاء'!$A$2:$J$1270,9,FALSE),"")</f>
        <v/>
      </c>
      <c r="G81" s="297" t="str">
        <f>IFERROR(VLOOKUP(B81,'اسماء العملاء'!$A$2:$J$1270,8,FALSE),"")</f>
        <v/>
      </c>
      <c r="H81" s="247" t="str">
        <f>IFERROR(VLOOKUP(B81,'اسماء العملاء'!$A$2:$J$1270,10,FALSE),"")</f>
        <v/>
      </c>
    </row>
    <row r="82" spans="1:8" ht="21.95" customHeight="1">
      <c r="A82" s="290" t="str">
        <f t="shared" ca="1" si="1"/>
        <v/>
      </c>
      <c r="B82" s="227"/>
      <c r="C82" s="279" t="str">
        <f>IFERROR(VLOOKUP(B82,'اسماء العملاء'!$A$2:$E$142,5,FALSE),"")</f>
        <v/>
      </c>
      <c r="D82" s="280" t="str">
        <f>IFERROR(VLOOKUP(B82,'اسماء العملاء'!$A$2:$C$142,2,FALSE),"")</f>
        <v/>
      </c>
      <c r="E82" s="281" t="str">
        <f>IFERROR(VLOOKUP(B82,'اسماء العملاء'!$A$2:$C$142,3,FALSE),"")</f>
        <v/>
      </c>
      <c r="F82" s="297" t="str">
        <f>IFERROR(VLOOKUP(B82,'اسماء العملاء'!$A$2:$J$1270,9,FALSE),"")</f>
        <v/>
      </c>
      <c r="G82" s="297" t="str">
        <f>IFERROR(VLOOKUP(B82,'اسماء العملاء'!$A$2:$J$1270,8,FALSE),"")</f>
        <v/>
      </c>
      <c r="H82" s="247" t="str">
        <f>IFERROR(VLOOKUP(B82,'اسماء العملاء'!$A$2:$J$1270,10,FALSE),"")</f>
        <v/>
      </c>
    </row>
    <row r="83" spans="1:8" ht="21.95" customHeight="1">
      <c r="A83" s="290" t="str">
        <f t="shared" ca="1" si="1"/>
        <v/>
      </c>
      <c r="B83" s="227"/>
      <c r="C83" s="279" t="str">
        <f>IFERROR(VLOOKUP(B83,'اسماء العملاء'!$A$2:$E$142,5,FALSE),"")</f>
        <v/>
      </c>
      <c r="D83" s="280" t="str">
        <f>IFERROR(VLOOKUP(B83,'اسماء العملاء'!$A$2:$C$142,2,FALSE),"")</f>
        <v/>
      </c>
      <c r="E83" s="281" t="str">
        <f>IFERROR(VLOOKUP(B83,'اسماء العملاء'!$A$2:$C$142,3,FALSE),"")</f>
        <v/>
      </c>
      <c r="F83" s="297" t="str">
        <f>IFERROR(VLOOKUP(B83,'اسماء العملاء'!$A$2:$J$1270,9,FALSE),"")</f>
        <v/>
      </c>
      <c r="G83" s="297" t="str">
        <f>IFERROR(VLOOKUP(B83,'اسماء العملاء'!$A$2:$J$1270,8,FALSE),"")</f>
        <v/>
      </c>
      <c r="H83" s="247" t="str">
        <f>IFERROR(VLOOKUP(B83,'اسماء العملاء'!$A$2:$J$1270,10,FALSE),"")</f>
        <v/>
      </c>
    </row>
    <row r="84" spans="1:8" ht="21.95" customHeight="1">
      <c r="A84" s="290" t="str">
        <f t="shared" ca="1" si="1"/>
        <v/>
      </c>
      <c r="B84" s="227"/>
      <c r="C84" s="279" t="str">
        <f>IFERROR(VLOOKUP(B84,'اسماء العملاء'!$A$2:$E$142,5,FALSE),"")</f>
        <v/>
      </c>
      <c r="D84" s="280" t="str">
        <f>IFERROR(VLOOKUP(B84,'اسماء العملاء'!$A$2:$C$142,2,FALSE),"")</f>
        <v/>
      </c>
      <c r="E84" s="281" t="str">
        <f>IFERROR(VLOOKUP(B84,'اسماء العملاء'!$A$2:$C$142,3,FALSE),"")</f>
        <v/>
      </c>
      <c r="F84" s="297" t="str">
        <f>IFERROR(VLOOKUP(B84,'اسماء العملاء'!$A$2:$J$1270,9,FALSE),"")</f>
        <v/>
      </c>
      <c r="G84" s="297" t="str">
        <f>IFERROR(VLOOKUP(B84,'اسماء العملاء'!$A$2:$J$1270,8,FALSE),"")</f>
        <v/>
      </c>
      <c r="H84" s="247" t="str">
        <f>IFERROR(VLOOKUP(B84,'اسماء العملاء'!$A$2:$J$1270,10,FALSE),"")</f>
        <v/>
      </c>
    </row>
    <row r="85" spans="1:8" ht="21.95" customHeight="1">
      <c r="A85" s="290" t="str">
        <f t="shared" ca="1" si="1"/>
        <v/>
      </c>
      <c r="B85" s="227"/>
      <c r="C85" s="279" t="str">
        <f>IFERROR(VLOOKUP(B85,'اسماء العملاء'!$A$2:$E$142,5,FALSE),"")</f>
        <v/>
      </c>
      <c r="D85" s="280" t="str">
        <f>IFERROR(VLOOKUP(B85,'اسماء العملاء'!$A$2:$C$142,2,FALSE),"")</f>
        <v/>
      </c>
      <c r="E85" s="281" t="str">
        <f>IFERROR(VLOOKUP(B85,'اسماء العملاء'!$A$2:$C$142,3,FALSE),"")</f>
        <v/>
      </c>
      <c r="F85" s="297" t="str">
        <f>IFERROR(VLOOKUP(B85,'اسماء العملاء'!$A$2:$J$1270,9,FALSE),"")</f>
        <v/>
      </c>
      <c r="G85" s="297" t="str">
        <f>IFERROR(VLOOKUP(B85,'اسماء العملاء'!$A$2:$J$1270,8,FALSE),"")</f>
        <v/>
      </c>
      <c r="H85" s="247" t="str">
        <f>IFERROR(VLOOKUP(B85,'اسماء العملاء'!$A$2:$J$1270,10,FALSE),"")</f>
        <v/>
      </c>
    </row>
    <row r="86" spans="1:8" ht="21.95" customHeight="1">
      <c r="A86" s="290" t="str">
        <f t="shared" ca="1" si="1"/>
        <v/>
      </c>
      <c r="B86" s="227"/>
      <c r="C86" s="279" t="str">
        <f>IFERROR(VLOOKUP(B86,'اسماء العملاء'!$A$2:$E$142,5,FALSE),"")</f>
        <v/>
      </c>
      <c r="D86" s="280" t="str">
        <f>IFERROR(VLOOKUP(B86,'اسماء العملاء'!$A$2:$C$142,2,FALSE),"")</f>
        <v/>
      </c>
      <c r="E86" s="281" t="str">
        <f>IFERROR(VLOOKUP(B86,'اسماء العملاء'!$A$2:$C$142,3,FALSE),"")</f>
        <v/>
      </c>
      <c r="F86" s="297" t="str">
        <f>IFERROR(VLOOKUP(B86,'اسماء العملاء'!$A$2:$J$1270,9,FALSE),"")</f>
        <v/>
      </c>
      <c r="G86" s="297" t="str">
        <f>IFERROR(VLOOKUP(B86,'اسماء العملاء'!$A$2:$J$1270,8,FALSE),"")</f>
        <v/>
      </c>
      <c r="H86" s="247" t="str">
        <f>IFERROR(VLOOKUP(B86,'اسماء العملاء'!$A$2:$J$1270,10,FALSE),"")</f>
        <v/>
      </c>
    </row>
    <row r="87" spans="1:8" ht="21.95" customHeight="1">
      <c r="A87" s="290" t="str">
        <f t="shared" ca="1" si="1"/>
        <v/>
      </c>
      <c r="B87" s="227"/>
      <c r="C87" s="279" t="str">
        <f>IFERROR(VLOOKUP(B87,'اسماء العملاء'!$A$2:$E$142,5,FALSE),"")</f>
        <v/>
      </c>
      <c r="D87" s="280" t="str">
        <f>IFERROR(VLOOKUP(B87,'اسماء العملاء'!$A$2:$C$142,2,FALSE),"")</f>
        <v/>
      </c>
      <c r="E87" s="281" t="str">
        <f>IFERROR(VLOOKUP(B87,'اسماء العملاء'!$A$2:$C$142,3,FALSE),"")</f>
        <v/>
      </c>
      <c r="F87" s="297" t="str">
        <f>IFERROR(VLOOKUP(B87,'اسماء العملاء'!$A$2:$J$1270,9,FALSE),"")</f>
        <v/>
      </c>
      <c r="G87" s="297" t="str">
        <f>IFERROR(VLOOKUP(B87,'اسماء العملاء'!$A$2:$J$1270,8,FALSE),"")</f>
        <v/>
      </c>
      <c r="H87" s="247" t="str">
        <f>IFERROR(VLOOKUP(B87,'اسماء العملاء'!$A$2:$J$1270,10,FALSE),"")</f>
        <v/>
      </c>
    </row>
    <row r="88" spans="1:8" ht="21.95" customHeight="1">
      <c r="A88" s="290" t="str">
        <f t="shared" ca="1" si="1"/>
        <v/>
      </c>
      <c r="B88" s="227"/>
      <c r="C88" s="279" t="str">
        <f>IFERROR(VLOOKUP(B88,'اسماء العملاء'!$A$2:$E$142,5,FALSE),"")</f>
        <v/>
      </c>
      <c r="D88" s="280" t="str">
        <f>IFERROR(VLOOKUP(B88,'اسماء العملاء'!$A$2:$C$142,2,FALSE),"")</f>
        <v/>
      </c>
      <c r="E88" s="281" t="str">
        <f>IFERROR(VLOOKUP(B88,'اسماء العملاء'!$A$2:$C$142,3,FALSE),"")</f>
        <v/>
      </c>
      <c r="F88" s="297" t="str">
        <f>IFERROR(VLOOKUP(B88,'اسماء العملاء'!$A$2:$J$1270,9,FALSE),"")</f>
        <v/>
      </c>
      <c r="G88" s="297" t="str">
        <f>IFERROR(VLOOKUP(B88,'اسماء العملاء'!$A$2:$J$1270,8,FALSE),"")</f>
        <v/>
      </c>
      <c r="H88" s="247" t="str">
        <f>IFERROR(VLOOKUP(B88,'اسماء العملاء'!$A$2:$J$1270,10,FALSE),"")</f>
        <v/>
      </c>
    </row>
    <row r="89" spans="1:8" ht="21.95" customHeight="1">
      <c r="A89" s="290" t="str">
        <f t="shared" ca="1" si="1"/>
        <v/>
      </c>
      <c r="B89" s="227"/>
      <c r="C89" s="279" t="str">
        <f>IFERROR(VLOOKUP(B89,'اسماء العملاء'!$A$2:$E$142,5,FALSE),"")</f>
        <v/>
      </c>
      <c r="D89" s="280" t="str">
        <f>IFERROR(VLOOKUP(B89,'اسماء العملاء'!$A$2:$C$142,2,FALSE),"")</f>
        <v/>
      </c>
      <c r="E89" s="281" t="str">
        <f>IFERROR(VLOOKUP(B89,'اسماء العملاء'!$A$2:$C$142,3,FALSE),"")</f>
        <v/>
      </c>
      <c r="F89" s="297" t="str">
        <f>IFERROR(VLOOKUP(B89,'اسماء العملاء'!$A$2:$J$1270,9,FALSE),"")</f>
        <v/>
      </c>
      <c r="G89" s="297" t="str">
        <f>IFERROR(VLOOKUP(B89,'اسماء العملاء'!$A$2:$J$1270,8,FALSE),"")</f>
        <v/>
      </c>
      <c r="H89" s="247" t="str">
        <f>IFERROR(VLOOKUP(B89,'اسماء العملاء'!$A$2:$J$1270,10,FALSE),"")</f>
        <v/>
      </c>
    </row>
    <row r="90" spans="1:8" ht="21.95" customHeight="1">
      <c r="A90" s="290" t="str">
        <f t="shared" ca="1" si="1"/>
        <v/>
      </c>
      <c r="B90" s="227"/>
      <c r="C90" s="279" t="str">
        <f>IFERROR(VLOOKUP(B90,'اسماء العملاء'!$A$2:$E$142,5,FALSE),"")</f>
        <v/>
      </c>
      <c r="D90" s="280" t="str">
        <f>IFERROR(VLOOKUP(B90,'اسماء العملاء'!$A$2:$C$142,2,FALSE),"")</f>
        <v/>
      </c>
      <c r="E90" s="281" t="str">
        <f>IFERROR(VLOOKUP(B90,'اسماء العملاء'!$A$2:$C$142,3,FALSE),"")</f>
        <v/>
      </c>
      <c r="F90" s="297" t="str">
        <f>IFERROR(VLOOKUP(B90,'اسماء العملاء'!$A$2:$J$1270,9,FALSE),"")</f>
        <v/>
      </c>
      <c r="G90" s="297" t="str">
        <f>IFERROR(VLOOKUP(B90,'اسماء العملاء'!$A$2:$J$1270,8,FALSE),"")</f>
        <v/>
      </c>
      <c r="H90" s="247" t="str">
        <f>IFERROR(VLOOKUP(B90,'اسماء العملاء'!$A$2:$J$1270,10,FALSE),"")</f>
        <v/>
      </c>
    </row>
    <row r="91" spans="1:8" ht="21.95" customHeight="1">
      <c r="A91" s="290" t="str">
        <f t="shared" ca="1" si="1"/>
        <v/>
      </c>
      <c r="B91" s="227"/>
      <c r="C91" s="279" t="str">
        <f>IFERROR(VLOOKUP(B91,'اسماء العملاء'!$A$2:$E$142,5,FALSE),"")</f>
        <v/>
      </c>
      <c r="D91" s="280" t="str">
        <f>IFERROR(VLOOKUP(B91,'اسماء العملاء'!$A$2:$C$142,2,FALSE),"")</f>
        <v/>
      </c>
      <c r="E91" s="281" t="str">
        <f>IFERROR(VLOOKUP(B91,'اسماء العملاء'!$A$2:$C$142,3,FALSE),"")</f>
        <v/>
      </c>
      <c r="F91" s="297" t="str">
        <f>IFERROR(VLOOKUP(B91,'اسماء العملاء'!$A$2:$J$1270,9,FALSE),"")</f>
        <v/>
      </c>
      <c r="G91" s="297" t="str">
        <f>IFERROR(VLOOKUP(B91,'اسماء العملاء'!$A$2:$J$1270,8,FALSE),"")</f>
        <v/>
      </c>
      <c r="H91" s="247" t="str">
        <f>IFERROR(VLOOKUP(B91,'اسماء العملاء'!$A$2:$J$1270,10,FALSE),"")</f>
        <v/>
      </c>
    </row>
    <row r="92" spans="1:8" ht="21.95" customHeight="1">
      <c r="A92" s="290" t="str">
        <f t="shared" ca="1" si="1"/>
        <v/>
      </c>
      <c r="B92" s="227"/>
      <c r="C92" s="279" t="str">
        <f>IFERROR(VLOOKUP(B92,'اسماء العملاء'!$A$2:$E$142,5,FALSE),"")</f>
        <v/>
      </c>
      <c r="D92" s="280" t="str">
        <f>IFERROR(VLOOKUP(B92,'اسماء العملاء'!$A$2:$C$142,2,FALSE),"")</f>
        <v/>
      </c>
      <c r="E92" s="281" t="str">
        <f>IFERROR(VLOOKUP(B92,'اسماء العملاء'!$A$2:$C$142,3,FALSE),"")</f>
        <v/>
      </c>
      <c r="F92" s="297" t="str">
        <f>IFERROR(VLOOKUP(B92,'اسماء العملاء'!$A$2:$J$1270,9,FALSE),"")</f>
        <v/>
      </c>
      <c r="G92" s="297" t="str">
        <f>IFERROR(VLOOKUP(B92,'اسماء العملاء'!$A$2:$J$1270,8,FALSE),"")</f>
        <v/>
      </c>
      <c r="H92" s="247" t="str">
        <f>IFERROR(VLOOKUP(B92,'اسماء العملاء'!$A$2:$J$1270,10,FALSE),"")</f>
        <v/>
      </c>
    </row>
    <row r="93" spans="1:8" ht="21.95" customHeight="1">
      <c r="A93" s="290" t="str">
        <f t="shared" ca="1" si="1"/>
        <v/>
      </c>
      <c r="B93" s="227"/>
      <c r="C93" s="279" t="str">
        <f>IFERROR(VLOOKUP(B93,'اسماء العملاء'!$A$2:$E$142,5,FALSE),"")</f>
        <v/>
      </c>
      <c r="D93" s="280" t="str">
        <f>IFERROR(VLOOKUP(B93,'اسماء العملاء'!$A$2:$C$142,2,FALSE),"")</f>
        <v/>
      </c>
      <c r="E93" s="281" t="str">
        <f>IFERROR(VLOOKUP(B93,'اسماء العملاء'!$A$2:$C$142,3,FALSE),"")</f>
        <v/>
      </c>
      <c r="F93" s="297" t="str">
        <f>IFERROR(VLOOKUP(B93,'اسماء العملاء'!$A$2:$J$1270,9,FALSE),"")</f>
        <v/>
      </c>
      <c r="G93" s="297" t="str">
        <f>IFERROR(VLOOKUP(B93,'اسماء العملاء'!$A$2:$J$1270,8,FALSE),"")</f>
        <v/>
      </c>
      <c r="H93" s="247" t="str">
        <f>IFERROR(VLOOKUP(B93,'اسماء العملاء'!$A$2:$J$1270,10,FALSE),"")</f>
        <v/>
      </c>
    </row>
    <row r="94" spans="1:8" ht="21.95" customHeight="1">
      <c r="A94" s="290" t="str">
        <f t="shared" ca="1" si="1"/>
        <v/>
      </c>
      <c r="B94" s="227"/>
      <c r="C94" s="279" t="str">
        <f>IFERROR(VLOOKUP(B94,'اسماء العملاء'!$A$2:$E$142,5,FALSE),"")</f>
        <v/>
      </c>
      <c r="D94" s="280" t="str">
        <f>IFERROR(VLOOKUP(B94,'اسماء العملاء'!$A$2:$C$142,2,FALSE),"")</f>
        <v/>
      </c>
      <c r="E94" s="281" t="str">
        <f>IFERROR(VLOOKUP(B94,'اسماء العملاء'!$A$2:$C$142,3,FALSE),"")</f>
        <v/>
      </c>
      <c r="F94" s="297" t="str">
        <f>IFERROR(VLOOKUP(B94,'اسماء العملاء'!$A$2:$J$1270,9,FALSE),"")</f>
        <v/>
      </c>
      <c r="G94" s="297" t="str">
        <f>IFERROR(VLOOKUP(B94,'اسماء العملاء'!$A$2:$J$1270,8,FALSE),"")</f>
        <v/>
      </c>
      <c r="H94" s="247" t="str">
        <f>IFERROR(VLOOKUP(B94,'اسماء العملاء'!$A$2:$J$1270,10,FALSE),"")</f>
        <v/>
      </c>
    </row>
    <row r="95" spans="1:8" ht="21.95" customHeight="1">
      <c r="A95" s="290" t="str">
        <f t="shared" ca="1" si="1"/>
        <v/>
      </c>
      <c r="B95" s="227"/>
      <c r="C95" s="279" t="str">
        <f>IFERROR(VLOOKUP(B95,'اسماء العملاء'!$A$2:$E$142,5,FALSE),"")</f>
        <v/>
      </c>
      <c r="D95" s="280" t="str">
        <f>IFERROR(VLOOKUP(B95,'اسماء العملاء'!$A$2:$C$142,2,FALSE),"")</f>
        <v/>
      </c>
      <c r="E95" s="281" t="str">
        <f>IFERROR(VLOOKUP(B95,'اسماء العملاء'!$A$2:$C$142,3,FALSE),"")</f>
        <v/>
      </c>
      <c r="F95" s="297" t="str">
        <f>IFERROR(VLOOKUP(B95,'اسماء العملاء'!$A$2:$J$1270,9,FALSE),"")</f>
        <v/>
      </c>
      <c r="G95" s="297" t="str">
        <f>IFERROR(VLOOKUP(B95,'اسماء العملاء'!$A$2:$J$1270,8,FALSE),"")</f>
        <v/>
      </c>
      <c r="H95" s="247" t="str">
        <f>IFERROR(VLOOKUP(B95,'اسماء العملاء'!$A$2:$J$1270,10,FALSE),"")</f>
        <v/>
      </c>
    </row>
    <row r="96" spans="1:8" ht="21.95" customHeight="1">
      <c r="A96" s="290" t="str">
        <f t="shared" ca="1" si="1"/>
        <v/>
      </c>
      <c r="B96" s="227"/>
      <c r="C96" s="279" t="str">
        <f>IFERROR(VLOOKUP(B96,'اسماء العملاء'!$A$2:$E$142,5,FALSE),"")</f>
        <v/>
      </c>
      <c r="D96" s="280" t="str">
        <f>IFERROR(VLOOKUP(B96,'اسماء العملاء'!$A$2:$C$142,2,FALSE),"")</f>
        <v/>
      </c>
      <c r="E96" s="281" t="str">
        <f>IFERROR(VLOOKUP(B96,'اسماء العملاء'!$A$2:$C$142,3,FALSE),"")</f>
        <v/>
      </c>
      <c r="F96" s="297" t="str">
        <f>IFERROR(VLOOKUP(B96,'اسماء العملاء'!$A$2:$J$1270,9,FALSE),"")</f>
        <v/>
      </c>
      <c r="G96" s="297" t="str">
        <f>IFERROR(VLOOKUP(B96,'اسماء العملاء'!$A$2:$J$1270,8,FALSE),"")</f>
        <v/>
      </c>
      <c r="H96" s="247" t="str">
        <f>IFERROR(VLOOKUP(B96,'اسماء العملاء'!$A$2:$J$1270,10,FALSE),"")</f>
        <v/>
      </c>
    </row>
    <row r="97" spans="1:8" ht="21.95" customHeight="1">
      <c r="A97" s="290" t="str">
        <f t="shared" ca="1" si="1"/>
        <v/>
      </c>
      <c r="B97" s="227"/>
      <c r="C97" s="279" t="str">
        <f>IFERROR(VLOOKUP(B97,'اسماء العملاء'!$A$2:$E$142,5,FALSE),"")</f>
        <v/>
      </c>
      <c r="D97" s="280" t="str">
        <f>IFERROR(VLOOKUP(B97,'اسماء العملاء'!$A$2:$C$142,2,FALSE),"")</f>
        <v/>
      </c>
      <c r="E97" s="281" t="str">
        <f>IFERROR(VLOOKUP(B97,'اسماء العملاء'!$A$2:$C$142,3,FALSE),"")</f>
        <v/>
      </c>
      <c r="F97" s="297" t="str">
        <f>IFERROR(VLOOKUP(B97,'اسماء العملاء'!$A$2:$J$1270,9,FALSE),"")</f>
        <v/>
      </c>
      <c r="G97" s="297" t="str">
        <f>IFERROR(VLOOKUP(B97,'اسماء العملاء'!$A$2:$J$1270,8,FALSE),"")</f>
        <v/>
      </c>
      <c r="H97" s="247" t="str">
        <f>IFERROR(VLOOKUP(B97,'اسماء العملاء'!$A$2:$J$1270,10,FALSE),"")</f>
        <v/>
      </c>
    </row>
    <row r="98" spans="1:8" ht="21.95" customHeight="1">
      <c r="A98" s="290" t="str">
        <f t="shared" ca="1" si="1"/>
        <v/>
      </c>
      <c r="B98" s="227"/>
      <c r="C98" s="279" t="str">
        <f>IFERROR(VLOOKUP(B98,'اسماء العملاء'!$A$2:$E$142,5,FALSE),"")</f>
        <v/>
      </c>
      <c r="D98" s="280" t="str">
        <f>IFERROR(VLOOKUP(B98,'اسماء العملاء'!$A$2:$C$142,2,FALSE),"")</f>
        <v/>
      </c>
      <c r="E98" s="281" t="str">
        <f>IFERROR(VLOOKUP(B98,'اسماء العملاء'!$A$2:$C$142,3,FALSE),"")</f>
        <v/>
      </c>
      <c r="F98" s="297" t="str">
        <f>IFERROR(VLOOKUP(B98,'اسماء العملاء'!$A$2:$J$1270,9,FALSE),"")</f>
        <v/>
      </c>
      <c r="G98" s="297" t="str">
        <f>IFERROR(VLOOKUP(B98,'اسماء العملاء'!$A$2:$J$1270,8,FALSE),"")</f>
        <v/>
      </c>
      <c r="H98" s="247" t="str">
        <f>IFERROR(VLOOKUP(B98,'اسماء العملاء'!$A$2:$J$1270,10,FALSE),"")</f>
        <v/>
      </c>
    </row>
    <row r="99" spans="1:8" ht="21.95" customHeight="1">
      <c r="A99" s="290" t="str">
        <f t="shared" ca="1" si="1"/>
        <v/>
      </c>
      <c r="B99" s="227"/>
      <c r="C99" s="279" t="str">
        <f>IFERROR(VLOOKUP(B99,'اسماء العملاء'!$A$2:$E$142,5,FALSE),"")</f>
        <v/>
      </c>
      <c r="D99" s="280" t="str">
        <f>IFERROR(VLOOKUP(B99,'اسماء العملاء'!$A$2:$C$142,2,FALSE),"")</f>
        <v/>
      </c>
      <c r="E99" s="281" t="str">
        <f>IFERROR(VLOOKUP(B99,'اسماء العملاء'!$A$2:$C$142,3,FALSE),"")</f>
        <v/>
      </c>
      <c r="F99" s="297" t="str">
        <f>IFERROR(VLOOKUP(B99,'اسماء العملاء'!$A$2:$J$1270,9,FALSE),"")</f>
        <v/>
      </c>
      <c r="G99" s="297" t="str">
        <f>IFERROR(VLOOKUP(B99,'اسماء العملاء'!$A$2:$J$1270,8,FALSE),"")</f>
        <v/>
      </c>
      <c r="H99" s="247" t="str">
        <f>IFERROR(VLOOKUP(B99,'اسماء العملاء'!$A$2:$J$1270,10,FALSE),"")</f>
        <v/>
      </c>
    </row>
    <row r="100" spans="1:8" ht="21.95" customHeight="1">
      <c r="A100" s="290" t="str">
        <f t="shared" ca="1" si="1"/>
        <v/>
      </c>
      <c r="B100" s="227"/>
      <c r="C100" s="279" t="str">
        <f>IFERROR(VLOOKUP(B100,'اسماء العملاء'!$A$2:$E$142,5,FALSE),"")</f>
        <v/>
      </c>
      <c r="D100" s="280" t="str">
        <f>IFERROR(VLOOKUP(B100,'اسماء العملاء'!$A$2:$C$142,2,FALSE),"")</f>
        <v/>
      </c>
      <c r="E100" s="281" t="str">
        <f>IFERROR(VLOOKUP(B100,'اسماء العملاء'!$A$2:$C$142,3,FALSE),"")</f>
        <v/>
      </c>
      <c r="F100" s="297" t="str">
        <f>IFERROR(VLOOKUP(B100,'اسماء العملاء'!$A$2:$J$1270,9,FALSE),"")</f>
        <v/>
      </c>
      <c r="G100" s="297" t="str">
        <f>IFERROR(VLOOKUP(B100,'اسماء العملاء'!$A$2:$J$1270,8,FALSE),"")</f>
        <v/>
      </c>
      <c r="H100" s="247" t="str">
        <f>IFERROR(VLOOKUP(B100,'اسماء العملاء'!$A$2:$J$1270,10,FALSE),"")</f>
        <v/>
      </c>
    </row>
    <row r="101" spans="1:8" ht="21.95" customHeight="1">
      <c r="A101" s="290" t="str">
        <f t="shared" ca="1" si="1"/>
        <v/>
      </c>
      <c r="B101" s="227"/>
      <c r="C101" s="279" t="str">
        <f>IFERROR(VLOOKUP(B101,'اسماء العملاء'!$A$2:$E$142,5,FALSE),"")</f>
        <v/>
      </c>
      <c r="D101" s="280" t="str">
        <f>IFERROR(VLOOKUP(B101,'اسماء العملاء'!$A$2:$C$142,2,FALSE),"")</f>
        <v/>
      </c>
      <c r="E101" s="281" t="str">
        <f>IFERROR(VLOOKUP(B101,'اسماء العملاء'!$A$2:$C$142,3,FALSE),"")</f>
        <v/>
      </c>
      <c r="F101" s="297" t="str">
        <f>IFERROR(VLOOKUP(B101,'اسماء العملاء'!$A$2:$J$1270,9,FALSE),"")</f>
        <v/>
      </c>
      <c r="G101" s="297" t="str">
        <f>IFERROR(VLOOKUP(B101,'اسماء العملاء'!$A$2:$J$1270,8,FALSE),"")</f>
        <v/>
      </c>
      <c r="H101" s="247" t="str">
        <f>IFERROR(VLOOKUP(B101,'اسماء العملاء'!$A$2:$J$1270,10,FALSE),"")</f>
        <v/>
      </c>
    </row>
    <row r="102" spans="1:8" ht="21.95" customHeight="1">
      <c r="A102" s="290" t="str">
        <f t="shared" ca="1" si="1"/>
        <v/>
      </c>
      <c r="B102" s="227"/>
      <c r="C102" s="279" t="str">
        <f>IFERROR(VLOOKUP(B102,'اسماء العملاء'!$A$2:$E$142,5,FALSE),"")</f>
        <v/>
      </c>
      <c r="D102" s="280" t="str">
        <f>IFERROR(VLOOKUP(B102,'اسماء العملاء'!$A$2:$C$142,2,FALSE),"")</f>
        <v/>
      </c>
      <c r="E102" s="281" t="str">
        <f>IFERROR(VLOOKUP(B102,'اسماء العملاء'!$A$2:$C$142,3,FALSE),"")</f>
        <v/>
      </c>
      <c r="F102" s="297" t="str">
        <f>IFERROR(VLOOKUP(B102,'اسماء العملاء'!$A$2:$J$1270,9,FALSE),"")</f>
        <v/>
      </c>
      <c r="G102" s="297" t="str">
        <f>IFERROR(VLOOKUP(B102,'اسماء العملاء'!$A$2:$J$1270,8,FALSE),"")</f>
        <v/>
      </c>
      <c r="H102" s="247" t="str">
        <f>IFERROR(VLOOKUP(B102,'اسماء العملاء'!$A$2:$J$1270,10,FALSE),"")</f>
        <v/>
      </c>
    </row>
    <row r="103" spans="1:8" ht="21.95" customHeight="1">
      <c r="A103" s="290" t="str">
        <f t="shared" ca="1" si="1"/>
        <v/>
      </c>
      <c r="B103" s="227"/>
      <c r="C103" s="279" t="str">
        <f>IFERROR(VLOOKUP(B103,'اسماء العملاء'!$A$2:$E$142,5,FALSE),"")</f>
        <v/>
      </c>
      <c r="D103" s="280" t="str">
        <f>IFERROR(VLOOKUP(B103,'اسماء العملاء'!$A$2:$C$142,2,FALSE),"")</f>
        <v/>
      </c>
      <c r="E103" s="281" t="str">
        <f>IFERROR(VLOOKUP(B103,'اسماء العملاء'!$A$2:$C$142,3,FALSE),"")</f>
        <v/>
      </c>
      <c r="F103" s="297" t="str">
        <f>IFERROR(VLOOKUP(B103,'اسماء العملاء'!$A$2:$J$1270,9,FALSE),"")</f>
        <v/>
      </c>
      <c r="G103" s="297" t="str">
        <f>IFERROR(VLOOKUP(B103,'اسماء العملاء'!$A$2:$J$1270,8,FALSE),"")</f>
        <v/>
      </c>
      <c r="H103" s="247" t="str">
        <f>IFERROR(VLOOKUP(B103,'اسماء العملاء'!$A$2:$J$1270,10,FALSE),"")</f>
        <v/>
      </c>
    </row>
    <row r="104" spans="1:8" ht="21.95" customHeight="1">
      <c r="A104" s="290" t="str">
        <f t="shared" ca="1" si="1"/>
        <v/>
      </c>
      <c r="B104" s="227"/>
      <c r="C104" s="279" t="str">
        <f>IFERROR(VLOOKUP(B104,'اسماء العملاء'!$A$2:$E$142,5,FALSE),"")</f>
        <v/>
      </c>
      <c r="D104" s="280" t="str">
        <f>IFERROR(VLOOKUP(B104,'اسماء العملاء'!$A$2:$C$142,2,FALSE),"")</f>
        <v/>
      </c>
      <c r="E104" s="281" t="str">
        <f>IFERROR(VLOOKUP(B104,'اسماء العملاء'!$A$2:$C$142,3,FALSE),"")</f>
        <v/>
      </c>
      <c r="F104" s="297" t="str">
        <f>IFERROR(VLOOKUP(B104,'اسماء العملاء'!$A$2:$J$1270,9,FALSE),"")</f>
        <v/>
      </c>
      <c r="G104" s="297" t="str">
        <f>IFERROR(VLOOKUP(B104,'اسماء العملاء'!$A$2:$J$1270,8,FALSE),"")</f>
        <v/>
      </c>
      <c r="H104" s="247" t="str">
        <f>IFERROR(VLOOKUP(B104,'اسماء العملاء'!$A$2:$J$1270,10,FALSE),"")</f>
        <v/>
      </c>
    </row>
    <row r="105" spans="1:8" ht="21.95" customHeight="1">
      <c r="A105" s="290" t="str">
        <f t="shared" ca="1" si="1"/>
        <v/>
      </c>
      <c r="B105" s="227"/>
      <c r="C105" s="279" t="str">
        <f>IFERROR(VLOOKUP(B105,'اسماء العملاء'!$A$2:$E$142,5,FALSE),"")</f>
        <v/>
      </c>
      <c r="D105" s="280" t="str">
        <f>IFERROR(VLOOKUP(B105,'اسماء العملاء'!$A$2:$C$142,2,FALSE),"")</f>
        <v/>
      </c>
      <c r="E105" s="281" t="str">
        <f>IFERROR(VLOOKUP(B105,'اسماء العملاء'!$A$2:$C$142,3,FALSE),"")</f>
        <v/>
      </c>
      <c r="F105" s="297" t="str">
        <f>IFERROR(VLOOKUP(B105,'اسماء العملاء'!$A$2:$J$1270,9,FALSE),"")</f>
        <v/>
      </c>
      <c r="G105" s="297" t="str">
        <f>IFERROR(VLOOKUP(B105,'اسماء العملاء'!$A$2:$J$1270,8,FALSE),"")</f>
        <v/>
      </c>
      <c r="H105" s="247" t="str">
        <f>IFERROR(VLOOKUP(B105,'اسماء العملاء'!$A$2:$J$1270,10,FALSE),"")</f>
        <v/>
      </c>
    </row>
    <row r="106" spans="1:8" ht="21.95" customHeight="1">
      <c r="A106" s="290" t="str">
        <f t="shared" ca="1" si="1"/>
        <v/>
      </c>
      <c r="B106" s="227"/>
      <c r="C106" s="279" t="str">
        <f>IFERROR(VLOOKUP(B106,'اسماء العملاء'!$A$2:$E$142,5,FALSE),"")</f>
        <v/>
      </c>
      <c r="D106" s="280" t="str">
        <f>IFERROR(VLOOKUP(B106,'اسماء العملاء'!$A$2:$C$142,2,FALSE),"")</f>
        <v/>
      </c>
      <c r="E106" s="281" t="str">
        <f>IFERROR(VLOOKUP(B106,'اسماء العملاء'!$A$2:$C$142,3,FALSE),"")</f>
        <v/>
      </c>
      <c r="F106" s="297" t="str">
        <f>IFERROR(VLOOKUP(B106,'اسماء العملاء'!$A$2:$J$1270,9,FALSE),"")</f>
        <v/>
      </c>
      <c r="G106" s="297" t="str">
        <f>IFERROR(VLOOKUP(B106,'اسماء العملاء'!$A$2:$J$1270,8,FALSE),"")</f>
        <v/>
      </c>
      <c r="H106" s="247" t="str">
        <f>IFERROR(VLOOKUP(B106,'اسماء العملاء'!$A$2:$J$1270,10,FALSE),"")</f>
        <v/>
      </c>
    </row>
    <row r="107" spans="1:8" ht="21.95" customHeight="1">
      <c r="A107" s="290" t="str">
        <f t="shared" ca="1" si="1"/>
        <v/>
      </c>
      <c r="B107" s="227"/>
      <c r="C107" s="279" t="str">
        <f>IFERROR(VLOOKUP(B107,'اسماء العملاء'!$A$2:$E$142,5,FALSE),"")</f>
        <v/>
      </c>
      <c r="D107" s="280" t="str">
        <f>IFERROR(VLOOKUP(B107,'اسماء العملاء'!$A$2:$C$142,2,FALSE),"")</f>
        <v/>
      </c>
      <c r="E107" s="281" t="str">
        <f>IFERROR(VLOOKUP(B107,'اسماء العملاء'!$A$2:$C$142,3,FALSE),"")</f>
        <v/>
      </c>
      <c r="F107" s="297" t="str">
        <f>IFERROR(VLOOKUP(B107,'اسماء العملاء'!$A$2:$J$1270,9,FALSE),"")</f>
        <v/>
      </c>
      <c r="G107" s="297" t="str">
        <f>IFERROR(VLOOKUP(B107,'اسماء العملاء'!$A$2:$J$1270,8,FALSE),"")</f>
        <v/>
      </c>
      <c r="H107" s="247" t="str">
        <f>IFERROR(VLOOKUP(B107,'اسماء العملاء'!$A$2:$J$1270,10,FALSE),"")</f>
        <v/>
      </c>
    </row>
    <row r="108" spans="1:8" ht="21.95" customHeight="1">
      <c r="A108" s="290" t="str">
        <f t="shared" ca="1" si="1"/>
        <v/>
      </c>
      <c r="B108" s="227"/>
      <c r="C108" s="279" t="str">
        <f>IFERROR(VLOOKUP(B108,'اسماء العملاء'!$A$2:$E$142,5,FALSE),"")</f>
        <v/>
      </c>
      <c r="D108" s="280" t="str">
        <f>IFERROR(VLOOKUP(B108,'اسماء العملاء'!$A$2:$C$142,2,FALSE),"")</f>
        <v/>
      </c>
      <c r="E108" s="281" t="str">
        <f>IFERROR(VLOOKUP(B108,'اسماء العملاء'!$A$2:$C$142,3,FALSE),"")</f>
        <v/>
      </c>
      <c r="F108" s="297" t="str">
        <f>IFERROR(VLOOKUP(B108,'اسماء العملاء'!$A$2:$J$1270,9,FALSE),"")</f>
        <v/>
      </c>
      <c r="G108" s="297" t="str">
        <f>IFERROR(VLOOKUP(B108,'اسماء العملاء'!$A$2:$J$1270,8,FALSE),"")</f>
        <v/>
      </c>
      <c r="H108" s="247" t="str">
        <f>IFERROR(VLOOKUP(B108,'اسماء العملاء'!$A$2:$J$1270,10,FALSE),"")</f>
        <v/>
      </c>
    </row>
    <row r="109" spans="1:8" ht="21.95" customHeight="1">
      <c r="A109" s="290" t="str">
        <f t="shared" ca="1" si="1"/>
        <v/>
      </c>
      <c r="B109" s="227"/>
      <c r="C109" s="279" t="str">
        <f>IFERROR(VLOOKUP(B109,'اسماء العملاء'!$A$2:$E$142,5,FALSE),"")</f>
        <v/>
      </c>
      <c r="D109" s="280" t="str">
        <f>IFERROR(VLOOKUP(B109,'اسماء العملاء'!$A$2:$C$142,2,FALSE),"")</f>
        <v/>
      </c>
      <c r="E109" s="281" t="str">
        <f>IFERROR(VLOOKUP(B109,'اسماء العملاء'!$A$2:$C$142,3,FALSE),"")</f>
        <v/>
      </c>
      <c r="F109" s="297" t="str">
        <f>IFERROR(VLOOKUP(B109,'اسماء العملاء'!$A$2:$J$1270,9,FALSE),"")</f>
        <v/>
      </c>
      <c r="G109" s="297" t="str">
        <f>IFERROR(VLOOKUP(B109,'اسماء العملاء'!$A$2:$J$1270,8,FALSE),"")</f>
        <v/>
      </c>
      <c r="H109" s="247" t="str">
        <f>IFERROR(VLOOKUP(B109,'اسماء العملاء'!$A$2:$J$1270,10,FALSE),"")</f>
        <v/>
      </c>
    </row>
    <row r="110" spans="1:8" ht="21.95" customHeight="1">
      <c r="A110" s="290" t="str">
        <f t="shared" ca="1" si="1"/>
        <v/>
      </c>
      <c r="B110" s="227"/>
      <c r="C110" s="279" t="str">
        <f>IFERROR(VLOOKUP(B110,'اسماء العملاء'!$A$2:$E$142,5,FALSE),"")</f>
        <v/>
      </c>
      <c r="D110" s="280" t="str">
        <f>IFERROR(VLOOKUP(B110,'اسماء العملاء'!$A$2:$C$142,2,FALSE),"")</f>
        <v/>
      </c>
      <c r="E110" s="281" t="str">
        <f>IFERROR(VLOOKUP(B110,'اسماء العملاء'!$A$2:$C$142,3,FALSE),"")</f>
        <v/>
      </c>
      <c r="F110" s="297" t="str">
        <f>IFERROR(VLOOKUP(B110,'اسماء العملاء'!$A$2:$J$1270,9,FALSE),"")</f>
        <v/>
      </c>
      <c r="G110" s="297" t="str">
        <f>IFERROR(VLOOKUP(B110,'اسماء العملاء'!$A$2:$J$1270,8,FALSE),"")</f>
        <v/>
      </c>
      <c r="H110" s="247" t="str">
        <f>IFERROR(VLOOKUP(B110,'اسماء العملاء'!$A$2:$J$1270,10,FALSE),"")</f>
        <v/>
      </c>
    </row>
    <row r="111" spans="1:8" ht="21.95" customHeight="1">
      <c r="A111" s="290" t="str">
        <f t="shared" ca="1" si="1"/>
        <v/>
      </c>
      <c r="B111" s="227"/>
      <c r="C111" s="279" t="str">
        <f>IFERROR(VLOOKUP(B111,'اسماء العملاء'!$A$2:$E$142,5,FALSE),"")</f>
        <v/>
      </c>
      <c r="D111" s="280" t="str">
        <f>IFERROR(VLOOKUP(B111,'اسماء العملاء'!$A$2:$C$142,2,FALSE),"")</f>
        <v/>
      </c>
      <c r="E111" s="281" t="str">
        <f>IFERROR(VLOOKUP(B111,'اسماء العملاء'!$A$2:$C$142,3,FALSE),"")</f>
        <v/>
      </c>
      <c r="F111" s="297" t="str">
        <f>IFERROR(VLOOKUP(B111,'اسماء العملاء'!$A$2:$J$1270,9,FALSE),"")</f>
        <v/>
      </c>
      <c r="G111" s="297" t="str">
        <f>IFERROR(VLOOKUP(B111,'اسماء العملاء'!$A$2:$J$1270,8,FALSE),"")</f>
        <v/>
      </c>
      <c r="H111" s="247" t="str">
        <f>IFERROR(VLOOKUP(B111,'اسماء العملاء'!$A$2:$J$1270,10,FALSE),"")</f>
        <v/>
      </c>
    </row>
    <row r="112" spans="1:8" ht="21.95" customHeight="1">
      <c r="A112" s="290" t="str">
        <f t="shared" ca="1" si="1"/>
        <v/>
      </c>
      <c r="B112" s="227"/>
      <c r="C112" s="279" t="str">
        <f>IFERROR(VLOOKUP(B112,'اسماء العملاء'!$A$2:$E$142,5,FALSE),"")</f>
        <v/>
      </c>
      <c r="D112" s="280" t="str">
        <f>IFERROR(VLOOKUP(B112,'اسماء العملاء'!$A$2:$C$142,2,FALSE),"")</f>
        <v/>
      </c>
      <c r="E112" s="281" t="str">
        <f>IFERROR(VLOOKUP(B112,'اسماء العملاء'!$A$2:$C$142,3,FALSE),"")</f>
        <v/>
      </c>
      <c r="F112" s="297" t="str">
        <f>IFERROR(VLOOKUP(B112,'اسماء العملاء'!$A$2:$J$1270,9,FALSE),"")</f>
        <v/>
      </c>
      <c r="G112" s="297" t="str">
        <f>IFERROR(VLOOKUP(B112,'اسماء العملاء'!$A$2:$J$1270,8,FALSE),"")</f>
        <v/>
      </c>
      <c r="H112" s="247" t="str">
        <f>IFERROR(VLOOKUP(B112,'اسماء العملاء'!$A$2:$J$1270,10,FALSE),"")</f>
        <v/>
      </c>
    </row>
    <row r="113" spans="1:8" ht="21.95" customHeight="1">
      <c r="A113" s="290" t="str">
        <f t="shared" ca="1" si="1"/>
        <v/>
      </c>
      <c r="B113" s="227"/>
      <c r="C113" s="279" t="str">
        <f>IFERROR(VLOOKUP(B113,'اسماء العملاء'!$A$2:$E$142,5,FALSE),"")</f>
        <v/>
      </c>
      <c r="D113" s="280" t="str">
        <f>IFERROR(VLOOKUP(B113,'اسماء العملاء'!$A$2:$C$142,2,FALSE),"")</f>
        <v/>
      </c>
      <c r="E113" s="281" t="str">
        <f>IFERROR(VLOOKUP(B113,'اسماء العملاء'!$A$2:$C$142,3,FALSE),"")</f>
        <v/>
      </c>
      <c r="F113" s="297" t="str">
        <f>IFERROR(VLOOKUP(B113,'اسماء العملاء'!$A$2:$J$1270,9,FALSE),"")</f>
        <v/>
      </c>
      <c r="G113" s="297" t="str">
        <f>IFERROR(VLOOKUP(B113,'اسماء العملاء'!$A$2:$J$1270,8,FALSE),"")</f>
        <v/>
      </c>
      <c r="H113" s="247" t="str">
        <f>IFERROR(VLOOKUP(B113,'اسماء العملاء'!$A$2:$J$1270,10,FALSE),"")</f>
        <v/>
      </c>
    </row>
    <row r="114" spans="1:8" ht="21.95" customHeight="1">
      <c r="A114" s="290" t="str">
        <f t="shared" ca="1" si="1"/>
        <v/>
      </c>
      <c r="B114" s="227"/>
      <c r="C114" s="279" t="str">
        <f>IFERROR(VLOOKUP(B114,'اسماء العملاء'!$A$2:$E$142,5,FALSE),"")</f>
        <v/>
      </c>
      <c r="D114" s="280" t="str">
        <f>IFERROR(VLOOKUP(B114,'اسماء العملاء'!$A$2:$C$142,2,FALSE),"")</f>
        <v/>
      </c>
      <c r="E114" s="281" t="str">
        <f>IFERROR(VLOOKUP(B114,'اسماء العملاء'!$A$2:$C$142,3,FALSE),"")</f>
        <v/>
      </c>
      <c r="F114" s="297" t="str">
        <f>IFERROR(VLOOKUP(B114,'اسماء العملاء'!$A$2:$J$1270,9,FALSE),"")</f>
        <v/>
      </c>
      <c r="G114" s="297" t="str">
        <f>IFERROR(VLOOKUP(B114,'اسماء العملاء'!$A$2:$J$1270,8,FALSE),"")</f>
        <v/>
      </c>
      <c r="H114" s="247" t="str">
        <f>IFERROR(VLOOKUP(B114,'اسماء العملاء'!$A$2:$J$1270,10,FALSE),"")</f>
        <v/>
      </c>
    </row>
    <row r="115" spans="1:8" ht="21.95" customHeight="1">
      <c r="A115" s="290" t="str">
        <f t="shared" ca="1" si="1"/>
        <v/>
      </c>
      <c r="B115" s="227"/>
      <c r="C115" s="279" t="str">
        <f>IFERROR(VLOOKUP(B115,'اسماء العملاء'!$A$2:$E$142,5,FALSE),"")</f>
        <v/>
      </c>
      <c r="D115" s="280" t="str">
        <f>IFERROR(VLOOKUP(B115,'اسماء العملاء'!$A$2:$C$142,2,FALSE),"")</f>
        <v/>
      </c>
      <c r="E115" s="281" t="str">
        <f>IFERROR(VLOOKUP(B115,'اسماء العملاء'!$A$2:$C$142,3,FALSE),"")</f>
        <v/>
      </c>
      <c r="F115" s="297" t="str">
        <f>IFERROR(VLOOKUP(B115,'اسماء العملاء'!$A$2:$J$1270,9,FALSE),"")</f>
        <v/>
      </c>
      <c r="G115" s="297" t="str">
        <f>IFERROR(VLOOKUP(B115,'اسماء العملاء'!$A$2:$J$1270,8,FALSE),"")</f>
        <v/>
      </c>
      <c r="H115" s="247" t="str">
        <f>IFERROR(VLOOKUP(B115,'اسماء العملاء'!$A$2:$J$1270,10,FALSE),"")</f>
        <v/>
      </c>
    </row>
    <row r="116" spans="1:8" ht="21.95" customHeight="1">
      <c r="A116" s="290" t="str">
        <f t="shared" ca="1" si="1"/>
        <v/>
      </c>
      <c r="B116" s="227"/>
      <c r="C116" s="279" t="str">
        <f>IFERROR(VLOOKUP(B116,'اسماء العملاء'!$A$2:$E$142,5,FALSE),"")</f>
        <v/>
      </c>
      <c r="D116" s="280" t="str">
        <f>IFERROR(VLOOKUP(B116,'اسماء العملاء'!$A$2:$C$142,2,FALSE),"")</f>
        <v/>
      </c>
      <c r="E116" s="281" t="str">
        <f>IFERROR(VLOOKUP(B116,'اسماء العملاء'!$A$2:$C$142,3,FALSE),"")</f>
        <v/>
      </c>
      <c r="F116" s="297" t="str">
        <f>IFERROR(VLOOKUP(B116,'اسماء العملاء'!$A$2:$J$1270,9,FALSE),"")</f>
        <v/>
      </c>
      <c r="G116" s="297" t="str">
        <f>IFERROR(VLOOKUP(B116,'اسماء العملاء'!$A$2:$J$1270,8,FALSE),"")</f>
        <v/>
      </c>
      <c r="H116" s="247" t="str">
        <f>IFERROR(VLOOKUP(B116,'اسماء العملاء'!$A$2:$J$1270,10,FALSE),"")</f>
        <v/>
      </c>
    </row>
    <row r="117" spans="1:8" ht="21.95" customHeight="1">
      <c r="A117" s="290" t="str">
        <f t="shared" ca="1" si="1"/>
        <v/>
      </c>
      <c r="B117" s="227"/>
      <c r="C117" s="279" t="str">
        <f>IFERROR(VLOOKUP(B117,'اسماء العملاء'!$A$2:$E$142,5,FALSE),"")</f>
        <v/>
      </c>
      <c r="D117" s="280" t="str">
        <f>IFERROR(VLOOKUP(B117,'اسماء العملاء'!$A$2:$C$142,2,FALSE),"")</f>
        <v/>
      </c>
      <c r="E117" s="281" t="str">
        <f>IFERROR(VLOOKUP(B117,'اسماء العملاء'!$A$2:$C$142,3,FALSE),"")</f>
        <v/>
      </c>
      <c r="F117" s="297" t="str">
        <f>IFERROR(VLOOKUP(B117,'اسماء العملاء'!$A$2:$J$1270,9,FALSE),"")</f>
        <v/>
      </c>
      <c r="G117" s="297" t="str">
        <f>IFERROR(VLOOKUP(B117,'اسماء العملاء'!$A$2:$J$1270,8,FALSE),"")</f>
        <v/>
      </c>
      <c r="H117" s="247" t="str">
        <f>IFERROR(VLOOKUP(B117,'اسماء العملاء'!$A$2:$J$1270,10,FALSE),"")</f>
        <v/>
      </c>
    </row>
    <row r="118" spans="1:8" ht="21.95" customHeight="1">
      <c r="A118" s="290" t="str">
        <f t="shared" ca="1" si="1"/>
        <v/>
      </c>
      <c r="B118" s="227"/>
      <c r="C118" s="279" t="str">
        <f>IFERROR(VLOOKUP(B118,'اسماء العملاء'!$A$2:$E$142,5,FALSE),"")</f>
        <v/>
      </c>
      <c r="D118" s="280" t="str">
        <f>IFERROR(VLOOKUP(B118,'اسماء العملاء'!$A$2:$C$142,2,FALSE),"")</f>
        <v/>
      </c>
      <c r="E118" s="281" t="str">
        <f>IFERROR(VLOOKUP(B118,'اسماء العملاء'!$A$2:$C$142,3,FALSE),"")</f>
        <v/>
      </c>
      <c r="F118" s="297" t="str">
        <f>IFERROR(VLOOKUP(B118,'اسماء العملاء'!$A$2:$J$1270,9,FALSE),"")</f>
        <v/>
      </c>
      <c r="G118" s="297" t="str">
        <f>IFERROR(VLOOKUP(B118,'اسماء العملاء'!$A$2:$J$1270,8,FALSE),"")</f>
        <v/>
      </c>
      <c r="H118" s="247" t="str">
        <f>IFERROR(VLOOKUP(B118,'اسماء العملاء'!$A$2:$J$1270,10,FALSE),"")</f>
        <v/>
      </c>
    </row>
    <row r="119" spans="1:8" ht="21.95" customHeight="1">
      <c r="A119" s="290" t="str">
        <f t="shared" ca="1" si="1"/>
        <v/>
      </c>
      <c r="B119" s="227"/>
      <c r="C119" s="279" t="str">
        <f>IFERROR(VLOOKUP(B119,'اسماء العملاء'!$A$2:$E$142,5,FALSE),"")</f>
        <v/>
      </c>
      <c r="D119" s="280" t="str">
        <f>IFERROR(VLOOKUP(B119,'اسماء العملاء'!$A$2:$C$142,2,FALSE),"")</f>
        <v/>
      </c>
      <c r="E119" s="281" t="str">
        <f>IFERROR(VLOOKUP(B119,'اسماء العملاء'!$A$2:$C$142,3,FALSE),"")</f>
        <v/>
      </c>
      <c r="F119" s="297" t="str">
        <f>IFERROR(VLOOKUP(B119,'اسماء العملاء'!$A$2:$J$1270,9,FALSE),"")</f>
        <v/>
      </c>
      <c r="G119" s="297" t="str">
        <f>IFERROR(VLOOKUP(B119,'اسماء العملاء'!$A$2:$J$1270,8,FALSE),"")</f>
        <v/>
      </c>
      <c r="H119" s="247" t="str">
        <f>IFERROR(VLOOKUP(B119,'اسماء العملاء'!$A$2:$J$1270,10,FALSE),"")</f>
        <v/>
      </c>
    </row>
    <row r="120" spans="1:8" ht="21.95" customHeight="1">
      <c r="A120" s="290" t="str">
        <f t="shared" ca="1" si="1"/>
        <v/>
      </c>
      <c r="B120" s="227"/>
      <c r="C120" s="279" t="str">
        <f>IFERROR(VLOOKUP(B120,'اسماء العملاء'!$A$2:$E$142,5,FALSE),"")</f>
        <v/>
      </c>
      <c r="D120" s="280" t="str">
        <f>IFERROR(VLOOKUP(B120,'اسماء العملاء'!$A$2:$C$142,2,FALSE),"")</f>
        <v/>
      </c>
      <c r="E120" s="281" t="str">
        <f>IFERROR(VLOOKUP(B120,'اسماء العملاء'!$A$2:$C$142,3,FALSE),"")</f>
        <v/>
      </c>
      <c r="F120" s="297" t="str">
        <f>IFERROR(VLOOKUP(B120,'اسماء العملاء'!$A$2:$J$1270,9,FALSE),"")</f>
        <v/>
      </c>
      <c r="G120" s="297" t="str">
        <f>IFERROR(VLOOKUP(B120,'اسماء العملاء'!$A$2:$J$1270,8,FALSE),"")</f>
        <v/>
      </c>
      <c r="H120" s="247" t="str">
        <f>IFERROR(VLOOKUP(B120,'اسماء العملاء'!$A$2:$J$1270,10,FALSE),"")</f>
        <v/>
      </c>
    </row>
    <row r="121" spans="1:8" ht="21.95" customHeight="1">
      <c r="A121" s="290" t="str">
        <f t="shared" ca="1" si="1"/>
        <v/>
      </c>
      <c r="B121" s="227"/>
      <c r="C121" s="279" t="str">
        <f>IFERROR(VLOOKUP(B121,'اسماء العملاء'!$A$2:$E$142,5,FALSE),"")</f>
        <v/>
      </c>
      <c r="D121" s="280" t="str">
        <f>IFERROR(VLOOKUP(B121,'اسماء العملاء'!$A$2:$C$142,2,FALSE),"")</f>
        <v/>
      </c>
      <c r="E121" s="281" t="str">
        <f>IFERROR(VLOOKUP(B121,'اسماء العملاء'!$A$2:$C$142,3,FALSE),"")</f>
        <v/>
      </c>
      <c r="F121" s="297" t="str">
        <f>IFERROR(VLOOKUP(B121,'اسماء العملاء'!$A$2:$J$1270,9,FALSE),"")</f>
        <v/>
      </c>
      <c r="G121" s="297" t="str">
        <f>IFERROR(VLOOKUP(B121,'اسماء العملاء'!$A$2:$J$1270,8,FALSE),"")</f>
        <v/>
      </c>
      <c r="H121" s="247" t="str">
        <f>IFERROR(VLOOKUP(B121,'اسماء العملاء'!$A$2:$J$1270,10,FALSE),"")</f>
        <v/>
      </c>
    </row>
    <row r="122" spans="1:8" ht="21.95" customHeight="1">
      <c r="A122" s="290" t="str">
        <f t="shared" ca="1" si="1"/>
        <v/>
      </c>
      <c r="B122" s="227"/>
      <c r="C122" s="279" t="str">
        <f>IFERROR(VLOOKUP(B122,'اسماء العملاء'!$A$2:$E$142,5,FALSE),"")</f>
        <v/>
      </c>
      <c r="D122" s="280" t="str">
        <f>IFERROR(VLOOKUP(B122,'اسماء العملاء'!$A$2:$C$142,2,FALSE),"")</f>
        <v/>
      </c>
      <c r="E122" s="281" t="str">
        <f>IFERROR(VLOOKUP(B122,'اسماء العملاء'!$A$2:$C$142,3,FALSE),"")</f>
        <v/>
      </c>
      <c r="F122" s="297" t="str">
        <f>IFERROR(VLOOKUP(B122,'اسماء العملاء'!$A$2:$J$1270,9,FALSE),"")</f>
        <v/>
      </c>
      <c r="G122" s="297" t="str">
        <f>IFERROR(VLOOKUP(B122,'اسماء العملاء'!$A$2:$J$1270,8,FALSE),"")</f>
        <v/>
      </c>
      <c r="H122" s="247" t="str">
        <f>IFERROR(VLOOKUP(B122,'اسماء العملاء'!$A$2:$J$1270,10,FALSE),"")</f>
        <v/>
      </c>
    </row>
    <row r="123" spans="1:8" ht="21.95" customHeight="1">
      <c r="A123" s="290" t="str">
        <f t="shared" ca="1" si="1"/>
        <v/>
      </c>
      <c r="B123" s="227"/>
      <c r="C123" s="279" t="str">
        <f>IFERROR(VLOOKUP(B123,'اسماء العملاء'!$A$2:$E$142,5,FALSE),"")</f>
        <v/>
      </c>
      <c r="D123" s="280" t="str">
        <f>IFERROR(VLOOKUP(B123,'اسماء العملاء'!$A$2:$C$142,2,FALSE),"")</f>
        <v/>
      </c>
      <c r="E123" s="281" t="str">
        <f>IFERROR(VLOOKUP(B123,'اسماء العملاء'!$A$2:$C$142,3,FALSE),"")</f>
        <v/>
      </c>
      <c r="F123" s="297" t="str">
        <f>IFERROR(VLOOKUP(B123,'اسماء العملاء'!$A$2:$J$1270,9,FALSE),"")</f>
        <v/>
      </c>
      <c r="G123" s="297" t="str">
        <f>IFERROR(VLOOKUP(B123,'اسماء العملاء'!$A$2:$J$1270,8,FALSE),"")</f>
        <v/>
      </c>
      <c r="H123" s="247" t="str">
        <f>IFERROR(VLOOKUP(B123,'اسماء العملاء'!$A$2:$J$1270,10,FALSE),"")</f>
        <v/>
      </c>
    </row>
    <row r="124" spans="1:8" ht="21.95" customHeight="1">
      <c r="A124" s="290" t="str">
        <f t="shared" ca="1" si="1"/>
        <v/>
      </c>
      <c r="B124" s="227"/>
      <c r="C124" s="279" t="str">
        <f>IFERROR(VLOOKUP(B124,'اسماء العملاء'!$A$2:$E$142,5,FALSE),"")</f>
        <v/>
      </c>
      <c r="D124" s="280" t="str">
        <f>IFERROR(VLOOKUP(B124,'اسماء العملاء'!$A$2:$C$142,2,FALSE),"")</f>
        <v/>
      </c>
      <c r="E124" s="281" t="str">
        <f>IFERROR(VLOOKUP(B124,'اسماء العملاء'!$A$2:$C$142,3,FALSE),"")</f>
        <v/>
      </c>
      <c r="F124" s="297" t="str">
        <f>IFERROR(VLOOKUP(B124,'اسماء العملاء'!$A$2:$J$1270,9,FALSE),"")</f>
        <v/>
      </c>
      <c r="G124" s="297" t="str">
        <f>IFERROR(VLOOKUP(B124,'اسماء العملاء'!$A$2:$J$1270,8,FALSE),"")</f>
        <v/>
      </c>
      <c r="H124" s="247" t="str">
        <f>IFERROR(VLOOKUP(B124,'اسماء العملاء'!$A$2:$J$1270,10,FALSE),"")</f>
        <v/>
      </c>
    </row>
    <row r="125" spans="1:8" ht="21.95" customHeight="1">
      <c r="A125" s="290" t="str">
        <f t="shared" ca="1" si="1"/>
        <v/>
      </c>
      <c r="B125" s="227"/>
      <c r="C125" s="279" t="str">
        <f>IFERROR(VLOOKUP(B125,'اسماء العملاء'!$A$2:$E$142,5,FALSE),"")</f>
        <v/>
      </c>
      <c r="D125" s="280" t="str">
        <f>IFERROR(VLOOKUP(B125,'اسماء العملاء'!$A$2:$C$142,2,FALSE),"")</f>
        <v/>
      </c>
      <c r="E125" s="281" t="str">
        <f>IFERROR(VLOOKUP(B125,'اسماء العملاء'!$A$2:$C$142,3,FALSE),"")</f>
        <v/>
      </c>
      <c r="F125" s="297" t="str">
        <f>IFERROR(VLOOKUP(B125,'اسماء العملاء'!$A$2:$J$1270,9,FALSE),"")</f>
        <v/>
      </c>
      <c r="G125" s="297" t="str">
        <f>IFERROR(VLOOKUP(B125,'اسماء العملاء'!$A$2:$J$1270,8,FALSE),"")</f>
        <v/>
      </c>
      <c r="H125" s="247" t="str">
        <f>IFERROR(VLOOKUP(B125,'اسماء العملاء'!$A$2:$J$1270,10,FALSE),"")</f>
        <v/>
      </c>
    </row>
    <row r="126" spans="1:8" ht="21.95" customHeight="1">
      <c r="A126" s="290" t="str">
        <f t="shared" ca="1" si="1"/>
        <v/>
      </c>
      <c r="B126" s="227"/>
      <c r="C126" s="279" t="str">
        <f>IFERROR(VLOOKUP(B126,'اسماء العملاء'!$A$2:$E$142,5,FALSE),"")</f>
        <v/>
      </c>
      <c r="D126" s="280" t="str">
        <f>IFERROR(VLOOKUP(B126,'اسماء العملاء'!$A$2:$C$142,2,FALSE),"")</f>
        <v/>
      </c>
      <c r="E126" s="281" t="str">
        <f>IFERROR(VLOOKUP(B126,'اسماء العملاء'!$A$2:$C$142,3,FALSE),"")</f>
        <v/>
      </c>
      <c r="F126" s="297" t="str">
        <f>IFERROR(VLOOKUP(B126,'اسماء العملاء'!$A$2:$J$1270,9,FALSE),"")</f>
        <v/>
      </c>
      <c r="G126" s="297" t="str">
        <f>IFERROR(VLOOKUP(B126,'اسماء العملاء'!$A$2:$J$1270,8,FALSE),"")</f>
        <v/>
      </c>
      <c r="H126" s="247" t="str">
        <f>IFERROR(VLOOKUP(B126,'اسماء العملاء'!$A$2:$J$1270,10,FALSE),"")</f>
        <v/>
      </c>
    </row>
    <row r="127" spans="1:8" ht="21.95" customHeight="1">
      <c r="A127" s="290" t="str">
        <f t="shared" ca="1" si="1"/>
        <v/>
      </c>
      <c r="B127" s="227"/>
      <c r="C127" s="279" t="str">
        <f>IFERROR(VLOOKUP(B127,'اسماء العملاء'!$A$2:$E$142,5,FALSE),"")</f>
        <v/>
      </c>
      <c r="D127" s="280" t="str">
        <f>IFERROR(VLOOKUP(B127,'اسماء العملاء'!$A$2:$C$142,2,FALSE),"")</f>
        <v/>
      </c>
      <c r="E127" s="281" t="str">
        <f>IFERROR(VLOOKUP(B127,'اسماء العملاء'!$A$2:$C$142,3,FALSE),"")</f>
        <v/>
      </c>
      <c r="F127" s="297" t="str">
        <f>IFERROR(VLOOKUP(B127,'اسماء العملاء'!$A$2:$J$1270,9,FALSE),"")</f>
        <v/>
      </c>
      <c r="G127" s="297" t="str">
        <f>IFERROR(VLOOKUP(B127,'اسماء العملاء'!$A$2:$J$1270,8,FALSE),"")</f>
        <v/>
      </c>
      <c r="H127" s="247" t="str">
        <f>IFERROR(VLOOKUP(B127,'اسماء العملاء'!$A$2:$J$1270,10,FALSE),"")</f>
        <v/>
      </c>
    </row>
    <row r="128" spans="1:8" ht="21.95" customHeight="1">
      <c r="A128" s="290" t="str">
        <f t="shared" ca="1" si="1"/>
        <v/>
      </c>
      <c r="B128" s="227"/>
      <c r="C128" s="279" t="str">
        <f>IFERROR(VLOOKUP(B128,'اسماء العملاء'!$A$2:$E$142,5,FALSE),"")</f>
        <v/>
      </c>
      <c r="D128" s="280" t="str">
        <f>IFERROR(VLOOKUP(B128,'اسماء العملاء'!$A$2:$C$142,2,FALSE),"")</f>
        <v/>
      </c>
      <c r="E128" s="281" t="str">
        <f>IFERROR(VLOOKUP(B128,'اسماء العملاء'!$A$2:$C$142,3,FALSE),"")</f>
        <v/>
      </c>
      <c r="F128" s="297" t="str">
        <f>IFERROR(VLOOKUP(B128,'اسماء العملاء'!$A$2:$J$1270,9,FALSE),"")</f>
        <v/>
      </c>
      <c r="G128" s="297" t="str">
        <f>IFERROR(VLOOKUP(B128,'اسماء العملاء'!$A$2:$J$1270,8,FALSE),"")</f>
        <v/>
      </c>
      <c r="H128" s="247" t="str">
        <f>IFERROR(VLOOKUP(B128,'اسماء العملاء'!$A$2:$J$1270,10,FALSE),"")</f>
        <v/>
      </c>
    </row>
    <row r="129" spans="1:8" ht="21.95" customHeight="1">
      <c r="A129" s="290" t="str">
        <f t="shared" ca="1" si="1"/>
        <v/>
      </c>
      <c r="B129" s="227"/>
      <c r="C129" s="279" t="str">
        <f>IFERROR(VLOOKUP(B129,'اسماء العملاء'!$A$2:$E$142,5,FALSE),"")</f>
        <v/>
      </c>
      <c r="D129" s="280" t="str">
        <f>IFERROR(VLOOKUP(B129,'اسماء العملاء'!$A$2:$C$142,2,FALSE),"")</f>
        <v/>
      </c>
      <c r="E129" s="281" t="str">
        <f>IFERROR(VLOOKUP(B129,'اسماء العملاء'!$A$2:$C$142,3,FALSE),"")</f>
        <v/>
      </c>
      <c r="F129" s="297" t="str">
        <f>IFERROR(VLOOKUP(B129,'اسماء العملاء'!$A$2:$J$1270,9,FALSE),"")</f>
        <v/>
      </c>
      <c r="G129" s="297" t="str">
        <f>IFERROR(VLOOKUP(B129,'اسماء العملاء'!$A$2:$J$1270,8,FALSE),"")</f>
        <v/>
      </c>
      <c r="H129" s="247" t="str">
        <f>IFERROR(VLOOKUP(B129,'اسماء العملاء'!$A$2:$J$1270,10,FALSE),"")</f>
        <v/>
      </c>
    </row>
    <row r="130" spans="1:8" ht="21.95" customHeight="1">
      <c r="A130" s="290" t="str">
        <f t="shared" ca="1" si="1"/>
        <v/>
      </c>
      <c r="B130" s="227"/>
      <c r="C130" s="279" t="str">
        <f>IFERROR(VLOOKUP(B130,'اسماء العملاء'!$A$2:$E$142,5,FALSE),"")</f>
        <v/>
      </c>
      <c r="D130" s="280" t="str">
        <f>IFERROR(VLOOKUP(B130,'اسماء العملاء'!$A$2:$C$142,2,FALSE),"")</f>
        <v/>
      </c>
      <c r="E130" s="281" t="str">
        <f>IFERROR(VLOOKUP(B130,'اسماء العملاء'!$A$2:$C$142,3,FALSE),"")</f>
        <v/>
      </c>
      <c r="F130" s="297" t="str">
        <f>IFERROR(VLOOKUP(B130,'اسماء العملاء'!$A$2:$J$1270,9,FALSE),"")</f>
        <v/>
      </c>
      <c r="G130" s="297" t="str">
        <f>IFERROR(VLOOKUP(B130,'اسماء العملاء'!$A$2:$J$1270,8,FALSE),"")</f>
        <v/>
      </c>
      <c r="H130" s="247" t="str">
        <f>IFERROR(VLOOKUP(B130,'اسماء العملاء'!$A$2:$J$1270,10,FALSE),"")</f>
        <v/>
      </c>
    </row>
    <row r="131" spans="1:8" ht="21.95" customHeight="1">
      <c r="A131" s="290" t="str">
        <f t="shared" ca="1" si="1"/>
        <v/>
      </c>
      <c r="B131" s="227"/>
      <c r="C131" s="279" t="str">
        <f>IFERROR(VLOOKUP(B131,'اسماء العملاء'!$A$2:$E$142,5,FALSE),"")</f>
        <v/>
      </c>
      <c r="D131" s="280" t="str">
        <f>IFERROR(VLOOKUP(B131,'اسماء العملاء'!$A$2:$C$142,2,FALSE),"")</f>
        <v/>
      </c>
      <c r="E131" s="281" t="str">
        <f>IFERROR(VLOOKUP(B131,'اسماء العملاء'!$A$2:$C$142,3,FALSE),"")</f>
        <v/>
      </c>
      <c r="F131" s="297" t="str">
        <f>IFERROR(VLOOKUP(B131,'اسماء العملاء'!$A$2:$J$1270,9,FALSE),"")</f>
        <v/>
      </c>
      <c r="G131" s="297" t="str">
        <f>IFERROR(VLOOKUP(B131,'اسماء العملاء'!$A$2:$J$1270,8,FALSE),"")</f>
        <v/>
      </c>
      <c r="H131" s="247" t="str">
        <f>IFERROR(VLOOKUP(B131,'اسماء العملاء'!$A$2:$J$1270,10,FALSE),"")</f>
        <v/>
      </c>
    </row>
    <row r="132" spans="1:8" ht="21.95" customHeight="1">
      <c r="A132" s="290" t="str">
        <f t="shared" ref="A132:A195" ca="1" si="2">IF(B132="","",TODAY())</f>
        <v/>
      </c>
      <c r="B132" s="227"/>
      <c r="C132" s="279" t="str">
        <f>IFERROR(VLOOKUP(B132,'اسماء العملاء'!$A$2:$E$142,5,FALSE),"")</f>
        <v/>
      </c>
      <c r="D132" s="280" t="str">
        <f>IFERROR(VLOOKUP(B132,'اسماء العملاء'!$A$2:$C$142,2,FALSE),"")</f>
        <v/>
      </c>
      <c r="E132" s="281" t="str">
        <f>IFERROR(VLOOKUP(B132,'اسماء العملاء'!$A$2:$C$142,3,FALSE),"")</f>
        <v/>
      </c>
      <c r="F132" s="297" t="str">
        <f>IFERROR(VLOOKUP(B132,'اسماء العملاء'!$A$2:$J$1270,9,FALSE),"")</f>
        <v/>
      </c>
      <c r="G132" s="297" t="str">
        <f>IFERROR(VLOOKUP(B132,'اسماء العملاء'!$A$2:$J$1270,8,FALSE),"")</f>
        <v/>
      </c>
      <c r="H132" s="247" t="str">
        <f>IFERROR(VLOOKUP(B132,'اسماء العملاء'!$A$2:$J$1270,10,FALSE),"")</f>
        <v/>
      </c>
    </row>
    <row r="133" spans="1:8" ht="21.95" customHeight="1">
      <c r="A133" s="290" t="str">
        <f t="shared" ca="1" si="2"/>
        <v/>
      </c>
      <c r="B133" s="227"/>
      <c r="C133" s="279" t="str">
        <f>IFERROR(VLOOKUP(B133,'اسماء العملاء'!$A$2:$E$142,5,FALSE),"")</f>
        <v/>
      </c>
      <c r="D133" s="280" t="str">
        <f>IFERROR(VLOOKUP(B133,'اسماء العملاء'!$A$2:$C$142,2,FALSE),"")</f>
        <v/>
      </c>
      <c r="E133" s="281" t="str">
        <f>IFERROR(VLOOKUP(B133,'اسماء العملاء'!$A$2:$C$142,3,FALSE),"")</f>
        <v/>
      </c>
      <c r="F133" s="297" t="str">
        <f>IFERROR(VLOOKUP(B133,'اسماء العملاء'!$A$2:$J$1270,9,FALSE),"")</f>
        <v/>
      </c>
      <c r="G133" s="297" t="str">
        <f>IFERROR(VLOOKUP(B133,'اسماء العملاء'!$A$2:$J$1270,8,FALSE),"")</f>
        <v/>
      </c>
      <c r="H133" s="247" t="str">
        <f>IFERROR(VLOOKUP(B133,'اسماء العملاء'!$A$2:$J$1270,10,FALSE),"")</f>
        <v/>
      </c>
    </row>
    <row r="134" spans="1:8" ht="21.95" customHeight="1">
      <c r="A134" s="290" t="str">
        <f t="shared" ca="1" si="2"/>
        <v/>
      </c>
      <c r="B134" s="227"/>
      <c r="C134" s="279" t="str">
        <f>IFERROR(VLOOKUP(B134,'اسماء العملاء'!$A$2:$E$142,5,FALSE),"")</f>
        <v/>
      </c>
      <c r="D134" s="280" t="str">
        <f>IFERROR(VLOOKUP(B134,'اسماء العملاء'!$A$2:$C$142,2,FALSE),"")</f>
        <v/>
      </c>
      <c r="E134" s="281" t="str">
        <f>IFERROR(VLOOKUP(B134,'اسماء العملاء'!$A$2:$C$142,3,FALSE),"")</f>
        <v/>
      </c>
      <c r="F134" s="297" t="str">
        <f>IFERROR(VLOOKUP(B134,'اسماء العملاء'!$A$2:$J$1270,9,FALSE),"")</f>
        <v/>
      </c>
      <c r="G134" s="297" t="str">
        <f>IFERROR(VLOOKUP(B134,'اسماء العملاء'!$A$2:$J$1270,8,FALSE),"")</f>
        <v/>
      </c>
      <c r="H134" s="247" t="str">
        <f>IFERROR(VLOOKUP(B134,'اسماء العملاء'!$A$2:$J$1270,10,FALSE),"")</f>
        <v/>
      </c>
    </row>
    <row r="135" spans="1:8" ht="21.95" customHeight="1">
      <c r="A135" s="290" t="str">
        <f t="shared" ca="1" si="2"/>
        <v/>
      </c>
      <c r="B135" s="227"/>
      <c r="C135" s="279" t="str">
        <f>IFERROR(VLOOKUP(B135,'اسماء العملاء'!$A$2:$E$142,5,FALSE),"")</f>
        <v/>
      </c>
      <c r="D135" s="280" t="str">
        <f>IFERROR(VLOOKUP(B135,'اسماء العملاء'!$A$2:$C$142,2,FALSE),"")</f>
        <v/>
      </c>
      <c r="E135" s="281" t="str">
        <f>IFERROR(VLOOKUP(B135,'اسماء العملاء'!$A$2:$C$142,3,FALSE),"")</f>
        <v/>
      </c>
      <c r="F135" s="297" t="str">
        <f>IFERROR(VLOOKUP(B135,'اسماء العملاء'!$A$2:$J$1270,9,FALSE),"")</f>
        <v/>
      </c>
      <c r="G135" s="297" t="str">
        <f>IFERROR(VLOOKUP(B135,'اسماء العملاء'!$A$2:$J$1270,8,FALSE),"")</f>
        <v/>
      </c>
      <c r="H135" s="247" t="str">
        <f>IFERROR(VLOOKUP(B135,'اسماء العملاء'!$A$2:$J$1270,10,FALSE),"")</f>
        <v/>
      </c>
    </row>
    <row r="136" spans="1:8" ht="21.95" customHeight="1">
      <c r="A136" s="290" t="str">
        <f t="shared" ca="1" si="2"/>
        <v/>
      </c>
      <c r="B136" s="227"/>
      <c r="C136" s="279" t="str">
        <f>IFERROR(VLOOKUP(B136,'اسماء العملاء'!$A$2:$E$142,5,FALSE),"")</f>
        <v/>
      </c>
      <c r="D136" s="280" t="str">
        <f>IFERROR(VLOOKUP(B136,'اسماء العملاء'!$A$2:$C$142,2,FALSE),"")</f>
        <v/>
      </c>
      <c r="E136" s="281" t="str">
        <f>IFERROR(VLOOKUP(B136,'اسماء العملاء'!$A$2:$C$142,3,FALSE),"")</f>
        <v/>
      </c>
      <c r="F136" s="297" t="str">
        <f>IFERROR(VLOOKUP(B136,'اسماء العملاء'!$A$2:$J$1270,9,FALSE),"")</f>
        <v/>
      </c>
      <c r="G136" s="297" t="str">
        <f>IFERROR(VLOOKUP(B136,'اسماء العملاء'!$A$2:$J$1270,8,FALSE),"")</f>
        <v/>
      </c>
      <c r="H136" s="247" t="str">
        <f>IFERROR(VLOOKUP(B136,'اسماء العملاء'!$A$2:$J$1270,10,FALSE),"")</f>
        <v/>
      </c>
    </row>
    <row r="137" spans="1:8" ht="21.95" customHeight="1">
      <c r="A137" s="290" t="str">
        <f t="shared" ca="1" si="2"/>
        <v/>
      </c>
      <c r="B137" s="227"/>
      <c r="C137" s="279" t="str">
        <f>IFERROR(VLOOKUP(B137,'اسماء العملاء'!$A$2:$E$142,5,FALSE),"")</f>
        <v/>
      </c>
      <c r="D137" s="280" t="str">
        <f>IFERROR(VLOOKUP(B137,'اسماء العملاء'!$A$2:$C$142,2,FALSE),"")</f>
        <v/>
      </c>
      <c r="E137" s="281" t="str">
        <f>IFERROR(VLOOKUP(B137,'اسماء العملاء'!$A$2:$C$142,3,FALSE),"")</f>
        <v/>
      </c>
      <c r="F137" s="297" t="str">
        <f>IFERROR(VLOOKUP(B137,'اسماء العملاء'!$A$2:$J$1270,9,FALSE),"")</f>
        <v/>
      </c>
      <c r="G137" s="297" t="str">
        <f>IFERROR(VLOOKUP(B137,'اسماء العملاء'!$A$2:$J$1270,8,FALSE),"")</f>
        <v/>
      </c>
      <c r="H137" s="247" t="str">
        <f>IFERROR(VLOOKUP(B137,'اسماء العملاء'!$A$2:$J$1270,10,FALSE),"")</f>
        <v/>
      </c>
    </row>
    <row r="138" spans="1:8" ht="21.95" customHeight="1">
      <c r="A138" s="290" t="str">
        <f t="shared" ca="1" si="2"/>
        <v/>
      </c>
      <c r="B138" s="227"/>
      <c r="C138" s="279" t="str">
        <f>IFERROR(VLOOKUP(B138,'اسماء العملاء'!$A$2:$E$142,5,FALSE),"")</f>
        <v/>
      </c>
      <c r="D138" s="280" t="str">
        <f>IFERROR(VLOOKUP(B138,'اسماء العملاء'!$A$2:$C$142,2,FALSE),"")</f>
        <v/>
      </c>
      <c r="E138" s="281" t="str">
        <f>IFERROR(VLOOKUP(B138,'اسماء العملاء'!$A$2:$C$142,3,FALSE),"")</f>
        <v/>
      </c>
      <c r="F138" s="297" t="str">
        <f>IFERROR(VLOOKUP(B138,'اسماء العملاء'!$A$2:$J$1270,9,FALSE),"")</f>
        <v/>
      </c>
      <c r="G138" s="297" t="str">
        <f>IFERROR(VLOOKUP(B138,'اسماء العملاء'!$A$2:$J$1270,8,FALSE),"")</f>
        <v/>
      </c>
      <c r="H138" s="247" t="str">
        <f>IFERROR(VLOOKUP(B138,'اسماء العملاء'!$A$2:$J$1270,10,FALSE),"")</f>
        <v/>
      </c>
    </row>
    <row r="139" spans="1:8" ht="21.95" customHeight="1">
      <c r="A139" s="290" t="str">
        <f t="shared" ca="1" si="2"/>
        <v/>
      </c>
      <c r="B139" s="227"/>
      <c r="C139" s="279" t="str">
        <f>IFERROR(VLOOKUP(B139,'اسماء العملاء'!$A$2:$E$142,5,FALSE),"")</f>
        <v/>
      </c>
      <c r="D139" s="280" t="str">
        <f>IFERROR(VLOOKUP(B139,'اسماء العملاء'!$A$2:$C$142,2,FALSE),"")</f>
        <v/>
      </c>
      <c r="E139" s="281" t="str">
        <f>IFERROR(VLOOKUP(B139,'اسماء العملاء'!$A$2:$C$142,3,FALSE),"")</f>
        <v/>
      </c>
      <c r="F139" s="297" t="str">
        <f>IFERROR(VLOOKUP(B139,'اسماء العملاء'!$A$2:$J$1270,9,FALSE),"")</f>
        <v/>
      </c>
      <c r="G139" s="297" t="str">
        <f>IFERROR(VLOOKUP(B139,'اسماء العملاء'!$A$2:$J$1270,8,FALSE),"")</f>
        <v/>
      </c>
      <c r="H139" s="247" t="str">
        <f>IFERROR(VLOOKUP(B139,'اسماء العملاء'!$A$2:$J$1270,10,FALSE),"")</f>
        <v/>
      </c>
    </row>
    <row r="140" spans="1:8" ht="21.95" customHeight="1">
      <c r="A140" s="290" t="str">
        <f t="shared" ca="1" si="2"/>
        <v/>
      </c>
      <c r="B140" s="227"/>
      <c r="C140" s="279" t="str">
        <f>IFERROR(VLOOKUP(B140,'اسماء العملاء'!$A$2:$E$142,5,FALSE),"")</f>
        <v/>
      </c>
      <c r="D140" s="280" t="str">
        <f>IFERROR(VLOOKUP(B140,'اسماء العملاء'!$A$2:$C$142,2,FALSE),"")</f>
        <v/>
      </c>
      <c r="E140" s="281" t="str">
        <f>IFERROR(VLOOKUP(B140,'اسماء العملاء'!$A$2:$C$142,3,FALSE),"")</f>
        <v/>
      </c>
      <c r="F140" s="297" t="str">
        <f>IFERROR(VLOOKUP(B140,'اسماء العملاء'!$A$2:$J$1270,9,FALSE),"")</f>
        <v/>
      </c>
      <c r="G140" s="297" t="str">
        <f>IFERROR(VLOOKUP(B140,'اسماء العملاء'!$A$2:$J$1270,8,FALSE),"")</f>
        <v/>
      </c>
      <c r="H140" s="247" t="str">
        <f>IFERROR(VLOOKUP(B140,'اسماء العملاء'!$A$2:$J$1270,10,FALSE),"")</f>
        <v/>
      </c>
    </row>
    <row r="141" spans="1:8" ht="21.95" customHeight="1">
      <c r="A141" s="290" t="str">
        <f t="shared" ca="1" si="2"/>
        <v/>
      </c>
      <c r="B141" s="227"/>
      <c r="C141" s="279" t="str">
        <f>IFERROR(VLOOKUP(B141,'اسماء العملاء'!$A$2:$E$142,5,FALSE),"")</f>
        <v/>
      </c>
      <c r="D141" s="280" t="str">
        <f>IFERROR(VLOOKUP(B141,'اسماء العملاء'!$A$2:$C$142,2,FALSE),"")</f>
        <v/>
      </c>
      <c r="E141" s="281" t="str">
        <f>IFERROR(VLOOKUP(B141,'اسماء العملاء'!$A$2:$C$142,3,FALSE),"")</f>
        <v/>
      </c>
      <c r="F141" s="297" t="str">
        <f>IFERROR(VLOOKUP(B141,'اسماء العملاء'!$A$2:$J$1270,9,FALSE),"")</f>
        <v/>
      </c>
      <c r="G141" s="297" t="str">
        <f>IFERROR(VLOOKUP(B141,'اسماء العملاء'!$A$2:$J$1270,8,FALSE),"")</f>
        <v/>
      </c>
      <c r="H141" s="247" t="str">
        <f>IFERROR(VLOOKUP(B141,'اسماء العملاء'!$A$2:$J$1270,10,FALSE),"")</f>
        <v/>
      </c>
    </row>
    <row r="142" spans="1:8" ht="21.95" customHeight="1">
      <c r="A142" s="290" t="str">
        <f t="shared" ca="1" si="2"/>
        <v/>
      </c>
      <c r="B142" s="227"/>
      <c r="C142" s="279" t="str">
        <f>IFERROR(VLOOKUP(B142,'اسماء العملاء'!$A$2:$E$142,5,FALSE),"")</f>
        <v/>
      </c>
      <c r="D142" s="280" t="str">
        <f>IFERROR(VLOOKUP(B142,'اسماء العملاء'!$A$2:$C$142,2,FALSE),"")</f>
        <v/>
      </c>
      <c r="E142" s="281" t="str">
        <f>IFERROR(VLOOKUP(B142,'اسماء العملاء'!$A$2:$C$142,3,FALSE),"")</f>
        <v/>
      </c>
      <c r="F142" s="297" t="str">
        <f>IFERROR(VLOOKUP(B142,'اسماء العملاء'!$A$2:$J$1270,9,FALSE),"")</f>
        <v/>
      </c>
      <c r="G142" s="297" t="str">
        <f>IFERROR(VLOOKUP(B142,'اسماء العملاء'!$A$2:$J$1270,8,FALSE),"")</f>
        <v/>
      </c>
      <c r="H142" s="247" t="str">
        <f>IFERROR(VLOOKUP(B142,'اسماء العملاء'!$A$2:$J$1270,10,FALSE),"")</f>
        <v/>
      </c>
    </row>
    <row r="143" spans="1:8" ht="21.95" customHeight="1">
      <c r="A143" s="290" t="str">
        <f t="shared" ca="1" si="2"/>
        <v/>
      </c>
      <c r="B143" s="227"/>
      <c r="C143" s="279" t="str">
        <f>IFERROR(VLOOKUP(B143,'اسماء العملاء'!$A$2:$E$142,5,FALSE),"")</f>
        <v/>
      </c>
      <c r="D143" s="280" t="str">
        <f>IFERROR(VLOOKUP(B143,'اسماء العملاء'!$A$2:$C$142,2,FALSE),"")</f>
        <v/>
      </c>
      <c r="E143" s="281" t="str">
        <f>IFERROR(VLOOKUP(B143,'اسماء العملاء'!$A$2:$C$142,3,FALSE),"")</f>
        <v/>
      </c>
      <c r="F143" s="297" t="str">
        <f>IFERROR(VLOOKUP(B143,'اسماء العملاء'!$A$2:$J$1270,9,FALSE),"")</f>
        <v/>
      </c>
      <c r="G143" s="297" t="str">
        <f>IFERROR(VLOOKUP(B143,'اسماء العملاء'!$A$2:$J$1270,8,FALSE),"")</f>
        <v/>
      </c>
      <c r="H143" s="247" t="str">
        <f>IFERROR(VLOOKUP(B143,'اسماء العملاء'!$A$2:$J$1270,10,FALSE),"")</f>
        <v/>
      </c>
    </row>
    <row r="144" spans="1:8" ht="21.95" customHeight="1">
      <c r="A144" s="290" t="str">
        <f t="shared" ca="1" si="2"/>
        <v/>
      </c>
      <c r="B144" s="227"/>
      <c r="C144" s="279" t="str">
        <f>IFERROR(VLOOKUP(B144,'اسماء العملاء'!$A$2:$E$142,5,FALSE),"")</f>
        <v/>
      </c>
      <c r="D144" s="280" t="str">
        <f>IFERROR(VLOOKUP(B144,'اسماء العملاء'!$A$2:$C$142,2,FALSE),"")</f>
        <v/>
      </c>
      <c r="E144" s="281" t="str">
        <f>IFERROR(VLOOKUP(B144,'اسماء العملاء'!$A$2:$C$142,3,FALSE),"")</f>
        <v/>
      </c>
      <c r="F144" s="297" t="str">
        <f>IFERROR(VLOOKUP(B144,'اسماء العملاء'!$A$2:$J$1270,9,FALSE),"")</f>
        <v/>
      </c>
      <c r="G144" s="297" t="str">
        <f>IFERROR(VLOOKUP(B144,'اسماء العملاء'!$A$2:$J$1270,8,FALSE),"")</f>
        <v/>
      </c>
      <c r="H144" s="247" t="str">
        <f>IFERROR(VLOOKUP(B144,'اسماء العملاء'!$A$2:$J$1270,10,FALSE),"")</f>
        <v/>
      </c>
    </row>
    <row r="145" spans="1:8" ht="21.95" customHeight="1">
      <c r="A145" s="290" t="str">
        <f t="shared" ca="1" si="2"/>
        <v/>
      </c>
      <c r="B145" s="227"/>
      <c r="C145" s="279" t="str">
        <f>IFERROR(VLOOKUP(B145,'اسماء العملاء'!$A$2:$E$142,5,FALSE),"")</f>
        <v/>
      </c>
      <c r="D145" s="280" t="str">
        <f>IFERROR(VLOOKUP(B145,'اسماء العملاء'!$A$2:$C$142,2,FALSE),"")</f>
        <v/>
      </c>
      <c r="E145" s="281" t="str">
        <f>IFERROR(VLOOKUP(B145,'اسماء العملاء'!$A$2:$C$142,3,FALSE),"")</f>
        <v/>
      </c>
      <c r="F145" s="297" t="str">
        <f>IFERROR(VLOOKUP(B145,'اسماء العملاء'!$A$2:$J$1270,9,FALSE),"")</f>
        <v/>
      </c>
      <c r="G145" s="297" t="str">
        <f>IFERROR(VLOOKUP(B145,'اسماء العملاء'!$A$2:$J$1270,8,FALSE),"")</f>
        <v/>
      </c>
      <c r="H145" s="247" t="str">
        <f>IFERROR(VLOOKUP(B145,'اسماء العملاء'!$A$2:$J$1270,10,FALSE),"")</f>
        <v/>
      </c>
    </row>
    <row r="146" spans="1:8" ht="21.95" customHeight="1">
      <c r="A146" s="290" t="str">
        <f t="shared" ca="1" si="2"/>
        <v/>
      </c>
      <c r="B146" s="227"/>
      <c r="C146" s="279" t="str">
        <f>IFERROR(VLOOKUP(B146,'اسماء العملاء'!$A$2:$E$142,5,FALSE),"")</f>
        <v/>
      </c>
      <c r="D146" s="280" t="str">
        <f>IFERROR(VLOOKUP(B146,'اسماء العملاء'!$A$2:$C$142,2,FALSE),"")</f>
        <v/>
      </c>
      <c r="E146" s="281" t="str">
        <f>IFERROR(VLOOKUP(B146,'اسماء العملاء'!$A$2:$C$142,3,FALSE),"")</f>
        <v/>
      </c>
      <c r="F146" s="297" t="str">
        <f>IFERROR(VLOOKUP(B146,'اسماء العملاء'!$A$2:$J$1270,9,FALSE),"")</f>
        <v/>
      </c>
      <c r="G146" s="297" t="str">
        <f>IFERROR(VLOOKUP(B146,'اسماء العملاء'!$A$2:$J$1270,8,FALSE),"")</f>
        <v/>
      </c>
      <c r="H146" s="247" t="str">
        <f>IFERROR(VLOOKUP(B146,'اسماء العملاء'!$A$2:$J$1270,10,FALSE),"")</f>
        <v/>
      </c>
    </row>
    <row r="147" spans="1:8" ht="21.95" customHeight="1">
      <c r="A147" s="290" t="str">
        <f t="shared" ca="1" si="2"/>
        <v/>
      </c>
      <c r="B147" s="227"/>
      <c r="C147" s="279" t="str">
        <f>IFERROR(VLOOKUP(B147,'اسماء العملاء'!$A$2:$E$142,5,FALSE),"")</f>
        <v/>
      </c>
      <c r="D147" s="280" t="str">
        <f>IFERROR(VLOOKUP(B147,'اسماء العملاء'!$A$2:$C$142,2,FALSE),"")</f>
        <v/>
      </c>
      <c r="E147" s="281" t="str">
        <f>IFERROR(VLOOKUP(B147,'اسماء العملاء'!$A$2:$C$142,3,FALSE),"")</f>
        <v/>
      </c>
      <c r="F147" s="297" t="str">
        <f>IFERROR(VLOOKUP(B147,'اسماء العملاء'!$A$2:$J$1270,9,FALSE),"")</f>
        <v/>
      </c>
      <c r="G147" s="297" t="str">
        <f>IFERROR(VLOOKUP(B147,'اسماء العملاء'!$A$2:$J$1270,8,FALSE),"")</f>
        <v/>
      </c>
      <c r="H147" s="247" t="str">
        <f>IFERROR(VLOOKUP(B147,'اسماء العملاء'!$A$2:$J$1270,10,FALSE),"")</f>
        <v/>
      </c>
    </row>
    <row r="148" spans="1:8" ht="21.95" customHeight="1">
      <c r="A148" s="290" t="str">
        <f t="shared" ca="1" si="2"/>
        <v/>
      </c>
      <c r="B148" s="227"/>
      <c r="C148" s="279" t="str">
        <f>IFERROR(VLOOKUP(B148,'اسماء العملاء'!$A$2:$E$142,5,FALSE),"")</f>
        <v/>
      </c>
      <c r="D148" s="280" t="str">
        <f>IFERROR(VLOOKUP(B148,'اسماء العملاء'!$A$2:$C$142,2,FALSE),"")</f>
        <v/>
      </c>
      <c r="E148" s="281" t="str">
        <f>IFERROR(VLOOKUP(B148,'اسماء العملاء'!$A$2:$C$142,3,FALSE),"")</f>
        <v/>
      </c>
      <c r="F148" s="297" t="str">
        <f>IFERROR(VLOOKUP(B148,'اسماء العملاء'!$A$2:$J$1270,9,FALSE),"")</f>
        <v/>
      </c>
      <c r="G148" s="297" t="str">
        <f>IFERROR(VLOOKUP(B148,'اسماء العملاء'!$A$2:$J$1270,8,FALSE),"")</f>
        <v/>
      </c>
      <c r="H148" s="247" t="str">
        <f>IFERROR(VLOOKUP(B148,'اسماء العملاء'!$A$2:$J$1270,10,FALSE),"")</f>
        <v/>
      </c>
    </row>
    <row r="149" spans="1:8" ht="21.95" customHeight="1">
      <c r="A149" s="290" t="str">
        <f t="shared" ca="1" si="2"/>
        <v/>
      </c>
      <c r="B149" s="227"/>
      <c r="C149" s="279" t="str">
        <f>IFERROR(VLOOKUP(B149,'اسماء العملاء'!$A$2:$E$142,5,FALSE),"")</f>
        <v/>
      </c>
      <c r="D149" s="280" t="str">
        <f>IFERROR(VLOOKUP(B149,'اسماء العملاء'!$A$2:$C$142,2,FALSE),"")</f>
        <v/>
      </c>
      <c r="E149" s="281" t="str">
        <f>IFERROR(VLOOKUP(B149,'اسماء العملاء'!$A$2:$C$142,3,FALSE),"")</f>
        <v/>
      </c>
      <c r="F149" s="297" t="str">
        <f>IFERROR(VLOOKUP(B149,'اسماء العملاء'!$A$2:$J$1270,9,FALSE),"")</f>
        <v/>
      </c>
      <c r="G149" s="297" t="str">
        <f>IFERROR(VLOOKUP(B149,'اسماء العملاء'!$A$2:$J$1270,8,FALSE),"")</f>
        <v/>
      </c>
      <c r="H149" s="247" t="str">
        <f>IFERROR(VLOOKUP(B149,'اسماء العملاء'!$A$2:$J$1270,10,FALSE),"")</f>
        <v/>
      </c>
    </row>
    <row r="150" spans="1:8" ht="21.95" customHeight="1">
      <c r="A150" s="290" t="str">
        <f t="shared" ca="1" si="2"/>
        <v/>
      </c>
      <c r="B150" s="227"/>
      <c r="C150" s="279" t="str">
        <f>IFERROR(VLOOKUP(B150,'اسماء العملاء'!$A$2:$E$142,5,FALSE),"")</f>
        <v/>
      </c>
      <c r="D150" s="280" t="str">
        <f>IFERROR(VLOOKUP(B150,'اسماء العملاء'!$A$2:$C$142,2,FALSE),"")</f>
        <v/>
      </c>
      <c r="E150" s="281" t="str">
        <f>IFERROR(VLOOKUP(B150,'اسماء العملاء'!$A$2:$C$142,3,FALSE),"")</f>
        <v/>
      </c>
      <c r="F150" s="297" t="str">
        <f>IFERROR(VLOOKUP(B150,'اسماء العملاء'!$A$2:$J$1270,9,FALSE),"")</f>
        <v/>
      </c>
      <c r="G150" s="297" t="str">
        <f>IFERROR(VLOOKUP(B150,'اسماء العملاء'!$A$2:$J$1270,8,FALSE),"")</f>
        <v/>
      </c>
      <c r="H150" s="247" t="str">
        <f>IFERROR(VLOOKUP(B150,'اسماء العملاء'!$A$2:$J$1270,10,FALSE),"")</f>
        <v/>
      </c>
    </row>
    <row r="151" spans="1:8" ht="21.95" customHeight="1">
      <c r="A151" s="290" t="str">
        <f t="shared" ca="1" si="2"/>
        <v/>
      </c>
      <c r="B151" s="227"/>
      <c r="C151" s="279" t="str">
        <f>IFERROR(VLOOKUP(B151,'اسماء العملاء'!$A$2:$E$142,5,FALSE),"")</f>
        <v/>
      </c>
      <c r="D151" s="280" t="str">
        <f>IFERROR(VLOOKUP(B151,'اسماء العملاء'!$A$2:$C$142,2,FALSE),"")</f>
        <v/>
      </c>
      <c r="E151" s="281" t="str">
        <f>IFERROR(VLOOKUP(B151,'اسماء العملاء'!$A$2:$C$142,3,FALSE),"")</f>
        <v/>
      </c>
      <c r="F151" s="297" t="str">
        <f>IFERROR(VLOOKUP(B151,'اسماء العملاء'!$A$2:$J$1270,9,FALSE),"")</f>
        <v/>
      </c>
      <c r="G151" s="297" t="str">
        <f>IFERROR(VLOOKUP(B151,'اسماء العملاء'!$A$2:$J$1270,8,FALSE),"")</f>
        <v/>
      </c>
      <c r="H151" s="247" t="str">
        <f>IFERROR(VLOOKUP(B151,'اسماء العملاء'!$A$2:$J$1270,10,FALSE),"")</f>
        <v/>
      </c>
    </row>
    <row r="152" spans="1:8" ht="21.95" customHeight="1">
      <c r="A152" s="290" t="str">
        <f t="shared" ca="1" si="2"/>
        <v/>
      </c>
      <c r="B152" s="227"/>
      <c r="C152" s="279" t="str">
        <f>IFERROR(VLOOKUP(B152,'اسماء العملاء'!$A$2:$E$142,5,FALSE),"")</f>
        <v/>
      </c>
      <c r="D152" s="280" t="str">
        <f>IFERROR(VLOOKUP(B152,'اسماء العملاء'!$A$2:$C$142,2,FALSE),"")</f>
        <v/>
      </c>
      <c r="E152" s="281" t="str">
        <f>IFERROR(VLOOKUP(B152,'اسماء العملاء'!$A$2:$C$142,3,FALSE),"")</f>
        <v/>
      </c>
      <c r="F152" s="297" t="str">
        <f>IFERROR(VLOOKUP(B152,'اسماء العملاء'!$A$2:$J$1270,9,FALSE),"")</f>
        <v/>
      </c>
      <c r="G152" s="297" t="str">
        <f>IFERROR(VLOOKUP(B152,'اسماء العملاء'!$A$2:$J$1270,8,FALSE),"")</f>
        <v/>
      </c>
      <c r="H152" s="247" t="str">
        <f>IFERROR(VLOOKUP(B152,'اسماء العملاء'!$A$2:$J$1270,10,FALSE),"")</f>
        <v/>
      </c>
    </row>
    <row r="153" spans="1:8" ht="21.95" customHeight="1">
      <c r="A153" s="290" t="str">
        <f t="shared" ca="1" si="2"/>
        <v/>
      </c>
      <c r="B153" s="227"/>
      <c r="C153" s="279" t="str">
        <f>IFERROR(VLOOKUP(B153,'اسماء العملاء'!$A$2:$E$142,5,FALSE),"")</f>
        <v/>
      </c>
      <c r="D153" s="280" t="str">
        <f>IFERROR(VLOOKUP(B153,'اسماء العملاء'!$A$2:$C$142,2,FALSE),"")</f>
        <v/>
      </c>
      <c r="E153" s="281" t="str">
        <f>IFERROR(VLOOKUP(B153,'اسماء العملاء'!$A$2:$C$142,3,FALSE),"")</f>
        <v/>
      </c>
      <c r="F153" s="297" t="str">
        <f>IFERROR(VLOOKUP(B153,'اسماء العملاء'!$A$2:$J$1270,9,FALSE),"")</f>
        <v/>
      </c>
      <c r="G153" s="297" t="str">
        <f>IFERROR(VLOOKUP(B153,'اسماء العملاء'!$A$2:$J$1270,8,FALSE),"")</f>
        <v/>
      </c>
      <c r="H153" s="247" t="str">
        <f>IFERROR(VLOOKUP(B153,'اسماء العملاء'!$A$2:$J$1270,10,FALSE),"")</f>
        <v/>
      </c>
    </row>
    <row r="154" spans="1:8" ht="21.95" customHeight="1">
      <c r="A154" s="290" t="str">
        <f t="shared" ca="1" si="2"/>
        <v/>
      </c>
      <c r="B154" s="227"/>
      <c r="C154" s="279" t="str">
        <f>IFERROR(VLOOKUP(B154,'اسماء العملاء'!$A$2:$E$142,5,FALSE),"")</f>
        <v/>
      </c>
      <c r="D154" s="280" t="str">
        <f>IFERROR(VLOOKUP(B154,'اسماء العملاء'!$A$2:$C$142,2,FALSE),"")</f>
        <v/>
      </c>
      <c r="E154" s="281" t="str">
        <f>IFERROR(VLOOKUP(B154,'اسماء العملاء'!$A$2:$C$142,3,FALSE),"")</f>
        <v/>
      </c>
      <c r="F154" s="297" t="str">
        <f>IFERROR(VLOOKUP(B154,'اسماء العملاء'!$A$2:$J$1270,9,FALSE),"")</f>
        <v/>
      </c>
      <c r="G154" s="297" t="str">
        <f>IFERROR(VLOOKUP(B154,'اسماء العملاء'!$A$2:$J$1270,8,FALSE),"")</f>
        <v/>
      </c>
      <c r="H154" s="247" t="str">
        <f>IFERROR(VLOOKUP(B154,'اسماء العملاء'!$A$2:$J$1270,10,FALSE),"")</f>
        <v/>
      </c>
    </row>
    <row r="155" spans="1:8" ht="21.95" customHeight="1">
      <c r="A155" s="290" t="str">
        <f t="shared" ca="1" si="2"/>
        <v/>
      </c>
      <c r="B155" s="227"/>
      <c r="C155" s="279" t="str">
        <f>IFERROR(VLOOKUP(B155,'اسماء العملاء'!$A$2:$E$142,5,FALSE),"")</f>
        <v/>
      </c>
      <c r="D155" s="280" t="str">
        <f>IFERROR(VLOOKUP(B155,'اسماء العملاء'!$A$2:$C$142,2,FALSE),"")</f>
        <v/>
      </c>
      <c r="E155" s="281" t="str">
        <f>IFERROR(VLOOKUP(B155,'اسماء العملاء'!$A$2:$C$142,3,FALSE),"")</f>
        <v/>
      </c>
      <c r="F155" s="297" t="str">
        <f>IFERROR(VLOOKUP(B155,'اسماء العملاء'!$A$2:$J$1270,9,FALSE),"")</f>
        <v/>
      </c>
      <c r="G155" s="297" t="str">
        <f>IFERROR(VLOOKUP(B155,'اسماء العملاء'!$A$2:$J$1270,8,FALSE),"")</f>
        <v/>
      </c>
      <c r="H155" s="247" t="str">
        <f>IFERROR(VLOOKUP(B155,'اسماء العملاء'!$A$2:$J$1270,10,FALSE),"")</f>
        <v/>
      </c>
    </row>
    <row r="156" spans="1:8" ht="21.95" customHeight="1">
      <c r="A156" s="290" t="str">
        <f t="shared" ca="1" si="2"/>
        <v/>
      </c>
      <c r="B156" s="227"/>
      <c r="C156" s="279" t="str">
        <f>IFERROR(VLOOKUP(B156,'اسماء العملاء'!$A$2:$E$142,5,FALSE),"")</f>
        <v/>
      </c>
      <c r="D156" s="280" t="str">
        <f>IFERROR(VLOOKUP(B156,'اسماء العملاء'!$A$2:$C$142,2,FALSE),"")</f>
        <v/>
      </c>
      <c r="E156" s="281" t="str">
        <f>IFERROR(VLOOKUP(B156,'اسماء العملاء'!$A$2:$C$142,3,FALSE),"")</f>
        <v/>
      </c>
      <c r="F156" s="297" t="str">
        <f>IFERROR(VLOOKUP(B156,'اسماء العملاء'!$A$2:$J$1270,9,FALSE),"")</f>
        <v/>
      </c>
      <c r="G156" s="297" t="str">
        <f>IFERROR(VLOOKUP(B156,'اسماء العملاء'!$A$2:$J$1270,8,FALSE),"")</f>
        <v/>
      </c>
      <c r="H156" s="247" t="str">
        <f>IFERROR(VLOOKUP(B156,'اسماء العملاء'!$A$2:$J$1270,10,FALSE),"")</f>
        <v/>
      </c>
    </row>
    <row r="157" spans="1:8" ht="21.95" customHeight="1">
      <c r="A157" s="290" t="str">
        <f t="shared" ca="1" si="2"/>
        <v/>
      </c>
      <c r="B157" s="227"/>
      <c r="C157" s="279" t="str">
        <f>IFERROR(VLOOKUP(B157,'اسماء العملاء'!$A$2:$E$142,5,FALSE),"")</f>
        <v/>
      </c>
      <c r="D157" s="280" t="str">
        <f>IFERROR(VLOOKUP(B157,'اسماء العملاء'!$A$2:$C$142,2,FALSE),"")</f>
        <v/>
      </c>
      <c r="E157" s="281" t="str">
        <f>IFERROR(VLOOKUP(B157,'اسماء العملاء'!$A$2:$C$142,3,FALSE),"")</f>
        <v/>
      </c>
      <c r="F157" s="297" t="str">
        <f>IFERROR(VLOOKUP(B157,'اسماء العملاء'!$A$2:$J$1270,9,FALSE),"")</f>
        <v/>
      </c>
      <c r="G157" s="297" t="str">
        <f>IFERROR(VLOOKUP(B157,'اسماء العملاء'!$A$2:$J$1270,8,FALSE),"")</f>
        <v/>
      </c>
      <c r="H157" s="247" t="str">
        <f>IFERROR(VLOOKUP(B157,'اسماء العملاء'!$A$2:$J$1270,10,FALSE),"")</f>
        <v/>
      </c>
    </row>
    <row r="158" spans="1:8" ht="21.95" customHeight="1">
      <c r="A158" s="290" t="str">
        <f t="shared" ca="1" si="2"/>
        <v/>
      </c>
      <c r="B158" s="227"/>
      <c r="C158" s="279" t="str">
        <f>IFERROR(VLOOKUP(B158,'اسماء العملاء'!$A$2:$E$142,5,FALSE),"")</f>
        <v/>
      </c>
      <c r="D158" s="280" t="str">
        <f>IFERROR(VLOOKUP(B158,'اسماء العملاء'!$A$2:$C$142,2,FALSE),"")</f>
        <v/>
      </c>
      <c r="E158" s="281" t="str">
        <f>IFERROR(VLOOKUP(B158,'اسماء العملاء'!$A$2:$C$142,3,FALSE),"")</f>
        <v/>
      </c>
      <c r="F158" s="297" t="str">
        <f>IFERROR(VLOOKUP(B158,'اسماء العملاء'!$A$2:$J$1270,9,FALSE),"")</f>
        <v/>
      </c>
      <c r="G158" s="297" t="str">
        <f>IFERROR(VLOOKUP(B158,'اسماء العملاء'!$A$2:$J$1270,8,FALSE),"")</f>
        <v/>
      </c>
      <c r="H158" s="247" t="str">
        <f>IFERROR(VLOOKUP(B158,'اسماء العملاء'!$A$2:$J$1270,10,FALSE),"")</f>
        <v/>
      </c>
    </row>
    <row r="159" spans="1:8" ht="21.95" customHeight="1">
      <c r="A159" s="290" t="str">
        <f t="shared" ca="1" si="2"/>
        <v/>
      </c>
      <c r="B159" s="227"/>
      <c r="C159" s="279" t="str">
        <f>IFERROR(VLOOKUP(B159,'اسماء العملاء'!$A$2:$E$142,5,FALSE),"")</f>
        <v/>
      </c>
      <c r="D159" s="280" t="str">
        <f>IFERROR(VLOOKUP(B159,'اسماء العملاء'!$A$2:$C$142,2,FALSE),"")</f>
        <v/>
      </c>
      <c r="E159" s="281" t="str">
        <f>IFERROR(VLOOKUP(B159,'اسماء العملاء'!$A$2:$C$142,3,FALSE),"")</f>
        <v/>
      </c>
      <c r="F159" s="297" t="str">
        <f>IFERROR(VLOOKUP(B159,'اسماء العملاء'!$A$2:$J$1270,9,FALSE),"")</f>
        <v/>
      </c>
      <c r="G159" s="297" t="str">
        <f>IFERROR(VLOOKUP(B159,'اسماء العملاء'!$A$2:$J$1270,8,FALSE),"")</f>
        <v/>
      </c>
      <c r="H159" s="247" t="str">
        <f>IFERROR(VLOOKUP(B159,'اسماء العملاء'!$A$2:$J$1270,10,FALSE),"")</f>
        <v/>
      </c>
    </row>
    <row r="160" spans="1:8" ht="21.95" customHeight="1">
      <c r="A160" s="290" t="str">
        <f t="shared" ca="1" si="2"/>
        <v/>
      </c>
      <c r="B160" s="227"/>
      <c r="C160" s="279" t="str">
        <f>IFERROR(VLOOKUP(B160,'اسماء العملاء'!$A$2:$E$142,5,FALSE),"")</f>
        <v/>
      </c>
      <c r="D160" s="280" t="str">
        <f>IFERROR(VLOOKUP(B160,'اسماء العملاء'!$A$2:$C$142,2,FALSE),"")</f>
        <v/>
      </c>
      <c r="E160" s="281" t="str">
        <f>IFERROR(VLOOKUP(B160,'اسماء العملاء'!$A$2:$C$142,3,FALSE),"")</f>
        <v/>
      </c>
      <c r="F160" s="297" t="str">
        <f>IFERROR(VLOOKUP(B160,'اسماء العملاء'!$A$2:$J$1270,9,FALSE),"")</f>
        <v/>
      </c>
      <c r="G160" s="297" t="str">
        <f>IFERROR(VLOOKUP(B160,'اسماء العملاء'!$A$2:$J$1270,8,FALSE),"")</f>
        <v/>
      </c>
      <c r="H160" s="247" t="str">
        <f>IFERROR(VLOOKUP(B160,'اسماء العملاء'!$A$2:$J$1270,10,FALSE),"")</f>
        <v/>
      </c>
    </row>
    <row r="161" spans="1:8" ht="21.95" customHeight="1">
      <c r="A161" s="290" t="str">
        <f t="shared" ca="1" si="2"/>
        <v/>
      </c>
      <c r="B161" s="227"/>
      <c r="C161" s="279" t="str">
        <f>IFERROR(VLOOKUP(B161,'اسماء العملاء'!$A$2:$E$142,5,FALSE),"")</f>
        <v/>
      </c>
      <c r="D161" s="280" t="str">
        <f>IFERROR(VLOOKUP(B161,'اسماء العملاء'!$A$2:$C$142,2,FALSE),"")</f>
        <v/>
      </c>
      <c r="E161" s="281" t="str">
        <f>IFERROR(VLOOKUP(B161,'اسماء العملاء'!$A$2:$C$142,3,FALSE),"")</f>
        <v/>
      </c>
      <c r="F161" s="297" t="str">
        <f>IFERROR(VLOOKUP(B161,'اسماء العملاء'!$A$2:$J$1270,9,FALSE),"")</f>
        <v/>
      </c>
      <c r="G161" s="297" t="str">
        <f>IFERROR(VLOOKUP(B161,'اسماء العملاء'!$A$2:$J$1270,8,FALSE),"")</f>
        <v/>
      </c>
      <c r="H161" s="247" t="str">
        <f>IFERROR(VLOOKUP(B161,'اسماء العملاء'!$A$2:$J$1270,10,FALSE),"")</f>
        <v/>
      </c>
    </row>
    <row r="162" spans="1:8" ht="21.95" customHeight="1">
      <c r="A162" s="290" t="str">
        <f t="shared" ca="1" si="2"/>
        <v/>
      </c>
      <c r="B162" s="227"/>
      <c r="C162" s="279" t="str">
        <f>IFERROR(VLOOKUP(B162,'اسماء العملاء'!$A$2:$E$142,5,FALSE),"")</f>
        <v/>
      </c>
      <c r="D162" s="280" t="str">
        <f>IFERROR(VLOOKUP(B162,'اسماء العملاء'!$A$2:$C$142,2,FALSE),"")</f>
        <v/>
      </c>
      <c r="E162" s="281" t="str">
        <f>IFERROR(VLOOKUP(B162,'اسماء العملاء'!$A$2:$C$142,3,FALSE),"")</f>
        <v/>
      </c>
      <c r="F162" s="297" t="str">
        <f>IFERROR(VLOOKUP(B162,'اسماء العملاء'!$A$2:$J$1270,9,FALSE),"")</f>
        <v/>
      </c>
      <c r="G162" s="297" t="str">
        <f>IFERROR(VLOOKUP(B162,'اسماء العملاء'!$A$2:$J$1270,8,FALSE),"")</f>
        <v/>
      </c>
      <c r="H162" s="247" t="str">
        <f>IFERROR(VLOOKUP(B162,'اسماء العملاء'!$A$2:$J$1270,10,FALSE),"")</f>
        <v/>
      </c>
    </row>
    <row r="163" spans="1:8" ht="21.95" customHeight="1">
      <c r="A163" s="290" t="str">
        <f t="shared" ca="1" si="2"/>
        <v/>
      </c>
      <c r="B163" s="227"/>
      <c r="C163" s="279" t="str">
        <f>IFERROR(VLOOKUP(B163,'اسماء العملاء'!$A$2:$E$142,5,FALSE),"")</f>
        <v/>
      </c>
      <c r="D163" s="280" t="str">
        <f>IFERROR(VLOOKUP(B163,'اسماء العملاء'!$A$2:$C$142,2,FALSE),"")</f>
        <v/>
      </c>
      <c r="E163" s="281" t="str">
        <f>IFERROR(VLOOKUP(B163,'اسماء العملاء'!$A$2:$C$142,3,FALSE),"")</f>
        <v/>
      </c>
      <c r="F163" s="297" t="str">
        <f>IFERROR(VLOOKUP(B163,'اسماء العملاء'!$A$2:$J$1270,9,FALSE),"")</f>
        <v/>
      </c>
      <c r="G163" s="297" t="str">
        <f>IFERROR(VLOOKUP(B163,'اسماء العملاء'!$A$2:$J$1270,8,FALSE),"")</f>
        <v/>
      </c>
      <c r="H163" s="247" t="str">
        <f>IFERROR(VLOOKUP(B163,'اسماء العملاء'!$A$2:$J$1270,10,FALSE),"")</f>
        <v/>
      </c>
    </row>
    <row r="164" spans="1:8" ht="21.95" customHeight="1">
      <c r="A164" s="290" t="str">
        <f t="shared" ca="1" si="2"/>
        <v/>
      </c>
      <c r="B164" s="227"/>
      <c r="C164" s="279" t="str">
        <f>IFERROR(VLOOKUP(B164,'اسماء العملاء'!$A$2:$E$142,5,FALSE),"")</f>
        <v/>
      </c>
      <c r="D164" s="280" t="str">
        <f>IFERROR(VLOOKUP(B164,'اسماء العملاء'!$A$2:$C$142,2,FALSE),"")</f>
        <v/>
      </c>
      <c r="E164" s="281" t="str">
        <f>IFERROR(VLOOKUP(B164,'اسماء العملاء'!$A$2:$C$142,3,FALSE),"")</f>
        <v/>
      </c>
      <c r="F164" s="297" t="str">
        <f>IFERROR(VLOOKUP(B164,'اسماء العملاء'!$A$2:$J$1270,9,FALSE),"")</f>
        <v/>
      </c>
      <c r="G164" s="297" t="str">
        <f>IFERROR(VLOOKUP(B164,'اسماء العملاء'!$A$2:$J$1270,8,FALSE),"")</f>
        <v/>
      </c>
      <c r="H164" s="247" t="str">
        <f>IFERROR(VLOOKUP(B164,'اسماء العملاء'!$A$2:$J$1270,10,FALSE),"")</f>
        <v/>
      </c>
    </row>
    <row r="165" spans="1:8" ht="21.95" customHeight="1">
      <c r="A165" s="290" t="str">
        <f t="shared" ca="1" si="2"/>
        <v/>
      </c>
      <c r="B165" s="227"/>
      <c r="C165" s="279" t="str">
        <f>IFERROR(VLOOKUP(B165,'اسماء العملاء'!$A$2:$E$142,5,FALSE),"")</f>
        <v/>
      </c>
      <c r="D165" s="280" t="str">
        <f>IFERROR(VLOOKUP(B165,'اسماء العملاء'!$A$2:$C$142,2,FALSE),"")</f>
        <v/>
      </c>
      <c r="E165" s="281" t="str">
        <f>IFERROR(VLOOKUP(B165,'اسماء العملاء'!$A$2:$C$142,3,FALSE),"")</f>
        <v/>
      </c>
      <c r="F165" s="297" t="str">
        <f>IFERROR(VLOOKUP(B165,'اسماء العملاء'!$A$2:$J$1270,9,FALSE),"")</f>
        <v/>
      </c>
      <c r="G165" s="297" t="str">
        <f>IFERROR(VLOOKUP(B165,'اسماء العملاء'!$A$2:$J$1270,8,FALSE),"")</f>
        <v/>
      </c>
      <c r="H165" s="247" t="str">
        <f>IFERROR(VLOOKUP(B165,'اسماء العملاء'!$A$2:$J$1270,10,FALSE),"")</f>
        <v/>
      </c>
    </row>
    <row r="166" spans="1:8" ht="21.95" customHeight="1">
      <c r="A166" s="290" t="str">
        <f t="shared" ca="1" si="2"/>
        <v/>
      </c>
      <c r="B166" s="227"/>
      <c r="C166" s="279" t="str">
        <f>IFERROR(VLOOKUP(B166,'اسماء العملاء'!$A$2:$E$142,5,FALSE),"")</f>
        <v/>
      </c>
      <c r="D166" s="280" t="str">
        <f>IFERROR(VLOOKUP(B166,'اسماء العملاء'!$A$2:$C$142,2,FALSE),"")</f>
        <v/>
      </c>
      <c r="E166" s="281" t="str">
        <f>IFERROR(VLOOKUP(B166,'اسماء العملاء'!$A$2:$C$142,3,FALSE),"")</f>
        <v/>
      </c>
      <c r="F166" s="297" t="str">
        <f>IFERROR(VLOOKUP(B166,'اسماء العملاء'!$A$2:$J$1270,9,FALSE),"")</f>
        <v/>
      </c>
      <c r="G166" s="297" t="str">
        <f>IFERROR(VLOOKUP(B166,'اسماء العملاء'!$A$2:$J$1270,8,FALSE),"")</f>
        <v/>
      </c>
      <c r="H166" s="247" t="str">
        <f>IFERROR(VLOOKUP(B166,'اسماء العملاء'!$A$2:$J$1270,10,FALSE),"")</f>
        <v/>
      </c>
    </row>
    <row r="167" spans="1:8" ht="21.95" customHeight="1">
      <c r="A167" s="290" t="str">
        <f t="shared" ca="1" si="2"/>
        <v/>
      </c>
      <c r="B167" s="227"/>
      <c r="C167" s="279" t="str">
        <f>IFERROR(VLOOKUP(B167,'اسماء العملاء'!$A$2:$E$142,5,FALSE),"")</f>
        <v/>
      </c>
      <c r="D167" s="280" t="str">
        <f>IFERROR(VLOOKUP(B167,'اسماء العملاء'!$A$2:$C$142,2,FALSE),"")</f>
        <v/>
      </c>
      <c r="E167" s="281" t="str">
        <f>IFERROR(VLOOKUP(B167,'اسماء العملاء'!$A$2:$C$142,3,FALSE),"")</f>
        <v/>
      </c>
      <c r="F167" s="297" t="str">
        <f>IFERROR(VLOOKUP(B167,'اسماء العملاء'!$A$2:$J$1270,9,FALSE),"")</f>
        <v/>
      </c>
      <c r="G167" s="297" t="str">
        <f>IFERROR(VLOOKUP(B167,'اسماء العملاء'!$A$2:$J$1270,8,FALSE),"")</f>
        <v/>
      </c>
      <c r="H167" s="247" t="str">
        <f>IFERROR(VLOOKUP(B167,'اسماء العملاء'!$A$2:$J$1270,10,FALSE),"")</f>
        <v/>
      </c>
    </row>
    <row r="168" spans="1:8" ht="21.95" customHeight="1">
      <c r="A168" s="290" t="str">
        <f t="shared" ca="1" si="2"/>
        <v/>
      </c>
      <c r="B168" s="227"/>
      <c r="C168" s="279" t="str">
        <f>IFERROR(VLOOKUP(B168,'اسماء العملاء'!$A$2:$E$142,5,FALSE),"")</f>
        <v/>
      </c>
      <c r="D168" s="280" t="str">
        <f>IFERROR(VLOOKUP(B168,'اسماء العملاء'!$A$2:$C$142,2,FALSE),"")</f>
        <v/>
      </c>
      <c r="E168" s="281" t="str">
        <f>IFERROR(VLOOKUP(B168,'اسماء العملاء'!$A$2:$C$142,3,FALSE),"")</f>
        <v/>
      </c>
      <c r="F168" s="297" t="str">
        <f>IFERROR(VLOOKUP(B168,'اسماء العملاء'!$A$2:$J$1270,9,FALSE),"")</f>
        <v/>
      </c>
      <c r="G168" s="297" t="str">
        <f>IFERROR(VLOOKUP(B168,'اسماء العملاء'!$A$2:$J$1270,8,FALSE),"")</f>
        <v/>
      </c>
      <c r="H168" s="247" t="str">
        <f>IFERROR(VLOOKUP(B168,'اسماء العملاء'!$A$2:$J$1270,10,FALSE),"")</f>
        <v/>
      </c>
    </row>
    <row r="169" spans="1:8" ht="21.95" customHeight="1">
      <c r="A169" s="290" t="str">
        <f t="shared" ca="1" si="2"/>
        <v/>
      </c>
      <c r="B169" s="227"/>
      <c r="C169" s="279" t="str">
        <f>IFERROR(VLOOKUP(B169,'اسماء العملاء'!$A$2:$E$142,5,FALSE),"")</f>
        <v/>
      </c>
      <c r="D169" s="280" t="str">
        <f>IFERROR(VLOOKUP(B169,'اسماء العملاء'!$A$2:$C$142,2,FALSE),"")</f>
        <v/>
      </c>
      <c r="E169" s="281" t="str">
        <f>IFERROR(VLOOKUP(B169,'اسماء العملاء'!$A$2:$C$142,3,FALSE),"")</f>
        <v/>
      </c>
      <c r="F169" s="297" t="str">
        <f>IFERROR(VLOOKUP(B169,'اسماء العملاء'!$A$2:$J$1270,9,FALSE),"")</f>
        <v/>
      </c>
      <c r="G169" s="297" t="str">
        <f>IFERROR(VLOOKUP(B169,'اسماء العملاء'!$A$2:$J$1270,8,FALSE),"")</f>
        <v/>
      </c>
      <c r="H169" s="247" t="str">
        <f>IFERROR(VLOOKUP(B169,'اسماء العملاء'!$A$2:$J$1270,10,FALSE),"")</f>
        <v/>
      </c>
    </row>
    <row r="170" spans="1:8" ht="21.95" customHeight="1">
      <c r="A170" s="290" t="str">
        <f t="shared" ca="1" si="2"/>
        <v/>
      </c>
      <c r="B170" s="227"/>
      <c r="C170" s="279" t="str">
        <f>IFERROR(VLOOKUP(B170,'اسماء العملاء'!$A$2:$E$142,5,FALSE),"")</f>
        <v/>
      </c>
      <c r="D170" s="280" t="str">
        <f>IFERROR(VLOOKUP(B170,'اسماء العملاء'!$A$2:$C$142,2,FALSE),"")</f>
        <v/>
      </c>
      <c r="E170" s="281" t="str">
        <f>IFERROR(VLOOKUP(B170,'اسماء العملاء'!$A$2:$C$142,3,FALSE),"")</f>
        <v/>
      </c>
      <c r="F170" s="297" t="str">
        <f>IFERROR(VLOOKUP(B170,'اسماء العملاء'!$A$2:$J$1270,9,FALSE),"")</f>
        <v/>
      </c>
      <c r="G170" s="297" t="str">
        <f>IFERROR(VLOOKUP(B170,'اسماء العملاء'!$A$2:$J$1270,8,FALSE),"")</f>
        <v/>
      </c>
      <c r="H170" s="247" t="str">
        <f>IFERROR(VLOOKUP(B170,'اسماء العملاء'!$A$2:$J$1270,10,FALSE),"")</f>
        <v/>
      </c>
    </row>
    <row r="171" spans="1:8" ht="21.95" customHeight="1">
      <c r="A171" s="290" t="str">
        <f t="shared" ca="1" si="2"/>
        <v/>
      </c>
      <c r="B171" s="227"/>
      <c r="C171" s="279" t="str">
        <f>IFERROR(VLOOKUP(B171,'اسماء العملاء'!$A$2:$E$142,5,FALSE),"")</f>
        <v/>
      </c>
      <c r="D171" s="280" t="str">
        <f>IFERROR(VLOOKUP(B171,'اسماء العملاء'!$A$2:$C$142,2,FALSE),"")</f>
        <v/>
      </c>
      <c r="E171" s="281" t="str">
        <f>IFERROR(VLOOKUP(B171,'اسماء العملاء'!$A$2:$C$142,3,FALSE),"")</f>
        <v/>
      </c>
      <c r="F171" s="297" t="str">
        <f>IFERROR(VLOOKUP(B171,'اسماء العملاء'!$A$2:$J$1270,9,FALSE),"")</f>
        <v/>
      </c>
      <c r="G171" s="297" t="str">
        <f>IFERROR(VLOOKUP(B171,'اسماء العملاء'!$A$2:$J$1270,8,FALSE),"")</f>
        <v/>
      </c>
      <c r="H171" s="247" t="str">
        <f>IFERROR(VLOOKUP(B171,'اسماء العملاء'!$A$2:$J$1270,10,FALSE),"")</f>
        <v/>
      </c>
    </row>
    <row r="172" spans="1:8" ht="21.95" customHeight="1">
      <c r="A172" s="290" t="str">
        <f t="shared" ca="1" si="2"/>
        <v/>
      </c>
      <c r="B172" s="227"/>
      <c r="C172" s="279" t="str">
        <f>IFERROR(VLOOKUP(B172,'اسماء العملاء'!$A$2:$E$142,5,FALSE),"")</f>
        <v/>
      </c>
      <c r="D172" s="280" t="str">
        <f>IFERROR(VLOOKUP(B172,'اسماء العملاء'!$A$2:$C$142,2,FALSE),"")</f>
        <v/>
      </c>
      <c r="E172" s="281" t="str">
        <f>IFERROR(VLOOKUP(B172,'اسماء العملاء'!$A$2:$C$142,3,FALSE),"")</f>
        <v/>
      </c>
      <c r="F172" s="297" t="str">
        <f>IFERROR(VLOOKUP(B172,'اسماء العملاء'!$A$2:$J$1270,9,FALSE),"")</f>
        <v/>
      </c>
      <c r="G172" s="297" t="str">
        <f>IFERROR(VLOOKUP(B172,'اسماء العملاء'!$A$2:$J$1270,8,FALSE),"")</f>
        <v/>
      </c>
      <c r="H172" s="247" t="str">
        <f>IFERROR(VLOOKUP(B172,'اسماء العملاء'!$A$2:$J$1270,10,FALSE),"")</f>
        <v/>
      </c>
    </row>
    <row r="173" spans="1:8" ht="21.95" customHeight="1">
      <c r="A173" s="290" t="str">
        <f t="shared" ca="1" si="2"/>
        <v/>
      </c>
      <c r="B173" s="227"/>
      <c r="C173" s="279" t="str">
        <f>IFERROR(VLOOKUP(B173,'اسماء العملاء'!$A$2:$E$142,5,FALSE),"")</f>
        <v/>
      </c>
      <c r="D173" s="280" t="str">
        <f>IFERROR(VLOOKUP(B173,'اسماء العملاء'!$A$2:$C$142,2,FALSE),"")</f>
        <v/>
      </c>
      <c r="E173" s="281" t="str">
        <f>IFERROR(VLOOKUP(B173,'اسماء العملاء'!$A$2:$C$142,3,FALSE),"")</f>
        <v/>
      </c>
      <c r="F173" s="297" t="str">
        <f>IFERROR(VLOOKUP(B173,'اسماء العملاء'!$A$2:$J$1270,9,FALSE),"")</f>
        <v/>
      </c>
      <c r="G173" s="297" t="str">
        <f>IFERROR(VLOOKUP(B173,'اسماء العملاء'!$A$2:$J$1270,8,FALSE),"")</f>
        <v/>
      </c>
      <c r="H173" s="247" t="str">
        <f>IFERROR(VLOOKUP(B173,'اسماء العملاء'!$A$2:$J$1270,10,FALSE),"")</f>
        <v/>
      </c>
    </row>
    <row r="174" spans="1:8" ht="21.95" customHeight="1">
      <c r="A174" s="290" t="str">
        <f t="shared" ca="1" si="2"/>
        <v/>
      </c>
      <c r="B174" s="227"/>
      <c r="C174" s="279" t="str">
        <f>IFERROR(VLOOKUP(B174,'اسماء العملاء'!$A$2:$E$142,5,FALSE),"")</f>
        <v/>
      </c>
      <c r="D174" s="280" t="str">
        <f>IFERROR(VLOOKUP(B174,'اسماء العملاء'!$A$2:$C$142,2,FALSE),"")</f>
        <v/>
      </c>
      <c r="E174" s="281" t="str">
        <f>IFERROR(VLOOKUP(B174,'اسماء العملاء'!$A$2:$C$142,3,FALSE),"")</f>
        <v/>
      </c>
      <c r="F174" s="297" t="str">
        <f>IFERROR(VLOOKUP(B174,'اسماء العملاء'!$A$2:$J$1270,9,FALSE),"")</f>
        <v/>
      </c>
      <c r="G174" s="297" t="str">
        <f>IFERROR(VLOOKUP(B174,'اسماء العملاء'!$A$2:$J$1270,8,FALSE),"")</f>
        <v/>
      </c>
      <c r="H174" s="247" t="str">
        <f>IFERROR(VLOOKUP(B174,'اسماء العملاء'!$A$2:$J$1270,10,FALSE),"")</f>
        <v/>
      </c>
    </row>
    <row r="175" spans="1:8" ht="21.95" customHeight="1">
      <c r="A175" s="290" t="str">
        <f t="shared" ca="1" si="2"/>
        <v/>
      </c>
      <c r="B175" s="227"/>
      <c r="C175" s="279" t="str">
        <f>IFERROR(VLOOKUP(B175,'اسماء العملاء'!$A$2:$E$142,5,FALSE),"")</f>
        <v/>
      </c>
      <c r="D175" s="280" t="str">
        <f>IFERROR(VLOOKUP(B175,'اسماء العملاء'!$A$2:$C$142,2,FALSE),"")</f>
        <v/>
      </c>
      <c r="E175" s="281" t="str">
        <f>IFERROR(VLOOKUP(B175,'اسماء العملاء'!$A$2:$C$142,3,FALSE),"")</f>
        <v/>
      </c>
      <c r="F175" s="297" t="str">
        <f>IFERROR(VLOOKUP(B175,'اسماء العملاء'!$A$2:$J$1270,9,FALSE),"")</f>
        <v/>
      </c>
      <c r="G175" s="297" t="str">
        <f>IFERROR(VLOOKUP(B175,'اسماء العملاء'!$A$2:$J$1270,8,FALSE),"")</f>
        <v/>
      </c>
      <c r="H175" s="247" t="str">
        <f>IFERROR(VLOOKUP(B175,'اسماء العملاء'!$A$2:$J$1270,10,FALSE),"")</f>
        <v/>
      </c>
    </row>
    <row r="176" spans="1:8" ht="21.95" customHeight="1">
      <c r="A176" s="290" t="str">
        <f t="shared" ca="1" si="2"/>
        <v/>
      </c>
      <c r="B176" s="227"/>
      <c r="C176" s="279" t="str">
        <f>IFERROR(VLOOKUP(B176,'اسماء العملاء'!$A$2:$E$142,5,FALSE),"")</f>
        <v/>
      </c>
      <c r="D176" s="280" t="str">
        <f>IFERROR(VLOOKUP(B176,'اسماء العملاء'!$A$2:$C$142,2,FALSE),"")</f>
        <v/>
      </c>
      <c r="E176" s="281" t="str">
        <f>IFERROR(VLOOKUP(B176,'اسماء العملاء'!$A$2:$C$142,3,FALSE),"")</f>
        <v/>
      </c>
      <c r="F176" s="297" t="str">
        <f>IFERROR(VLOOKUP(B176,'اسماء العملاء'!$A$2:$J$1270,9,FALSE),"")</f>
        <v/>
      </c>
      <c r="G176" s="297" t="str">
        <f>IFERROR(VLOOKUP(B176,'اسماء العملاء'!$A$2:$J$1270,8,FALSE),"")</f>
        <v/>
      </c>
      <c r="H176" s="247" t="str">
        <f>IFERROR(VLOOKUP(B176,'اسماء العملاء'!$A$2:$J$1270,10,FALSE),"")</f>
        <v/>
      </c>
    </row>
    <row r="177" spans="1:8" ht="21.95" customHeight="1">
      <c r="A177" s="290" t="str">
        <f t="shared" ca="1" si="2"/>
        <v/>
      </c>
      <c r="B177" s="227"/>
      <c r="C177" s="279" t="str">
        <f>IFERROR(VLOOKUP(B177,'اسماء العملاء'!$A$2:$E$142,5,FALSE),"")</f>
        <v/>
      </c>
      <c r="D177" s="280" t="str">
        <f>IFERROR(VLOOKUP(B177,'اسماء العملاء'!$A$2:$C$142,2,FALSE),"")</f>
        <v/>
      </c>
      <c r="E177" s="281" t="str">
        <f>IFERROR(VLOOKUP(B177,'اسماء العملاء'!$A$2:$C$142,3,FALSE),"")</f>
        <v/>
      </c>
      <c r="F177" s="297" t="str">
        <f>IFERROR(VLOOKUP(B177,'اسماء العملاء'!$A$2:$J$1270,9,FALSE),"")</f>
        <v/>
      </c>
      <c r="G177" s="297" t="str">
        <f>IFERROR(VLOOKUP(B177,'اسماء العملاء'!$A$2:$J$1270,8,FALSE),"")</f>
        <v/>
      </c>
      <c r="H177" s="247" t="str">
        <f>IFERROR(VLOOKUP(B177,'اسماء العملاء'!$A$2:$J$1270,10,FALSE),"")</f>
        <v/>
      </c>
    </row>
    <row r="178" spans="1:8" ht="21.95" customHeight="1">
      <c r="A178" s="290" t="str">
        <f t="shared" ca="1" si="2"/>
        <v/>
      </c>
      <c r="B178" s="227"/>
      <c r="C178" s="279" t="str">
        <f>IFERROR(VLOOKUP(B178,'اسماء العملاء'!$A$2:$E$142,5,FALSE),"")</f>
        <v/>
      </c>
      <c r="D178" s="280" t="str">
        <f>IFERROR(VLOOKUP(B178,'اسماء العملاء'!$A$2:$C$142,2,FALSE),"")</f>
        <v/>
      </c>
      <c r="E178" s="281" t="str">
        <f>IFERROR(VLOOKUP(B178,'اسماء العملاء'!$A$2:$C$142,3,FALSE),"")</f>
        <v/>
      </c>
      <c r="F178" s="297" t="str">
        <f>IFERROR(VLOOKUP(B178,'اسماء العملاء'!$A$2:$J$1270,9,FALSE),"")</f>
        <v/>
      </c>
      <c r="G178" s="297" t="str">
        <f>IFERROR(VLOOKUP(B178,'اسماء العملاء'!$A$2:$J$1270,8,FALSE),"")</f>
        <v/>
      </c>
      <c r="H178" s="247" t="str">
        <f>IFERROR(VLOOKUP(B178,'اسماء العملاء'!$A$2:$J$1270,10,FALSE),"")</f>
        <v/>
      </c>
    </row>
    <row r="179" spans="1:8" ht="21.95" customHeight="1">
      <c r="A179" s="290" t="str">
        <f t="shared" ca="1" si="2"/>
        <v/>
      </c>
      <c r="B179" s="227"/>
      <c r="C179" s="279" t="str">
        <f>IFERROR(VLOOKUP(B179,'اسماء العملاء'!$A$2:$E$142,5,FALSE),"")</f>
        <v/>
      </c>
      <c r="D179" s="280" t="str">
        <f>IFERROR(VLOOKUP(B179,'اسماء العملاء'!$A$2:$C$142,2,FALSE),"")</f>
        <v/>
      </c>
      <c r="E179" s="281" t="str">
        <f>IFERROR(VLOOKUP(B179,'اسماء العملاء'!$A$2:$C$142,3,FALSE),"")</f>
        <v/>
      </c>
      <c r="F179" s="297" t="str">
        <f>IFERROR(VLOOKUP(B179,'اسماء العملاء'!$A$2:$J$1270,9,FALSE),"")</f>
        <v/>
      </c>
      <c r="G179" s="297" t="str">
        <f>IFERROR(VLOOKUP(B179,'اسماء العملاء'!$A$2:$J$1270,8,FALSE),"")</f>
        <v/>
      </c>
      <c r="H179" s="247" t="str">
        <f>IFERROR(VLOOKUP(B179,'اسماء العملاء'!$A$2:$J$1270,10,FALSE),"")</f>
        <v/>
      </c>
    </row>
    <row r="180" spans="1:8" ht="21.95" customHeight="1">
      <c r="A180" s="290" t="str">
        <f t="shared" ca="1" si="2"/>
        <v/>
      </c>
      <c r="B180" s="227"/>
      <c r="C180" s="279" t="str">
        <f>IFERROR(VLOOKUP(B180,'اسماء العملاء'!$A$2:$E$142,5,FALSE),"")</f>
        <v/>
      </c>
      <c r="D180" s="280" t="str">
        <f>IFERROR(VLOOKUP(B180,'اسماء العملاء'!$A$2:$C$142,2,FALSE),"")</f>
        <v/>
      </c>
      <c r="E180" s="281" t="str">
        <f>IFERROR(VLOOKUP(B180,'اسماء العملاء'!$A$2:$C$142,3,FALSE),"")</f>
        <v/>
      </c>
      <c r="F180" s="297" t="str">
        <f>IFERROR(VLOOKUP(B180,'اسماء العملاء'!$A$2:$J$1270,9,FALSE),"")</f>
        <v/>
      </c>
      <c r="G180" s="297" t="str">
        <f>IFERROR(VLOOKUP(B180,'اسماء العملاء'!$A$2:$J$1270,8,FALSE),"")</f>
        <v/>
      </c>
      <c r="H180" s="247" t="str">
        <f>IFERROR(VLOOKUP(B180,'اسماء العملاء'!$A$2:$J$1270,10,FALSE),"")</f>
        <v/>
      </c>
    </row>
    <row r="181" spans="1:8" ht="21.95" customHeight="1">
      <c r="A181" s="290" t="str">
        <f t="shared" ca="1" si="2"/>
        <v/>
      </c>
      <c r="B181" s="227"/>
      <c r="C181" s="279" t="str">
        <f>IFERROR(VLOOKUP(B181,'اسماء العملاء'!$A$2:$E$142,5,FALSE),"")</f>
        <v/>
      </c>
      <c r="D181" s="280" t="str">
        <f>IFERROR(VLOOKUP(B181,'اسماء العملاء'!$A$2:$C$142,2,FALSE),"")</f>
        <v/>
      </c>
      <c r="E181" s="281" t="str">
        <f>IFERROR(VLOOKUP(B181,'اسماء العملاء'!$A$2:$C$142,3,FALSE),"")</f>
        <v/>
      </c>
      <c r="F181" s="297" t="str">
        <f>IFERROR(VLOOKUP(B181,'اسماء العملاء'!$A$2:$J$1270,9,FALSE),"")</f>
        <v/>
      </c>
      <c r="G181" s="297" t="str">
        <f>IFERROR(VLOOKUP(B181,'اسماء العملاء'!$A$2:$J$1270,8,FALSE),"")</f>
        <v/>
      </c>
      <c r="H181" s="247" t="str">
        <f>IFERROR(VLOOKUP(B181,'اسماء العملاء'!$A$2:$J$1270,10,FALSE),"")</f>
        <v/>
      </c>
    </row>
    <row r="182" spans="1:8" ht="21.95" customHeight="1">
      <c r="A182" s="290" t="str">
        <f t="shared" ca="1" si="2"/>
        <v/>
      </c>
      <c r="B182" s="227"/>
      <c r="C182" s="279" t="str">
        <f>IFERROR(VLOOKUP(B182,'اسماء العملاء'!$A$2:$E$142,5,FALSE),"")</f>
        <v/>
      </c>
      <c r="D182" s="280" t="str">
        <f>IFERROR(VLOOKUP(B182,'اسماء العملاء'!$A$2:$C$142,2,FALSE),"")</f>
        <v/>
      </c>
      <c r="E182" s="281" t="str">
        <f>IFERROR(VLOOKUP(B182,'اسماء العملاء'!$A$2:$C$142,3,FALSE),"")</f>
        <v/>
      </c>
      <c r="F182" s="297" t="str">
        <f>IFERROR(VLOOKUP(B182,'اسماء العملاء'!$A$2:$J$1270,9,FALSE),"")</f>
        <v/>
      </c>
      <c r="G182" s="297" t="str">
        <f>IFERROR(VLOOKUP(B182,'اسماء العملاء'!$A$2:$J$1270,8,FALSE),"")</f>
        <v/>
      </c>
      <c r="H182" s="247" t="str">
        <f>IFERROR(VLOOKUP(B182,'اسماء العملاء'!$A$2:$J$1270,10,FALSE),"")</f>
        <v/>
      </c>
    </row>
    <row r="183" spans="1:8" ht="21.95" customHeight="1">
      <c r="A183" s="290" t="str">
        <f t="shared" ca="1" si="2"/>
        <v/>
      </c>
      <c r="B183" s="227"/>
      <c r="C183" s="279" t="str">
        <f>IFERROR(VLOOKUP(B183,'اسماء العملاء'!$A$2:$E$142,5,FALSE),"")</f>
        <v/>
      </c>
      <c r="D183" s="280" t="str">
        <f>IFERROR(VLOOKUP(B183,'اسماء العملاء'!$A$2:$C$142,2,FALSE),"")</f>
        <v/>
      </c>
      <c r="E183" s="281" t="str">
        <f>IFERROR(VLOOKUP(B183,'اسماء العملاء'!$A$2:$C$142,3,FALSE),"")</f>
        <v/>
      </c>
      <c r="F183" s="297" t="str">
        <f>IFERROR(VLOOKUP(B183,'اسماء العملاء'!$A$2:$J$1270,9,FALSE),"")</f>
        <v/>
      </c>
      <c r="G183" s="297" t="str">
        <f>IFERROR(VLOOKUP(B183,'اسماء العملاء'!$A$2:$J$1270,8,FALSE),"")</f>
        <v/>
      </c>
      <c r="H183" s="247" t="str">
        <f>IFERROR(VLOOKUP(B183,'اسماء العملاء'!$A$2:$J$1270,10,FALSE),"")</f>
        <v/>
      </c>
    </row>
    <row r="184" spans="1:8" ht="21.95" customHeight="1">
      <c r="A184" s="290" t="str">
        <f t="shared" ca="1" si="2"/>
        <v/>
      </c>
      <c r="B184" s="227"/>
      <c r="C184" s="279" t="str">
        <f>IFERROR(VLOOKUP(B184,'اسماء العملاء'!$A$2:$E$142,5,FALSE),"")</f>
        <v/>
      </c>
      <c r="D184" s="280" t="str">
        <f>IFERROR(VLOOKUP(B184,'اسماء العملاء'!$A$2:$C$142,2,FALSE),"")</f>
        <v/>
      </c>
      <c r="E184" s="281" t="str">
        <f>IFERROR(VLOOKUP(B184,'اسماء العملاء'!$A$2:$C$142,3,FALSE),"")</f>
        <v/>
      </c>
      <c r="F184" s="297" t="str">
        <f>IFERROR(VLOOKUP(B184,'اسماء العملاء'!$A$2:$J$1270,9,FALSE),"")</f>
        <v/>
      </c>
      <c r="G184" s="297" t="str">
        <f>IFERROR(VLOOKUP(B184,'اسماء العملاء'!$A$2:$J$1270,8,FALSE),"")</f>
        <v/>
      </c>
      <c r="H184" s="247" t="str">
        <f>IFERROR(VLOOKUP(B184,'اسماء العملاء'!$A$2:$J$1270,10,FALSE),"")</f>
        <v/>
      </c>
    </row>
    <row r="185" spans="1:8" ht="21.95" customHeight="1">
      <c r="A185" s="290" t="str">
        <f t="shared" ca="1" si="2"/>
        <v/>
      </c>
      <c r="B185" s="227"/>
      <c r="C185" s="279" t="str">
        <f>IFERROR(VLOOKUP(B185,'اسماء العملاء'!$A$2:$E$142,5,FALSE),"")</f>
        <v/>
      </c>
      <c r="D185" s="280" t="str">
        <f>IFERROR(VLOOKUP(B185,'اسماء العملاء'!$A$2:$C$142,2,FALSE),"")</f>
        <v/>
      </c>
      <c r="E185" s="281" t="str">
        <f>IFERROR(VLOOKUP(B185,'اسماء العملاء'!$A$2:$C$142,3,FALSE),"")</f>
        <v/>
      </c>
      <c r="F185" s="297" t="str">
        <f>IFERROR(VLOOKUP(B185,'اسماء العملاء'!$A$2:$J$1270,9,FALSE),"")</f>
        <v/>
      </c>
      <c r="G185" s="297" t="str">
        <f>IFERROR(VLOOKUP(B185,'اسماء العملاء'!$A$2:$J$1270,8,FALSE),"")</f>
        <v/>
      </c>
      <c r="H185" s="247" t="str">
        <f>IFERROR(VLOOKUP(B185,'اسماء العملاء'!$A$2:$J$1270,10,FALSE),"")</f>
        <v/>
      </c>
    </row>
    <row r="186" spans="1:8" ht="21.95" customHeight="1">
      <c r="A186" s="290" t="str">
        <f t="shared" ca="1" si="2"/>
        <v/>
      </c>
      <c r="B186" s="227"/>
      <c r="C186" s="279" t="str">
        <f>IFERROR(VLOOKUP(B186,'اسماء العملاء'!$A$2:$E$142,5,FALSE),"")</f>
        <v/>
      </c>
      <c r="D186" s="280" t="str">
        <f>IFERROR(VLOOKUP(B186,'اسماء العملاء'!$A$2:$C$142,2,FALSE),"")</f>
        <v/>
      </c>
      <c r="E186" s="281" t="str">
        <f>IFERROR(VLOOKUP(B186,'اسماء العملاء'!$A$2:$C$142,3,FALSE),"")</f>
        <v/>
      </c>
      <c r="F186" s="297" t="str">
        <f>IFERROR(VLOOKUP(B186,'اسماء العملاء'!$A$2:$J$1270,9,FALSE),"")</f>
        <v/>
      </c>
      <c r="G186" s="297" t="str">
        <f>IFERROR(VLOOKUP(B186,'اسماء العملاء'!$A$2:$J$1270,8,FALSE),"")</f>
        <v/>
      </c>
      <c r="H186" s="247" t="str">
        <f>IFERROR(VLOOKUP(B186,'اسماء العملاء'!$A$2:$J$1270,10,FALSE),"")</f>
        <v/>
      </c>
    </row>
    <row r="187" spans="1:8" ht="21.95" customHeight="1">
      <c r="A187" s="290" t="str">
        <f t="shared" ca="1" si="2"/>
        <v/>
      </c>
      <c r="B187" s="227"/>
      <c r="C187" s="279" t="str">
        <f>IFERROR(VLOOKUP(B187,'اسماء العملاء'!$A$2:$E$142,5,FALSE),"")</f>
        <v/>
      </c>
      <c r="D187" s="280" t="str">
        <f>IFERROR(VLOOKUP(B187,'اسماء العملاء'!$A$2:$C$142,2,FALSE),"")</f>
        <v/>
      </c>
      <c r="E187" s="281" t="str">
        <f>IFERROR(VLOOKUP(B187,'اسماء العملاء'!$A$2:$C$142,3,FALSE),"")</f>
        <v/>
      </c>
      <c r="F187" s="297" t="str">
        <f>IFERROR(VLOOKUP(B187,'اسماء العملاء'!$A$2:$J$1270,9,FALSE),"")</f>
        <v/>
      </c>
      <c r="G187" s="297" t="str">
        <f>IFERROR(VLOOKUP(B187,'اسماء العملاء'!$A$2:$J$1270,8,FALSE),"")</f>
        <v/>
      </c>
      <c r="H187" s="247" t="str">
        <f>IFERROR(VLOOKUP(B187,'اسماء العملاء'!$A$2:$J$1270,10,FALSE),"")</f>
        <v/>
      </c>
    </row>
    <row r="188" spans="1:8" ht="21.95" customHeight="1">
      <c r="A188" s="290" t="str">
        <f t="shared" ca="1" si="2"/>
        <v/>
      </c>
      <c r="B188" s="227"/>
      <c r="C188" s="279" t="str">
        <f>IFERROR(VLOOKUP(B188,'اسماء العملاء'!$A$2:$E$142,5,FALSE),"")</f>
        <v/>
      </c>
      <c r="D188" s="280" t="str">
        <f>IFERROR(VLOOKUP(B188,'اسماء العملاء'!$A$2:$C$142,2,FALSE),"")</f>
        <v/>
      </c>
      <c r="E188" s="281" t="str">
        <f>IFERROR(VLOOKUP(B188,'اسماء العملاء'!$A$2:$C$142,3,FALSE),"")</f>
        <v/>
      </c>
      <c r="F188" s="297" t="str">
        <f>IFERROR(VLOOKUP(B188,'اسماء العملاء'!$A$2:$J$1270,9,FALSE),"")</f>
        <v/>
      </c>
      <c r="G188" s="297" t="str">
        <f>IFERROR(VLOOKUP(B188,'اسماء العملاء'!$A$2:$J$1270,8,FALSE),"")</f>
        <v/>
      </c>
      <c r="H188" s="247" t="str">
        <f>IFERROR(VLOOKUP(B188,'اسماء العملاء'!$A$2:$J$1270,10,FALSE),"")</f>
        <v/>
      </c>
    </row>
    <row r="189" spans="1:8" ht="21.95" customHeight="1">
      <c r="A189" s="290" t="str">
        <f t="shared" ca="1" si="2"/>
        <v/>
      </c>
      <c r="B189" s="227"/>
      <c r="C189" s="279" t="str">
        <f>IFERROR(VLOOKUP(B189,'اسماء العملاء'!$A$2:$E$142,5,FALSE),"")</f>
        <v/>
      </c>
      <c r="D189" s="280" t="str">
        <f>IFERROR(VLOOKUP(B189,'اسماء العملاء'!$A$2:$C$142,2,FALSE),"")</f>
        <v/>
      </c>
      <c r="E189" s="281" t="str">
        <f>IFERROR(VLOOKUP(B189,'اسماء العملاء'!$A$2:$C$142,3,FALSE),"")</f>
        <v/>
      </c>
      <c r="F189" s="297" t="str">
        <f>IFERROR(VLOOKUP(B189,'اسماء العملاء'!$A$2:$J$1270,9,FALSE),"")</f>
        <v/>
      </c>
      <c r="G189" s="297" t="str">
        <f>IFERROR(VLOOKUP(B189,'اسماء العملاء'!$A$2:$J$1270,8,FALSE),"")</f>
        <v/>
      </c>
      <c r="H189" s="247" t="str">
        <f>IFERROR(VLOOKUP(B189,'اسماء العملاء'!$A$2:$J$1270,10,FALSE),"")</f>
        <v/>
      </c>
    </row>
    <row r="190" spans="1:8" ht="21.95" customHeight="1">
      <c r="A190" s="290" t="str">
        <f t="shared" ca="1" si="2"/>
        <v/>
      </c>
      <c r="B190" s="227"/>
      <c r="C190" s="279" t="str">
        <f>IFERROR(VLOOKUP(B190,'اسماء العملاء'!$A$2:$E$142,5,FALSE),"")</f>
        <v/>
      </c>
      <c r="D190" s="280" t="str">
        <f>IFERROR(VLOOKUP(B190,'اسماء العملاء'!$A$2:$C$142,2,FALSE),"")</f>
        <v/>
      </c>
      <c r="E190" s="281" t="str">
        <f>IFERROR(VLOOKUP(B190,'اسماء العملاء'!$A$2:$C$142,3,FALSE),"")</f>
        <v/>
      </c>
      <c r="F190" s="297" t="str">
        <f>IFERROR(VLOOKUP(B190,'اسماء العملاء'!$A$2:$J$1270,9,FALSE),"")</f>
        <v/>
      </c>
      <c r="G190" s="297" t="str">
        <f>IFERROR(VLOOKUP(B190,'اسماء العملاء'!$A$2:$J$1270,8,FALSE),"")</f>
        <v/>
      </c>
      <c r="H190" s="247" t="str">
        <f>IFERROR(VLOOKUP(B190,'اسماء العملاء'!$A$2:$J$1270,10,FALSE),"")</f>
        <v/>
      </c>
    </row>
    <row r="191" spans="1:8" ht="21.95" customHeight="1">
      <c r="A191" s="290" t="str">
        <f t="shared" ca="1" si="2"/>
        <v/>
      </c>
      <c r="B191" s="227"/>
      <c r="C191" s="279" t="str">
        <f>IFERROR(VLOOKUP(B191,'اسماء العملاء'!$A$2:$E$142,5,FALSE),"")</f>
        <v/>
      </c>
      <c r="D191" s="280" t="str">
        <f>IFERROR(VLOOKUP(B191,'اسماء العملاء'!$A$2:$C$142,2,FALSE),"")</f>
        <v/>
      </c>
      <c r="E191" s="281" t="str">
        <f>IFERROR(VLOOKUP(B191,'اسماء العملاء'!$A$2:$C$142,3,FALSE),"")</f>
        <v/>
      </c>
      <c r="F191" s="297" t="str">
        <f>IFERROR(VLOOKUP(B191,'اسماء العملاء'!$A$2:$J$1270,9,FALSE),"")</f>
        <v/>
      </c>
      <c r="G191" s="297" t="str">
        <f>IFERROR(VLOOKUP(B191,'اسماء العملاء'!$A$2:$J$1270,8,FALSE),"")</f>
        <v/>
      </c>
      <c r="H191" s="247" t="str">
        <f>IFERROR(VLOOKUP(B191,'اسماء العملاء'!$A$2:$J$1270,10,FALSE),"")</f>
        <v/>
      </c>
    </row>
    <row r="192" spans="1:8" ht="21.95" customHeight="1">
      <c r="A192" s="290" t="str">
        <f t="shared" ca="1" si="2"/>
        <v/>
      </c>
      <c r="B192" s="227"/>
      <c r="C192" s="279" t="str">
        <f>IFERROR(VLOOKUP(B192,'اسماء العملاء'!$A$2:$E$142,5,FALSE),"")</f>
        <v/>
      </c>
      <c r="D192" s="280" t="str">
        <f>IFERROR(VLOOKUP(B192,'اسماء العملاء'!$A$2:$C$142,2,FALSE),"")</f>
        <v/>
      </c>
      <c r="E192" s="281" t="str">
        <f>IFERROR(VLOOKUP(B192,'اسماء العملاء'!$A$2:$C$142,3,FALSE),"")</f>
        <v/>
      </c>
      <c r="F192" s="297" t="str">
        <f>IFERROR(VLOOKUP(B192,'اسماء العملاء'!$A$2:$J$1270,9,FALSE),"")</f>
        <v/>
      </c>
      <c r="G192" s="297" t="str">
        <f>IFERROR(VLOOKUP(B192,'اسماء العملاء'!$A$2:$J$1270,8,FALSE),"")</f>
        <v/>
      </c>
      <c r="H192" s="247" t="str">
        <f>IFERROR(VLOOKUP(B192,'اسماء العملاء'!$A$2:$J$1270,10,FALSE),"")</f>
        <v/>
      </c>
    </row>
    <row r="193" spans="1:8" ht="21.95" customHeight="1">
      <c r="A193" s="290" t="str">
        <f t="shared" ca="1" si="2"/>
        <v/>
      </c>
      <c r="B193" s="227"/>
      <c r="C193" s="279" t="str">
        <f>IFERROR(VLOOKUP(B193,'اسماء العملاء'!$A$2:$E$142,5,FALSE),"")</f>
        <v/>
      </c>
      <c r="D193" s="280" t="str">
        <f>IFERROR(VLOOKUP(B193,'اسماء العملاء'!$A$2:$C$142,2,FALSE),"")</f>
        <v/>
      </c>
      <c r="E193" s="281" t="str">
        <f>IFERROR(VLOOKUP(B193,'اسماء العملاء'!$A$2:$C$142,3,FALSE),"")</f>
        <v/>
      </c>
      <c r="F193" s="297" t="str">
        <f>IFERROR(VLOOKUP(B193,'اسماء العملاء'!$A$2:$J$1270,9,FALSE),"")</f>
        <v/>
      </c>
      <c r="G193" s="297" t="str">
        <f>IFERROR(VLOOKUP(B193,'اسماء العملاء'!$A$2:$J$1270,8,FALSE),"")</f>
        <v/>
      </c>
      <c r="H193" s="247" t="str">
        <f>IFERROR(VLOOKUP(B193,'اسماء العملاء'!$A$2:$J$1270,10,FALSE),"")</f>
        <v/>
      </c>
    </row>
    <row r="194" spans="1:8" ht="21.95" customHeight="1">
      <c r="A194" s="290" t="str">
        <f t="shared" ca="1" si="2"/>
        <v/>
      </c>
      <c r="B194" s="227"/>
      <c r="C194" s="279" t="str">
        <f>IFERROR(VLOOKUP(B194,'اسماء العملاء'!$A$2:$E$142,5,FALSE),"")</f>
        <v/>
      </c>
      <c r="D194" s="280" t="str">
        <f>IFERROR(VLOOKUP(B194,'اسماء العملاء'!$A$2:$C$142,2,FALSE),"")</f>
        <v/>
      </c>
      <c r="E194" s="281" t="str">
        <f>IFERROR(VLOOKUP(B194,'اسماء العملاء'!$A$2:$C$142,3,FALSE),"")</f>
        <v/>
      </c>
      <c r="F194" s="297" t="str">
        <f>IFERROR(VLOOKUP(B194,'اسماء العملاء'!$A$2:$J$1270,9,FALSE),"")</f>
        <v/>
      </c>
      <c r="G194" s="297" t="str">
        <f>IFERROR(VLOOKUP(B194,'اسماء العملاء'!$A$2:$J$1270,8,FALSE),"")</f>
        <v/>
      </c>
      <c r="H194" s="247" t="str">
        <f>IFERROR(VLOOKUP(B194,'اسماء العملاء'!$A$2:$J$1270,10,FALSE),"")</f>
        <v/>
      </c>
    </row>
    <row r="195" spans="1:8" ht="21.95" customHeight="1">
      <c r="A195" s="290" t="str">
        <f t="shared" ca="1" si="2"/>
        <v/>
      </c>
      <c r="B195" s="227"/>
      <c r="C195" s="279" t="str">
        <f>IFERROR(VLOOKUP(B195,'اسماء العملاء'!$A$2:$E$142,5,FALSE),"")</f>
        <v/>
      </c>
      <c r="D195" s="280" t="str">
        <f>IFERROR(VLOOKUP(B195,'اسماء العملاء'!$A$2:$C$142,2,FALSE),"")</f>
        <v/>
      </c>
      <c r="E195" s="281" t="str">
        <f>IFERROR(VLOOKUP(B195,'اسماء العملاء'!$A$2:$C$142,3,FALSE),"")</f>
        <v/>
      </c>
      <c r="F195" s="297" t="str">
        <f>IFERROR(VLOOKUP(B195,'اسماء العملاء'!$A$2:$J$1270,9,FALSE),"")</f>
        <v/>
      </c>
      <c r="G195" s="297" t="str">
        <f>IFERROR(VLOOKUP(B195,'اسماء العملاء'!$A$2:$J$1270,8,FALSE),"")</f>
        <v/>
      </c>
      <c r="H195" s="247" t="str">
        <f>IFERROR(VLOOKUP(B195,'اسماء العملاء'!$A$2:$J$1270,10,FALSE),"")</f>
        <v/>
      </c>
    </row>
    <row r="196" spans="1:8" ht="21.95" customHeight="1">
      <c r="A196" s="290" t="str">
        <f t="shared" ref="A196:A259" ca="1" si="3">IF(B196="","",TODAY())</f>
        <v/>
      </c>
      <c r="B196" s="227"/>
      <c r="C196" s="279" t="str">
        <f>IFERROR(VLOOKUP(B196,'اسماء العملاء'!$A$2:$E$142,5,FALSE),"")</f>
        <v/>
      </c>
      <c r="D196" s="280" t="str">
        <f>IFERROR(VLOOKUP(B196,'اسماء العملاء'!$A$2:$C$142,2,FALSE),"")</f>
        <v/>
      </c>
      <c r="E196" s="281" t="str">
        <f>IFERROR(VLOOKUP(B196,'اسماء العملاء'!$A$2:$C$142,3,FALSE),"")</f>
        <v/>
      </c>
      <c r="F196" s="297" t="str">
        <f>IFERROR(VLOOKUP(B196,'اسماء العملاء'!$A$2:$J$1270,9,FALSE),"")</f>
        <v/>
      </c>
      <c r="G196" s="297" t="str">
        <f>IFERROR(VLOOKUP(B196,'اسماء العملاء'!$A$2:$J$1270,8,FALSE),"")</f>
        <v/>
      </c>
      <c r="H196" s="247" t="str">
        <f>IFERROR(VLOOKUP(B196,'اسماء العملاء'!$A$2:$J$1270,10,FALSE),"")</f>
        <v/>
      </c>
    </row>
    <row r="197" spans="1:8" ht="21.95" customHeight="1">
      <c r="A197" s="290" t="str">
        <f t="shared" ca="1" si="3"/>
        <v/>
      </c>
      <c r="B197" s="227"/>
      <c r="C197" s="279" t="str">
        <f>IFERROR(VLOOKUP(B197,'اسماء العملاء'!$A$2:$E$142,5,FALSE),"")</f>
        <v/>
      </c>
      <c r="D197" s="280" t="str">
        <f>IFERROR(VLOOKUP(B197,'اسماء العملاء'!$A$2:$C$142,2,FALSE),"")</f>
        <v/>
      </c>
      <c r="E197" s="281" t="str">
        <f>IFERROR(VLOOKUP(B197,'اسماء العملاء'!$A$2:$C$142,3,FALSE),"")</f>
        <v/>
      </c>
      <c r="F197" s="297" t="str">
        <f>IFERROR(VLOOKUP(B197,'اسماء العملاء'!$A$2:$J$1270,9,FALSE),"")</f>
        <v/>
      </c>
      <c r="G197" s="297" t="str">
        <f>IFERROR(VLOOKUP(B197,'اسماء العملاء'!$A$2:$J$1270,8,FALSE),"")</f>
        <v/>
      </c>
      <c r="H197" s="247" t="str">
        <f>IFERROR(VLOOKUP(B197,'اسماء العملاء'!$A$2:$J$1270,10,FALSE),"")</f>
        <v/>
      </c>
    </row>
    <row r="198" spans="1:8" ht="21.95" customHeight="1">
      <c r="A198" s="290" t="str">
        <f t="shared" ca="1" si="3"/>
        <v/>
      </c>
      <c r="B198" s="227"/>
      <c r="C198" s="279" t="str">
        <f>IFERROR(VLOOKUP(B198,'اسماء العملاء'!$A$2:$E$142,5,FALSE),"")</f>
        <v/>
      </c>
      <c r="D198" s="280" t="str">
        <f>IFERROR(VLOOKUP(B198,'اسماء العملاء'!$A$2:$C$142,2,FALSE),"")</f>
        <v/>
      </c>
      <c r="E198" s="281" t="str">
        <f>IFERROR(VLOOKUP(B198,'اسماء العملاء'!$A$2:$C$142,3,FALSE),"")</f>
        <v/>
      </c>
      <c r="F198" s="297" t="str">
        <f>IFERROR(VLOOKUP(B198,'اسماء العملاء'!$A$2:$J$1270,9,FALSE),"")</f>
        <v/>
      </c>
      <c r="G198" s="297" t="str">
        <f>IFERROR(VLOOKUP(B198,'اسماء العملاء'!$A$2:$J$1270,8,FALSE),"")</f>
        <v/>
      </c>
      <c r="H198" s="247" t="str">
        <f>IFERROR(VLOOKUP(B198,'اسماء العملاء'!$A$2:$J$1270,10,FALSE),"")</f>
        <v/>
      </c>
    </row>
    <row r="199" spans="1:8" ht="21.95" customHeight="1">
      <c r="A199" s="290" t="str">
        <f t="shared" ca="1" si="3"/>
        <v/>
      </c>
      <c r="B199" s="227"/>
      <c r="C199" s="279" t="str">
        <f>IFERROR(VLOOKUP(B199,'اسماء العملاء'!$A$2:$E$142,5,FALSE),"")</f>
        <v/>
      </c>
      <c r="D199" s="280" t="str">
        <f>IFERROR(VLOOKUP(B199,'اسماء العملاء'!$A$2:$C$142,2,FALSE),"")</f>
        <v/>
      </c>
      <c r="E199" s="281" t="str">
        <f>IFERROR(VLOOKUP(B199,'اسماء العملاء'!$A$2:$C$142,3,FALSE),"")</f>
        <v/>
      </c>
      <c r="F199" s="297" t="str">
        <f>IFERROR(VLOOKUP(B199,'اسماء العملاء'!$A$2:$J$1270,9,FALSE),"")</f>
        <v/>
      </c>
      <c r="G199" s="297" t="str">
        <f>IFERROR(VLOOKUP(B199,'اسماء العملاء'!$A$2:$J$1270,8,FALSE),"")</f>
        <v/>
      </c>
      <c r="H199" s="247" t="str">
        <f>IFERROR(VLOOKUP(B199,'اسماء العملاء'!$A$2:$J$1270,10,FALSE),"")</f>
        <v/>
      </c>
    </row>
    <row r="200" spans="1:8" ht="21.95" customHeight="1">
      <c r="A200" s="290" t="str">
        <f t="shared" ca="1" si="3"/>
        <v/>
      </c>
      <c r="B200" s="227"/>
      <c r="C200" s="279" t="str">
        <f>IFERROR(VLOOKUP(B200,'اسماء العملاء'!$A$2:$E$142,5,FALSE),"")</f>
        <v/>
      </c>
      <c r="D200" s="280" t="str">
        <f>IFERROR(VLOOKUP(B200,'اسماء العملاء'!$A$2:$C$142,2,FALSE),"")</f>
        <v/>
      </c>
      <c r="E200" s="281" t="str">
        <f>IFERROR(VLOOKUP(B200,'اسماء العملاء'!$A$2:$C$142,3,FALSE),"")</f>
        <v/>
      </c>
      <c r="F200" s="297" t="str">
        <f>IFERROR(VLOOKUP(B200,'اسماء العملاء'!$A$2:$J$1270,9,FALSE),"")</f>
        <v/>
      </c>
      <c r="G200" s="297" t="str">
        <f>IFERROR(VLOOKUP(B200,'اسماء العملاء'!$A$2:$J$1270,8,FALSE),"")</f>
        <v/>
      </c>
      <c r="H200" s="247" t="str">
        <f>IFERROR(VLOOKUP(B200,'اسماء العملاء'!$A$2:$J$1270,10,FALSE),"")</f>
        <v/>
      </c>
    </row>
    <row r="201" spans="1:8" ht="21.95" customHeight="1">
      <c r="A201" s="290" t="str">
        <f t="shared" ca="1" si="3"/>
        <v/>
      </c>
      <c r="B201" s="227"/>
      <c r="C201" s="279" t="str">
        <f>IFERROR(VLOOKUP(B201,'اسماء العملاء'!$A$2:$E$142,5,FALSE),"")</f>
        <v/>
      </c>
      <c r="D201" s="280" t="str">
        <f>IFERROR(VLOOKUP(B201,'اسماء العملاء'!$A$2:$C$142,2,FALSE),"")</f>
        <v/>
      </c>
      <c r="E201" s="281" t="str">
        <f>IFERROR(VLOOKUP(B201,'اسماء العملاء'!$A$2:$C$142,3,FALSE),"")</f>
        <v/>
      </c>
      <c r="F201" s="297" t="str">
        <f>IFERROR(VLOOKUP(B201,'اسماء العملاء'!$A$2:$J$1270,9,FALSE),"")</f>
        <v/>
      </c>
      <c r="G201" s="297" t="str">
        <f>IFERROR(VLOOKUP(B201,'اسماء العملاء'!$A$2:$J$1270,8,FALSE),"")</f>
        <v/>
      </c>
      <c r="H201" s="247" t="str">
        <f>IFERROR(VLOOKUP(B201,'اسماء العملاء'!$A$2:$J$1270,10,FALSE),"")</f>
        <v/>
      </c>
    </row>
    <row r="202" spans="1:8" ht="21.95" customHeight="1">
      <c r="A202" s="290" t="str">
        <f t="shared" ca="1" si="3"/>
        <v/>
      </c>
      <c r="B202" s="227"/>
      <c r="C202" s="279" t="str">
        <f>IFERROR(VLOOKUP(B202,'اسماء العملاء'!$A$2:$E$142,5,FALSE),"")</f>
        <v/>
      </c>
      <c r="D202" s="280" t="str">
        <f>IFERROR(VLOOKUP(B202,'اسماء العملاء'!$A$2:$C$142,2,FALSE),"")</f>
        <v/>
      </c>
      <c r="E202" s="281" t="str">
        <f>IFERROR(VLOOKUP(B202,'اسماء العملاء'!$A$2:$C$142,3,FALSE),"")</f>
        <v/>
      </c>
      <c r="F202" s="297" t="str">
        <f>IFERROR(VLOOKUP(B202,'اسماء العملاء'!$A$2:$J$1270,9,FALSE),"")</f>
        <v/>
      </c>
      <c r="G202" s="297" t="str">
        <f>IFERROR(VLOOKUP(B202,'اسماء العملاء'!$A$2:$J$1270,8,FALSE),"")</f>
        <v/>
      </c>
      <c r="H202" s="247" t="str">
        <f>IFERROR(VLOOKUP(B202,'اسماء العملاء'!$A$2:$J$1270,10,FALSE),"")</f>
        <v/>
      </c>
    </row>
    <row r="203" spans="1:8" ht="21.95" customHeight="1">
      <c r="A203" s="290" t="str">
        <f t="shared" ca="1" si="3"/>
        <v/>
      </c>
      <c r="B203" s="227"/>
      <c r="C203" s="279" t="str">
        <f>IFERROR(VLOOKUP(B203,'اسماء العملاء'!$A$2:$E$142,5,FALSE),"")</f>
        <v/>
      </c>
      <c r="D203" s="280" t="str">
        <f>IFERROR(VLOOKUP(B203,'اسماء العملاء'!$A$2:$C$142,2,FALSE),"")</f>
        <v/>
      </c>
      <c r="E203" s="281" t="str">
        <f>IFERROR(VLOOKUP(B203,'اسماء العملاء'!$A$2:$C$142,3,FALSE),"")</f>
        <v/>
      </c>
      <c r="F203" s="297" t="str">
        <f>IFERROR(VLOOKUP(B203,'اسماء العملاء'!$A$2:$J$1270,9,FALSE),"")</f>
        <v/>
      </c>
      <c r="G203" s="297" t="str">
        <f>IFERROR(VLOOKUP(B203,'اسماء العملاء'!$A$2:$J$1270,8,FALSE),"")</f>
        <v/>
      </c>
      <c r="H203" s="247" t="str">
        <f>IFERROR(VLOOKUP(B203,'اسماء العملاء'!$A$2:$J$1270,10,FALSE),"")</f>
        <v/>
      </c>
    </row>
    <row r="204" spans="1:8" ht="21.95" customHeight="1">
      <c r="A204" s="290" t="str">
        <f t="shared" ca="1" si="3"/>
        <v/>
      </c>
      <c r="B204" s="227"/>
      <c r="C204" s="279" t="str">
        <f>IFERROR(VLOOKUP(B204,'اسماء العملاء'!$A$2:$E$142,5,FALSE),"")</f>
        <v/>
      </c>
      <c r="D204" s="280" t="str">
        <f>IFERROR(VLOOKUP(B204,'اسماء العملاء'!$A$2:$C$142,2,FALSE),"")</f>
        <v/>
      </c>
      <c r="E204" s="281" t="str">
        <f>IFERROR(VLOOKUP(B204,'اسماء العملاء'!$A$2:$C$142,3,FALSE),"")</f>
        <v/>
      </c>
      <c r="F204" s="297" t="str">
        <f>IFERROR(VLOOKUP(B204,'اسماء العملاء'!$A$2:$J$1270,9,FALSE),"")</f>
        <v/>
      </c>
      <c r="G204" s="297" t="str">
        <f>IFERROR(VLOOKUP(B204,'اسماء العملاء'!$A$2:$J$1270,8,FALSE),"")</f>
        <v/>
      </c>
      <c r="H204" s="247" t="str">
        <f>IFERROR(VLOOKUP(B204,'اسماء العملاء'!$A$2:$J$1270,10,FALSE),"")</f>
        <v/>
      </c>
    </row>
    <row r="205" spans="1:8" ht="21.95" customHeight="1">
      <c r="A205" s="290" t="str">
        <f t="shared" ca="1" si="3"/>
        <v/>
      </c>
      <c r="B205" s="227"/>
      <c r="C205" s="279" t="str">
        <f>IFERROR(VLOOKUP(B205,'اسماء العملاء'!$A$2:$E$142,5,FALSE),"")</f>
        <v/>
      </c>
      <c r="D205" s="280" t="str">
        <f>IFERROR(VLOOKUP(B205,'اسماء العملاء'!$A$2:$C$142,2,FALSE),"")</f>
        <v/>
      </c>
      <c r="E205" s="281" t="str">
        <f>IFERROR(VLOOKUP(B205,'اسماء العملاء'!$A$2:$C$142,3,FALSE),"")</f>
        <v/>
      </c>
      <c r="F205" s="297" t="str">
        <f>IFERROR(VLOOKUP(B205,'اسماء العملاء'!$A$2:$J$1270,9,FALSE),"")</f>
        <v/>
      </c>
      <c r="G205" s="297" t="str">
        <f>IFERROR(VLOOKUP(B205,'اسماء العملاء'!$A$2:$J$1270,8,FALSE),"")</f>
        <v/>
      </c>
      <c r="H205" s="247" t="str">
        <f>IFERROR(VLOOKUP(B205,'اسماء العملاء'!$A$2:$J$1270,10,FALSE),"")</f>
        <v/>
      </c>
    </row>
    <row r="206" spans="1:8" ht="21.95" customHeight="1">
      <c r="A206" s="290" t="str">
        <f t="shared" ca="1" si="3"/>
        <v/>
      </c>
      <c r="B206" s="227"/>
      <c r="C206" s="279" t="str">
        <f>IFERROR(VLOOKUP(B206,'اسماء العملاء'!$A$2:$E$142,5,FALSE),"")</f>
        <v/>
      </c>
      <c r="D206" s="280" t="str">
        <f>IFERROR(VLOOKUP(B206,'اسماء العملاء'!$A$2:$C$142,2,FALSE),"")</f>
        <v/>
      </c>
      <c r="E206" s="281" t="str">
        <f>IFERROR(VLOOKUP(B206,'اسماء العملاء'!$A$2:$C$142,3,FALSE),"")</f>
        <v/>
      </c>
      <c r="F206" s="297" t="str">
        <f>IFERROR(VLOOKUP(B206,'اسماء العملاء'!$A$2:$J$1270,9,FALSE),"")</f>
        <v/>
      </c>
      <c r="G206" s="297" t="str">
        <f>IFERROR(VLOOKUP(B206,'اسماء العملاء'!$A$2:$J$1270,8,FALSE),"")</f>
        <v/>
      </c>
      <c r="H206" s="247" t="str">
        <f>IFERROR(VLOOKUP(B206,'اسماء العملاء'!$A$2:$J$1270,10,FALSE),"")</f>
        <v/>
      </c>
    </row>
    <row r="207" spans="1:8" ht="21.95" customHeight="1">
      <c r="A207" s="290" t="str">
        <f t="shared" ca="1" si="3"/>
        <v/>
      </c>
      <c r="B207" s="227"/>
      <c r="C207" s="279" t="str">
        <f>IFERROR(VLOOKUP(B207,'اسماء العملاء'!$A$2:$E$142,5,FALSE),"")</f>
        <v/>
      </c>
      <c r="D207" s="280" t="str">
        <f>IFERROR(VLOOKUP(B207,'اسماء العملاء'!$A$2:$C$142,2,FALSE),"")</f>
        <v/>
      </c>
      <c r="E207" s="281" t="str">
        <f>IFERROR(VLOOKUP(B207,'اسماء العملاء'!$A$2:$C$142,3,FALSE),"")</f>
        <v/>
      </c>
      <c r="F207" s="297" t="str">
        <f>IFERROR(VLOOKUP(B207,'اسماء العملاء'!$A$2:$J$1270,9,FALSE),"")</f>
        <v/>
      </c>
      <c r="G207" s="297" t="str">
        <f>IFERROR(VLOOKUP(B207,'اسماء العملاء'!$A$2:$J$1270,8,FALSE),"")</f>
        <v/>
      </c>
      <c r="H207" s="247" t="str">
        <f>IFERROR(VLOOKUP(B207,'اسماء العملاء'!$A$2:$J$1270,10,FALSE),"")</f>
        <v/>
      </c>
    </row>
    <row r="208" spans="1:8" ht="21.95" customHeight="1">
      <c r="A208" s="290" t="str">
        <f t="shared" ca="1" si="3"/>
        <v/>
      </c>
      <c r="B208" s="227"/>
      <c r="C208" s="279" t="str">
        <f>IFERROR(VLOOKUP(B208,'اسماء العملاء'!$A$2:$E$142,5,FALSE),"")</f>
        <v/>
      </c>
      <c r="D208" s="280" t="str">
        <f>IFERROR(VLOOKUP(B208,'اسماء العملاء'!$A$2:$C$142,2,FALSE),"")</f>
        <v/>
      </c>
      <c r="E208" s="281" t="str">
        <f>IFERROR(VLOOKUP(B208,'اسماء العملاء'!$A$2:$C$142,3,FALSE),"")</f>
        <v/>
      </c>
      <c r="F208" s="297" t="str">
        <f>IFERROR(VLOOKUP(B208,'اسماء العملاء'!$A$2:$J$1270,9,FALSE),"")</f>
        <v/>
      </c>
      <c r="G208" s="297" t="str">
        <f>IFERROR(VLOOKUP(B208,'اسماء العملاء'!$A$2:$J$1270,8,FALSE),"")</f>
        <v/>
      </c>
      <c r="H208" s="247" t="str">
        <f>IFERROR(VLOOKUP(B208,'اسماء العملاء'!$A$2:$J$1270,10,FALSE),"")</f>
        <v/>
      </c>
    </row>
    <row r="209" spans="1:8" ht="21.95" customHeight="1">
      <c r="A209" s="290" t="str">
        <f t="shared" ca="1" si="3"/>
        <v/>
      </c>
      <c r="B209" s="227"/>
      <c r="C209" s="279" t="str">
        <f>IFERROR(VLOOKUP(B209,'اسماء العملاء'!$A$2:$E$142,5,FALSE),"")</f>
        <v/>
      </c>
      <c r="D209" s="280" t="str">
        <f>IFERROR(VLOOKUP(B209,'اسماء العملاء'!$A$2:$C$142,2,FALSE),"")</f>
        <v/>
      </c>
      <c r="E209" s="281" t="str">
        <f>IFERROR(VLOOKUP(B209,'اسماء العملاء'!$A$2:$C$142,3,FALSE),"")</f>
        <v/>
      </c>
      <c r="F209" s="297" t="str">
        <f>IFERROR(VLOOKUP(B209,'اسماء العملاء'!$A$2:$J$1270,9,FALSE),"")</f>
        <v/>
      </c>
      <c r="G209" s="297" t="str">
        <f>IFERROR(VLOOKUP(B209,'اسماء العملاء'!$A$2:$J$1270,8,FALSE),"")</f>
        <v/>
      </c>
      <c r="H209" s="247" t="str">
        <f>IFERROR(VLOOKUP(B209,'اسماء العملاء'!$A$2:$J$1270,10,FALSE),"")</f>
        <v/>
      </c>
    </row>
    <row r="210" spans="1:8" ht="21.95" customHeight="1">
      <c r="A210" s="290" t="str">
        <f t="shared" ca="1" si="3"/>
        <v/>
      </c>
      <c r="B210" s="227"/>
      <c r="C210" s="279" t="str">
        <f>IFERROR(VLOOKUP(B210,'اسماء العملاء'!$A$2:$E$142,5,FALSE),"")</f>
        <v/>
      </c>
      <c r="D210" s="280" t="str">
        <f>IFERROR(VLOOKUP(B210,'اسماء العملاء'!$A$2:$C$142,2,FALSE),"")</f>
        <v/>
      </c>
      <c r="E210" s="281" t="str">
        <f>IFERROR(VLOOKUP(B210,'اسماء العملاء'!$A$2:$C$142,3,FALSE),"")</f>
        <v/>
      </c>
      <c r="F210" s="297" t="str">
        <f>IFERROR(VLOOKUP(B210,'اسماء العملاء'!$A$2:$J$1270,9,FALSE),"")</f>
        <v/>
      </c>
      <c r="G210" s="297" t="str">
        <f>IFERROR(VLOOKUP(B210,'اسماء العملاء'!$A$2:$J$1270,8,FALSE),"")</f>
        <v/>
      </c>
      <c r="H210" s="247" t="str">
        <f>IFERROR(VLOOKUP(B210,'اسماء العملاء'!$A$2:$J$1270,10,FALSE),"")</f>
        <v/>
      </c>
    </row>
    <row r="211" spans="1:8" ht="21.95" customHeight="1">
      <c r="A211" s="290" t="str">
        <f t="shared" ca="1" si="3"/>
        <v/>
      </c>
      <c r="B211" s="227"/>
      <c r="C211" s="279" t="str">
        <f>IFERROR(VLOOKUP(B211,'اسماء العملاء'!$A$2:$E$142,5,FALSE),"")</f>
        <v/>
      </c>
      <c r="D211" s="280" t="str">
        <f>IFERROR(VLOOKUP(B211,'اسماء العملاء'!$A$2:$C$142,2,FALSE),"")</f>
        <v/>
      </c>
      <c r="E211" s="281" t="str">
        <f>IFERROR(VLOOKUP(B211,'اسماء العملاء'!$A$2:$C$142,3,FALSE),"")</f>
        <v/>
      </c>
      <c r="F211" s="297" t="str">
        <f>IFERROR(VLOOKUP(B211,'اسماء العملاء'!$A$2:$J$1270,9,FALSE),"")</f>
        <v/>
      </c>
      <c r="G211" s="297" t="str">
        <f>IFERROR(VLOOKUP(B211,'اسماء العملاء'!$A$2:$J$1270,8,FALSE),"")</f>
        <v/>
      </c>
      <c r="H211" s="247" t="str">
        <f>IFERROR(VLOOKUP(B211,'اسماء العملاء'!$A$2:$J$1270,10,FALSE),"")</f>
        <v/>
      </c>
    </row>
    <row r="212" spans="1:8" ht="21.95" customHeight="1">
      <c r="A212" s="290" t="str">
        <f t="shared" ca="1" si="3"/>
        <v/>
      </c>
      <c r="B212" s="227"/>
      <c r="C212" s="279" t="str">
        <f>IFERROR(VLOOKUP(B212,'اسماء العملاء'!$A$2:$E$142,5,FALSE),"")</f>
        <v/>
      </c>
      <c r="D212" s="280" t="str">
        <f>IFERROR(VLOOKUP(B212,'اسماء العملاء'!$A$2:$C$142,2,FALSE),"")</f>
        <v/>
      </c>
      <c r="E212" s="281" t="str">
        <f>IFERROR(VLOOKUP(B212,'اسماء العملاء'!$A$2:$C$142,3,FALSE),"")</f>
        <v/>
      </c>
      <c r="F212" s="297" t="str">
        <f>IFERROR(VLOOKUP(B212,'اسماء العملاء'!$A$2:$J$1270,9,FALSE),"")</f>
        <v/>
      </c>
      <c r="G212" s="297" t="str">
        <f>IFERROR(VLOOKUP(B212,'اسماء العملاء'!$A$2:$J$1270,8,FALSE),"")</f>
        <v/>
      </c>
      <c r="H212" s="247" t="str">
        <f>IFERROR(VLOOKUP(B212,'اسماء العملاء'!$A$2:$J$1270,10,FALSE),"")</f>
        <v/>
      </c>
    </row>
    <row r="213" spans="1:8" ht="21.95" customHeight="1">
      <c r="A213" s="290" t="str">
        <f t="shared" ca="1" si="3"/>
        <v/>
      </c>
      <c r="B213" s="227"/>
      <c r="C213" s="279" t="str">
        <f>IFERROR(VLOOKUP(B213,'اسماء العملاء'!$A$2:$E$142,5,FALSE),"")</f>
        <v/>
      </c>
      <c r="D213" s="280" t="str">
        <f>IFERROR(VLOOKUP(B213,'اسماء العملاء'!$A$2:$C$142,2,FALSE),"")</f>
        <v/>
      </c>
      <c r="E213" s="281" t="str">
        <f>IFERROR(VLOOKUP(B213,'اسماء العملاء'!$A$2:$C$142,3,FALSE),"")</f>
        <v/>
      </c>
      <c r="F213" s="297" t="str">
        <f>IFERROR(VLOOKUP(B213,'اسماء العملاء'!$A$2:$J$1270,9,FALSE),"")</f>
        <v/>
      </c>
      <c r="G213" s="297" t="str">
        <f>IFERROR(VLOOKUP(B213,'اسماء العملاء'!$A$2:$J$1270,8,FALSE),"")</f>
        <v/>
      </c>
      <c r="H213" s="247" t="str">
        <f>IFERROR(VLOOKUP(B213,'اسماء العملاء'!$A$2:$J$1270,10,FALSE),"")</f>
        <v/>
      </c>
    </row>
    <row r="214" spans="1:8" ht="21.95" customHeight="1">
      <c r="A214" s="290" t="str">
        <f t="shared" ca="1" si="3"/>
        <v/>
      </c>
      <c r="B214" s="227"/>
      <c r="C214" s="279" t="str">
        <f>IFERROR(VLOOKUP(B214,'اسماء العملاء'!$A$2:$E$142,5,FALSE),"")</f>
        <v/>
      </c>
      <c r="D214" s="280" t="str">
        <f>IFERROR(VLOOKUP(B214,'اسماء العملاء'!$A$2:$C$142,2,FALSE),"")</f>
        <v/>
      </c>
      <c r="E214" s="281" t="str">
        <f>IFERROR(VLOOKUP(B214,'اسماء العملاء'!$A$2:$C$142,3,FALSE),"")</f>
        <v/>
      </c>
      <c r="F214" s="297" t="str">
        <f>IFERROR(VLOOKUP(B214,'اسماء العملاء'!$A$2:$J$1270,9,FALSE),"")</f>
        <v/>
      </c>
      <c r="G214" s="297" t="str">
        <f>IFERROR(VLOOKUP(B214,'اسماء العملاء'!$A$2:$J$1270,8,FALSE),"")</f>
        <v/>
      </c>
      <c r="H214" s="247" t="str">
        <f>IFERROR(VLOOKUP(B214,'اسماء العملاء'!$A$2:$J$1270,10,FALSE),"")</f>
        <v/>
      </c>
    </row>
    <row r="215" spans="1:8" ht="21.95" customHeight="1">
      <c r="A215" s="290" t="str">
        <f t="shared" ca="1" si="3"/>
        <v/>
      </c>
      <c r="B215" s="227"/>
      <c r="C215" s="279" t="str">
        <f>IFERROR(VLOOKUP(B215,'اسماء العملاء'!$A$2:$E$142,5,FALSE),"")</f>
        <v/>
      </c>
      <c r="D215" s="280" t="str">
        <f>IFERROR(VLOOKUP(B215,'اسماء العملاء'!$A$2:$C$142,2,FALSE),"")</f>
        <v/>
      </c>
      <c r="E215" s="281" t="str">
        <f>IFERROR(VLOOKUP(B215,'اسماء العملاء'!$A$2:$C$142,3,FALSE),"")</f>
        <v/>
      </c>
      <c r="F215" s="297" t="str">
        <f>IFERROR(VLOOKUP(B215,'اسماء العملاء'!$A$2:$J$1270,9,FALSE),"")</f>
        <v/>
      </c>
      <c r="G215" s="297" t="str">
        <f>IFERROR(VLOOKUP(B215,'اسماء العملاء'!$A$2:$J$1270,8,FALSE),"")</f>
        <v/>
      </c>
      <c r="H215" s="247" t="str">
        <f>IFERROR(VLOOKUP(B215,'اسماء العملاء'!$A$2:$J$1270,10,FALSE),"")</f>
        <v/>
      </c>
    </row>
    <row r="216" spans="1:8" ht="21.95" customHeight="1">
      <c r="A216" s="290" t="str">
        <f t="shared" ca="1" si="3"/>
        <v/>
      </c>
      <c r="B216" s="227"/>
      <c r="C216" s="279" t="str">
        <f>IFERROR(VLOOKUP(B216,'اسماء العملاء'!$A$2:$E$142,5,FALSE),"")</f>
        <v/>
      </c>
      <c r="D216" s="280" t="str">
        <f>IFERROR(VLOOKUP(B216,'اسماء العملاء'!$A$2:$C$142,2,FALSE),"")</f>
        <v/>
      </c>
      <c r="E216" s="281" t="str">
        <f>IFERROR(VLOOKUP(B216,'اسماء العملاء'!$A$2:$C$142,3,FALSE),"")</f>
        <v/>
      </c>
      <c r="F216" s="297" t="str">
        <f>IFERROR(VLOOKUP(B216,'اسماء العملاء'!$A$2:$J$1270,9,FALSE),"")</f>
        <v/>
      </c>
      <c r="G216" s="297" t="str">
        <f>IFERROR(VLOOKUP(B216,'اسماء العملاء'!$A$2:$J$1270,8,FALSE),"")</f>
        <v/>
      </c>
      <c r="H216" s="247" t="str">
        <f>IFERROR(VLOOKUP(B216,'اسماء العملاء'!$A$2:$J$1270,10,FALSE),"")</f>
        <v/>
      </c>
    </row>
    <row r="217" spans="1:8" ht="21.95" customHeight="1">
      <c r="A217" s="290" t="str">
        <f t="shared" ca="1" si="3"/>
        <v/>
      </c>
      <c r="B217" s="227"/>
      <c r="C217" s="279" t="str">
        <f>IFERROR(VLOOKUP(B217,'اسماء العملاء'!$A$2:$E$142,5,FALSE),"")</f>
        <v/>
      </c>
      <c r="D217" s="280" t="str">
        <f>IFERROR(VLOOKUP(B217,'اسماء العملاء'!$A$2:$C$142,2,FALSE),"")</f>
        <v/>
      </c>
      <c r="E217" s="281" t="str">
        <f>IFERROR(VLOOKUP(B217,'اسماء العملاء'!$A$2:$C$142,3,FALSE),"")</f>
        <v/>
      </c>
      <c r="F217" s="297" t="str">
        <f>IFERROR(VLOOKUP(B217,'اسماء العملاء'!$A$2:$J$1270,9,FALSE),"")</f>
        <v/>
      </c>
      <c r="G217" s="297" t="str">
        <f>IFERROR(VLOOKUP(B217,'اسماء العملاء'!$A$2:$J$1270,8,FALSE),"")</f>
        <v/>
      </c>
      <c r="H217" s="247" t="str">
        <f>IFERROR(VLOOKUP(B217,'اسماء العملاء'!$A$2:$J$1270,10,FALSE),"")</f>
        <v/>
      </c>
    </row>
    <row r="218" spans="1:8" ht="21.95" customHeight="1">
      <c r="A218" s="290" t="str">
        <f t="shared" ca="1" si="3"/>
        <v/>
      </c>
      <c r="B218" s="227"/>
      <c r="C218" s="279" t="str">
        <f>IFERROR(VLOOKUP(B218,'اسماء العملاء'!$A$2:$E$142,5,FALSE),"")</f>
        <v/>
      </c>
      <c r="D218" s="280" t="str">
        <f>IFERROR(VLOOKUP(B218,'اسماء العملاء'!$A$2:$C$142,2,FALSE),"")</f>
        <v/>
      </c>
      <c r="E218" s="281" t="str">
        <f>IFERROR(VLOOKUP(B218,'اسماء العملاء'!$A$2:$C$142,3,FALSE),"")</f>
        <v/>
      </c>
      <c r="F218" s="297" t="str">
        <f>IFERROR(VLOOKUP(B218,'اسماء العملاء'!$A$2:$J$1270,9,FALSE),"")</f>
        <v/>
      </c>
      <c r="G218" s="297" t="str">
        <f>IFERROR(VLOOKUP(B218,'اسماء العملاء'!$A$2:$J$1270,8,FALSE),"")</f>
        <v/>
      </c>
      <c r="H218" s="247" t="str">
        <f>IFERROR(VLOOKUP(B218,'اسماء العملاء'!$A$2:$J$1270,10,FALSE),"")</f>
        <v/>
      </c>
    </row>
    <row r="219" spans="1:8" ht="21.95" customHeight="1">
      <c r="A219" s="290" t="str">
        <f t="shared" ca="1" si="3"/>
        <v/>
      </c>
      <c r="B219" s="227"/>
      <c r="C219" s="279" t="str">
        <f>IFERROR(VLOOKUP(B219,'اسماء العملاء'!$A$2:$E$142,5,FALSE),"")</f>
        <v/>
      </c>
      <c r="D219" s="280" t="str">
        <f>IFERROR(VLOOKUP(B219,'اسماء العملاء'!$A$2:$C$142,2,FALSE),"")</f>
        <v/>
      </c>
      <c r="E219" s="281" t="str">
        <f>IFERROR(VLOOKUP(B219,'اسماء العملاء'!$A$2:$C$142,3,FALSE),"")</f>
        <v/>
      </c>
      <c r="F219" s="297" t="str">
        <f>IFERROR(VLOOKUP(B219,'اسماء العملاء'!$A$2:$J$1270,9,FALSE),"")</f>
        <v/>
      </c>
      <c r="G219" s="297" t="str">
        <f>IFERROR(VLOOKUP(B219,'اسماء العملاء'!$A$2:$J$1270,8,FALSE),"")</f>
        <v/>
      </c>
      <c r="H219" s="247" t="str">
        <f>IFERROR(VLOOKUP(B219,'اسماء العملاء'!$A$2:$J$1270,10,FALSE),"")</f>
        <v/>
      </c>
    </row>
    <row r="220" spans="1:8" ht="21.95" customHeight="1">
      <c r="A220" s="290" t="str">
        <f t="shared" ca="1" si="3"/>
        <v/>
      </c>
      <c r="B220" s="227"/>
      <c r="C220" s="279" t="str">
        <f>IFERROR(VLOOKUP(B220,'اسماء العملاء'!$A$2:$E$142,5,FALSE),"")</f>
        <v/>
      </c>
      <c r="D220" s="280" t="str">
        <f>IFERROR(VLOOKUP(B220,'اسماء العملاء'!$A$2:$C$142,2,FALSE),"")</f>
        <v/>
      </c>
      <c r="E220" s="281" t="str">
        <f>IFERROR(VLOOKUP(B220,'اسماء العملاء'!$A$2:$C$142,3,FALSE),"")</f>
        <v/>
      </c>
      <c r="F220" s="297" t="str">
        <f>IFERROR(VLOOKUP(B220,'اسماء العملاء'!$A$2:$J$1270,9,FALSE),"")</f>
        <v/>
      </c>
      <c r="G220" s="297" t="str">
        <f>IFERROR(VLOOKUP(B220,'اسماء العملاء'!$A$2:$J$1270,8,FALSE),"")</f>
        <v/>
      </c>
      <c r="H220" s="247" t="str">
        <f>IFERROR(VLOOKUP(B220,'اسماء العملاء'!$A$2:$J$1270,10,FALSE),"")</f>
        <v/>
      </c>
    </row>
    <row r="221" spans="1:8" ht="21.95" customHeight="1">
      <c r="A221" s="290" t="str">
        <f t="shared" ca="1" si="3"/>
        <v/>
      </c>
      <c r="B221" s="227"/>
      <c r="C221" s="279" t="str">
        <f>IFERROR(VLOOKUP(B221,'اسماء العملاء'!$A$2:$E$142,5,FALSE),"")</f>
        <v/>
      </c>
      <c r="D221" s="280" t="str">
        <f>IFERROR(VLOOKUP(B221,'اسماء العملاء'!$A$2:$C$142,2,FALSE),"")</f>
        <v/>
      </c>
      <c r="E221" s="281" t="str">
        <f>IFERROR(VLOOKUP(B221,'اسماء العملاء'!$A$2:$C$142,3,FALSE),"")</f>
        <v/>
      </c>
      <c r="F221" s="297" t="str">
        <f>IFERROR(VLOOKUP(B221,'اسماء العملاء'!$A$2:$J$1270,9,FALSE),"")</f>
        <v/>
      </c>
      <c r="G221" s="297" t="str">
        <f>IFERROR(VLOOKUP(B221,'اسماء العملاء'!$A$2:$J$1270,8,FALSE),"")</f>
        <v/>
      </c>
      <c r="H221" s="247" t="str">
        <f>IFERROR(VLOOKUP(B221,'اسماء العملاء'!$A$2:$J$1270,10,FALSE),"")</f>
        <v/>
      </c>
    </row>
    <row r="222" spans="1:8" ht="21.95" customHeight="1">
      <c r="A222" s="290" t="str">
        <f t="shared" ca="1" si="3"/>
        <v/>
      </c>
      <c r="B222" s="227"/>
      <c r="C222" s="279" t="str">
        <f>IFERROR(VLOOKUP(B222,'اسماء العملاء'!$A$2:$E$142,5,FALSE),"")</f>
        <v/>
      </c>
      <c r="D222" s="280" t="str">
        <f>IFERROR(VLOOKUP(B222,'اسماء العملاء'!$A$2:$C$142,2,FALSE),"")</f>
        <v/>
      </c>
      <c r="E222" s="281" t="str">
        <f>IFERROR(VLOOKUP(B222,'اسماء العملاء'!$A$2:$C$142,3,FALSE),"")</f>
        <v/>
      </c>
      <c r="F222" s="297" t="str">
        <f>IFERROR(VLOOKUP(B222,'اسماء العملاء'!$A$2:$J$1270,9,FALSE),"")</f>
        <v/>
      </c>
      <c r="G222" s="297" t="str">
        <f>IFERROR(VLOOKUP(B222,'اسماء العملاء'!$A$2:$J$1270,8,FALSE),"")</f>
        <v/>
      </c>
      <c r="H222" s="247" t="str">
        <f>IFERROR(VLOOKUP(B222,'اسماء العملاء'!$A$2:$J$1270,10,FALSE),"")</f>
        <v/>
      </c>
    </row>
    <row r="223" spans="1:8" ht="21.95" customHeight="1">
      <c r="A223" s="290" t="str">
        <f t="shared" ca="1" si="3"/>
        <v/>
      </c>
      <c r="B223" s="227"/>
      <c r="C223" s="279" t="str">
        <f>IFERROR(VLOOKUP(B223,'اسماء العملاء'!$A$2:$E$142,5,FALSE),"")</f>
        <v/>
      </c>
      <c r="D223" s="280" t="str">
        <f>IFERROR(VLOOKUP(B223,'اسماء العملاء'!$A$2:$C$142,2,FALSE),"")</f>
        <v/>
      </c>
      <c r="E223" s="281" t="str">
        <f>IFERROR(VLOOKUP(B223,'اسماء العملاء'!$A$2:$C$142,3,FALSE),"")</f>
        <v/>
      </c>
      <c r="F223" s="297" t="str">
        <f>IFERROR(VLOOKUP(B223,'اسماء العملاء'!$A$2:$J$1270,9,FALSE),"")</f>
        <v/>
      </c>
      <c r="G223" s="297" t="str">
        <f>IFERROR(VLOOKUP(B223,'اسماء العملاء'!$A$2:$J$1270,8,FALSE),"")</f>
        <v/>
      </c>
      <c r="H223" s="247" t="str">
        <f>IFERROR(VLOOKUP(B223,'اسماء العملاء'!$A$2:$J$1270,10,FALSE),"")</f>
        <v/>
      </c>
    </row>
    <row r="224" spans="1:8" ht="21.95" customHeight="1">
      <c r="A224" s="290" t="str">
        <f t="shared" ca="1" si="3"/>
        <v/>
      </c>
      <c r="B224" s="227"/>
      <c r="C224" s="279" t="str">
        <f>IFERROR(VLOOKUP(B224,'اسماء العملاء'!$A$2:$E$142,5,FALSE),"")</f>
        <v/>
      </c>
      <c r="D224" s="280" t="str">
        <f>IFERROR(VLOOKUP(B224,'اسماء العملاء'!$A$2:$C$142,2,FALSE),"")</f>
        <v/>
      </c>
      <c r="E224" s="281" t="str">
        <f>IFERROR(VLOOKUP(B224,'اسماء العملاء'!$A$2:$C$142,3,FALSE),"")</f>
        <v/>
      </c>
      <c r="F224" s="297" t="str">
        <f>IFERROR(VLOOKUP(B224,'اسماء العملاء'!$A$2:$J$1270,9,FALSE),"")</f>
        <v/>
      </c>
      <c r="G224" s="297" t="str">
        <f>IFERROR(VLOOKUP(B224,'اسماء العملاء'!$A$2:$J$1270,8,FALSE),"")</f>
        <v/>
      </c>
      <c r="H224" s="247" t="str">
        <f>IFERROR(VLOOKUP(B224,'اسماء العملاء'!$A$2:$J$1270,10,FALSE),"")</f>
        <v/>
      </c>
    </row>
    <row r="225" spans="1:8" ht="21.95" customHeight="1">
      <c r="A225" s="290" t="str">
        <f t="shared" ca="1" si="3"/>
        <v/>
      </c>
      <c r="B225" s="227"/>
      <c r="C225" s="279" t="str">
        <f>IFERROR(VLOOKUP(B225,'اسماء العملاء'!$A$2:$E$142,5,FALSE),"")</f>
        <v/>
      </c>
      <c r="D225" s="280" t="str">
        <f>IFERROR(VLOOKUP(B225,'اسماء العملاء'!$A$2:$C$142,2,FALSE),"")</f>
        <v/>
      </c>
      <c r="E225" s="281" t="str">
        <f>IFERROR(VLOOKUP(B225,'اسماء العملاء'!$A$2:$C$142,3,FALSE),"")</f>
        <v/>
      </c>
      <c r="F225" s="297" t="str">
        <f>IFERROR(VLOOKUP(B225,'اسماء العملاء'!$A$2:$J$1270,9,FALSE),"")</f>
        <v/>
      </c>
      <c r="G225" s="297" t="str">
        <f>IFERROR(VLOOKUP(B225,'اسماء العملاء'!$A$2:$J$1270,8,FALSE),"")</f>
        <v/>
      </c>
      <c r="H225" s="247" t="str">
        <f>IFERROR(VLOOKUP(B225,'اسماء العملاء'!$A$2:$J$1270,10,FALSE),"")</f>
        <v/>
      </c>
    </row>
    <row r="226" spans="1:8" ht="21.95" customHeight="1">
      <c r="A226" s="290" t="str">
        <f t="shared" ca="1" si="3"/>
        <v/>
      </c>
      <c r="B226" s="227"/>
      <c r="C226" s="279" t="str">
        <f>IFERROR(VLOOKUP(B226,'اسماء العملاء'!$A$2:$E$142,5,FALSE),"")</f>
        <v/>
      </c>
      <c r="D226" s="280" t="str">
        <f>IFERROR(VLOOKUP(B226,'اسماء العملاء'!$A$2:$C$142,2,FALSE),"")</f>
        <v/>
      </c>
      <c r="E226" s="281" t="str">
        <f>IFERROR(VLOOKUP(B226,'اسماء العملاء'!$A$2:$C$142,3,FALSE),"")</f>
        <v/>
      </c>
      <c r="F226" s="297" t="str">
        <f>IFERROR(VLOOKUP(B226,'اسماء العملاء'!$A$2:$J$1270,9,FALSE),"")</f>
        <v/>
      </c>
      <c r="G226" s="297" t="str">
        <f>IFERROR(VLOOKUP(B226,'اسماء العملاء'!$A$2:$J$1270,8,FALSE),"")</f>
        <v/>
      </c>
      <c r="H226" s="247" t="str">
        <f>IFERROR(VLOOKUP(B226,'اسماء العملاء'!$A$2:$J$1270,10,FALSE),"")</f>
        <v/>
      </c>
    </row>
    <row r="227" spans="1:8" ht="21.95" customHeight="1">
      <c r="A227" s="290" t="str">
        <f t="shared" ca="1" si="3"/>
        <v/>
      </c>
      <c r="B227" s="227"/>
      <c r="C227" s="279" t="str">
        <f>IFERROR(VLOOKUP(B227,'اسماء العملاء'!$A$2:$E$142,5,FALSE),"")</f>
        <v/>
      </c>
      <c r="D227" s="280" t="str">
        <f>IFERROR(VLOOKUP(B227,'اسماء العملاء'!$A$2:$C$142,2,FALSE),"")</f>
        <v/>
      </c>
      <c r="E227" s="281" t="str">
        <f>IFERROR(VLOOKUP(B227,'اسماء العملاء'!$A$2:$C$142,3,FALSE),"")</f>
        <v/>
      </c>
      <c r="F227" s="297" t="str">
        <f>IFERROR(VLOOKUP(B227,'اسماء العملاء'!$A$2:$J$1270,9,FALSE),"")</f>
        <v/>
      </c>
      <c r="G227" s="297" t="str">
        <f>IFERROR(VLOOKUP(B227,'اسماء العملاء'!$A$2:$J$1270,8,FALSE),"")</f>
        <v/>
      </c>
      <c r="H227" s="247" t="str">
        <f>IFERROR(VLOOKUP(B227,'اسماء العملاء'!$A$2:$J$1270,10,FALSE),"")</f>
        <v/>
      </c>
    </row>
    <row r="228" spans="1:8" ht="21.95" customHeight="1">
      <c r="A228" s="290" t="str">
        <f t="shared" ca="1" si="3"/>
        <v/>
      </c>
      <c r="B228" s="227"/>
      <c r="C228" s="279" t="str">
        <f>IFERROR(VLOOKUP(B228,'اسماء العملاء'!$A$2:$E$142,5,FALSE),"")</f>
        <v/>
      </c>
      <c r="D228" s="280" t="str">
        <f>IFERROR(VLOOKUP(B228,'اسماء العملاء'!$A$2:$C$142,2,FALSE),"")</f>
        <v/>
      </c>
      <c r="E228" s="281" t="str">
        <f>IFERROR(VLOOKUP(B228,'اسماء العملاء'!$A$2:$C$142,3,FALSE),"")</f>
        <v/>
      </c>
      <c r="F228" s="297" t="str">
        <f>IFERROR(VLOOKUP(B228,'اسماء العملاء'!$A$2:$J$1270,9,FALSE),"")</f>
        <v/>
      </c>
      <c r="G228" s="297" t="str">
        <f>IFERROR(VLOOKUP(B228,'اسماء العملاء'!$A$2:$J$1270,8,FALSE),"")</f>
        <v/>
      </c>
      <c r="H228" s="247" t="str">
        <f>IFERROR(VLOOKUP(B228,'اسماء العملاء'!$A$2:$J$1270,10,FALSE),"")</f>
        <v/>
      </c>
    </row>
    <row r="229" spans="1:8" ht="21.95" customHeight="1">
      <c r="A229" s="290" t="str">
        <f t="shared" ca="1" si="3"/>
        <v/>
      </c>
      <c r="B229" s="227"/>
      <c r="C229" s="279" t="str">
        <f>IFERROR(VLOOKUP(B229,'اسماء العملاء'!$A$2:$E$142,5,FALSE),"")</f>
        <v/>
      </c>
      <c r="D229" s="280" t="str">
        <f>IFERROR(VLOOKUP(B229,'اسماء العملاء'!$A$2:$C$142,2,FALSE),"")</f>
        <v/>
      </c>
      <c r="E229" s="281" t="str">
        <f>IFERROR(VLOOKUP(B229,'اسماء العملاء'!$A$2:$C$142,3,FALSE),"")</f>
        <v/>
      </c>
      <c r="F229" s="297" t="str">
        <f>IFERROR(VLOOKUP(B229,'اسماء العملاء'!$A$2:$J$1270,9,FALSE),"")</f>
        <v/>
      </c>
      <c r="G229" s="297" t="str">
        <f>IFERROR(VLOOKUP(B229,'اسماء العملاء'!$A$2:$J$1270,8,FALSE),"")</f>
        <v/>
      </c>
      <c r="H229" s="247" t="str">
        <f>IFERROR(VLOOKUP(B229,'اسماء العملاء'!$A$2:$J$1270,10,FALSE),"")</f>
        <v/>
      </c>
    </row>
    <row r="230" spans="1:8" ht="21.95" customHeight="1">
      <c r="A230" s="290" t="str">
        <f t="shared" ca="1" si="3"/>
        <v/>
      </c>
      <c r="B230" s="227"/>
      <c r="C230" s="279" t="str">
        <f>IFERROR(VLOOKUP(B230,'اسماء العملاء'!$A$2:$E$142,5,FALSE),"")</f>
        <v/>
      </c>
      <c r="D230" s="280" t="str">
        <f>IFERROR(VLOOKUP(B230,'اسماء العملاء'!$A$2:$C$142,2,FALSE),"")</f>
        <v/>
      </c>
      <c r="E230" s="281" t="str">
        <f>IFERROR(VLOOKUP(B230,'اسماء العملاء'!$A$2:$C$142,3,FALSE),"")</f>
        <v/>
      </c>
      <c r="F230" s="297" t="str">
        <f>IFERROR(VLOOKUP(B230,'اسماء العملاء'!$A$2:$J$1270,9,FALSE),"")</f>
        <v/>
      </c>
      <c r="G230" s="297" t="str">
        <f>IFERROR(VLOOKUP(B230,'اسماء العملاء'!$A$2:$J$1270,8,FALSE),"")</f>
        <v/>
      </c>
      <c r="H230" s="247" t="str">
        <f>IFERROR(VLOOKUP(B230,'اسماء العملاء'!$A$2:$J$1270,10,FALSE),"")</f>
        <v/>
      </c>
    </row>
    <row r="231" spans="1:8" ht="21.95" customHeight="1">
      <c r="A231" s="290" t="str">
        <f t="shared" ca="1" si="3"/>
        <v/>
      </c>
      <c r="B231" s="227"/>
      <c r="C231" s="279" t="str">
        <f>IFERROR(VLOOKUP(B231,'اسماء العملاء'!$A$2:$E$142,5,FALSE),"")</f>
        <v/>
      </c>
      <c r="D231" s="280" t="str">
        <f>IFERROR(VLOOKUP(B231,'اسماء العملاء'!$A$2:$C$142,2,FALSE),"")</f>
        <v/>
      </c>
      <c r="E231" s="281" t="str">
        <f>IFERROR(VLOOKUP(B231,'اسماء العملاء'!$A$2:$C$142,3,FALSE),"")</f>
        <v/>
      </c>
      <c r="F231" s="297" t="str">
        <f>IFERROR(VLOOKUP(B231,'اسماء العملاء'!$A$2:$J$1270,9,FALSE),"")</f>
        <v/>
      </c>
      <c r="G231" s="297" t="str">
        <f>IFERROR(VLOOKUP(B231,'اسماء العملاء'!$A$2:$J$1270,8,FALSE),"")</f>
        <v/>
      </c>
      <c r="H231" s="247" t="str">
        <f>IFERROR(VLOOKUP(B231,'اسماء العملاء'!$A$2:$J$1270,10,FALSE),"")</f>
        <v/>
      </c>
    </row>
    <row r="232" spans="1:8" ht="21.95" customHeight="1">
      <c r="A232" s="290" t="str">
        <f t="shared" ca="1" si="3"/>
        <v/>
      </c>
      <c r="B232" s="227"/>
      <c r="C232" s="279" t="str">
        <f>IFERROR(VLOOKUP(B232,'اسماء العملاء'!$A$2:$E$142,5,FALSE),"")</f>
        <v/>
      </c>
      <c r="D232" s="280" t="str">
        <f>IFERROR(VLOOKUP(B232,'اسماء العملاء'!$A$2:$C$142,2,FALSE),"")</f>
        <v/>
      </c>
      <c r="E232" s="281" t="str">
        <f>IFERROR(VLOOKUP(B232,'اسماء العملاء'!$A$2:$C$142,3,FALSE),"")</f>
        <v/>
      </c>
      <c r="F232" s="297" t="str">
        <f>IFERROR(VLOOKUP(B232,'اسماء العملاء'!$A$2:$J$1270,9,FALSE),"")</f>
        <v/>
      </c>
      <c r="G232" s="297" t="str">
        <f>IFERROR(VLOOKUP(B232,'اسماء العملاء'!$A$2:$J$1270,8,FALSE),"")</f>
        <v/>
      </c>
      <c r="H232" s="247" t="str">
        <f>IFERROR(VLOOKUP(B232,'اسماء العملاء'!$A$2:$J$1270,10,FALSE),"")</f>
        <v/>
      </c>
    </row>
    <row r="233" spans="1:8" ht="21.95" customHeight="1">
      <c r="A233" s="290" t="str">
        <f t="shared" ca="1" si="3"/>
        <v/>
      </c>
      <c r="B233" s="227"/>
      <c r="C233" s="279" t="str">
        <f>IFERROR(VLOOKUP(B233,'اسماء العملاء'!$A$2:$E$142,5,FALSE),"")</f>
        <v/>
      </c>
      <c r="D233" s="280" t="str">
        <f>IFERROR(VLOOKUP(B233,'اسماء العملاء'!$A$2:$C$142,2,FALSE),"")</f>
        <v/>
      </c>
      <c r="E233" s="281" t="str">
        <f>IFERROR(VLOOKUP(B233,'اسماء العملاء'!$A$2:$C$142,3,FALSE),"")</f>
        <v/>
      </c>
      <c r="F233" s="297" t="str">
        <f>IFERROR(VLOOKUP(B233,'اسماء العملاء'!$A$2:$J$1270,9,FALSE),"")</f>
        <v/>
      </c>
      <c r="G233" s="297" t="str">
        <f>IFERROR(VLOOKUP(B233,'اسماء العملاء'!$A$2:$J$1270,8,FALSE),"")</f>
        <v/>
      </c>
      <c r="H233" s="247" t="str">
        <f>IFERROR(VLOOKUP(B233,'اسماء العملاء'!$A$2:$J$1270,10,FALSE),"")</f>
        <v/>
      </c>
    </row>
    <row r="234" spans="1:8" ht="21.95" customHeight="1">
      <c r="A234" s="290" t="str">
        <f t="shared" ca="1" si="3"/>
        <v/>
      </c>
      <c r="B234" s="227"/>
      <c r="C234" s="279" t="str">
        <f>IFERROR(VLOOKUP(B234,'اسماء العملاء'!$A$2:$E$142,5,FALSE),"")</f>
        <v/>
      </c>
      <c r="D234" s="280" t="str">
        <f>IFERROR(VLOOKUP(B234,'اسماء العملاء'!$A$2:$C$142,2,FALSE),"")</f>
        <v/>
      </c>
      <c r="E234" s="281" t="str">
        <f>IFERROR(VLOOKUP(B234,'اسماء العملاء'!$A$2:$C$142,3,FALSE),"")</f>
        <v/>
      </c>
      <c r="F234" s="297" t="str">
        <f>IFERROR(VLOOKUP(B234,'اسماء العملاء'!$A$2:$J$1270,9,FALSE),"")</f>
        <v/>
      </c>
      <c r="G234" s="297" t="str">
        <f>IFERROR(VLOOKUP(B234,'اسماء العملاء'!$A$2:$J$1270,8,FALSE),"")</f>
        <v/>
      </c>
      <c r="H234" s="247" t="str">
        <f>IFERROR(VLOOKUP(B234,'اسماء العملاء'!$A$2:$J$1270,10,FALSE),"")</f>
        <v/>
      </c>
    </row>
    <row r="235" spans="1:8" ht="21.95" customHeight="1">
      <c r="A235" s="290" t="str">
        <f t="shared" ca="1" si="3"/>
        <v/>
      </c>
      <c r="B235" s="227"/>
      <c r="C235" s="279" t="str">
        <f>IFERROR(VLOOKUP(B235,'اسماء العملاء'!$A$2:$E$142,5,FALSE),"")</f>
        <v/>
      </c>
      <c r="D235" s="280" t="str">
        <f>IFERROR(VLOOKUP(B235,'اسماء العملاء'!$A$2:$C$142,2,FALSE),"")</f>
        <v/>
      </c>
      <c r="E235" s="281" t="str">
        <f>IFERROR(VLOOKUP(B235,'اسماء العملاء'!$A$2:$C$142,3,FALSE),"")</f>
        <v/>
      </c>
      <c r="F235" s="297" t="str">
        <f>IFERROR(VLOOKUP(B235,'اسماء العملاء'!$A$2:$J$1270,9,FALSE),"")</f>
        <v/>
      </c>
      <c r="G235" s="297" t="str">
        <f>IFERROR(VLOOKUP(B235,'اسماء العملاء'!$A$2:$J$1270,8,FALSE),"")</f>
        <v/>
      </c>
      <c r="H235" s="247" t="str">
        <f>IFERROR(VLOOKUP(B235,'اسماء العملاء'!$A$2:$J$1270,10,FALSE),"")</f>
        <v/>
      </c>
    </row>
    <row r="236" spans="1:8" ht="21.95" customHeight="1">
      <c r="A236" s="290" t="str">
        <f t="shared" ca="1" si="3"/>
        <v/>
      </c>
      <c r="B236" s="227"/>
      <c r="C236" s="279" t="str">
        <f>IFERROR(VLOOKUP(B236,'اسماء العملاء'!$A$2:$E$142,5,FALSE),"")</f>
        <v/>
      </c>
      <c r="D236" s="280" t="str">
        <f>IFERROR(VLOOKUP(B236,'اسماء العملاء'!$A$2:$C$142,2,FALSE),"")</f>
        <v/>
      </c>
      <c r="E236" s="281" t="str">
        <f>IFERROR(VLOOKUP(B236,'اسماء العملاء'!$A$2:$C$142,3,FALSE),"")</f>
        <v/>
      </c>
      <c r="F236" s="297" t="str">
        <f>IFERROR(VLOOKUP(B236,'اسماء العملاء'!$A$2:$J$1270,9,FALSE),"")</f>
        <v/>
      </c>
      <c r="G236" s="297" t="str">
        <f>IFERROR(VLOOKUP(B236,'اسماء العملاء'!$A$2:$J$1270,8,FALSE),"")</f>
        <v/>
      </c>
      <c r="H236" s="247" t="str">
        <f>IFERROR(VLOOKUP(B236,'اسماء العملاء'!$A$2:$J$1270,10,FALSE),"")</f>
        <v/>
      </c>
    </row>
    <row r="237" spans="1:8" ht="21.95" customHeight="1">
      <c r="A237" s="290" t="str">
        <f t="shared" ca="1" si="3"/>
        <v/>
      </c>
      <c r="B237" s="227"/>
      <c r="C237" s="279" t="str">
        <f>IFERROR(VLOOKUP(B237,'اسماء العملاء'!$A$2:$E$142,5,FALSE),"")</f>
        <v/>
      </c>
      <c r="D237" s="280" t="str">
        <f>IFERROR(VLOOKUP(B237,'اسماء العملاء'!$A$2:$C$142,2,FALSE),"")</f>
        <v/>
      </c>
      <c r="E237" s="281" t="str">
        <f>IFERROR(VLOOKUP(B237,'اسماء العملاء'!$A$2:$C$142,3,FALSE),"")</f>
        <v/>
      </c>
      <c r="F237" s="297" t="str">
        <f>IFERROR(VLOOKUP(B237,'اسماء العملاء'!$A$2:$J$1270,9,FALSE),"")</f>
        <v/>
      </c>
      <c r="G237" s="297" t="str">
        <f>IFERROR(VLOOKUP(B237,'اسماء العملاء'!$A$2:$J$1270,8,FALSE),"")</f>
        <v/>
      </c>
      <c r="H237" s="247" t="str">
        <f>IFERROR(VLOOKUP(B237,'اسماء العملاء'!$A$2:$J$1270,10,FALSE),"")</f>
        <v/>
      </c>
    </row>
    <row r="238" spans="1:8" ht="21.95" customHeight="1">
      <c r="A238" s="290" t="str">
        <f t="shared" ca="1" si="3"/>
        <v/>
      </c>
      <c r="B238" s="227"/>
      <c r="C238" s="279" t="str">
        <f>IFERROR(VLOOKUP(B238,'اسماء العملاء'!$A$2:$E$142,5,FALSE),"")</f>
        <v/>
      </c>
      <c r="D238" s="280" t="str">
        <f>IFERROR(VLOOKUP(B238,'اسماء العملاء'!$A$2:$C$142,2,FALSE),"")</f>
        <v/>
      </c>
      <c r="E238" s="281" t="str">
        <f>IFERROR(VLOOKUP(B238,'اسماء العملاء'!$A$2:$C$142,3,FALSE),"")</f>
        <v/>
      </c>
      <c r="F238" s="297" t="str">
        <f>IFERROR(VLOOKUP(B238,'اسماء العملاء'!$A$2:$J$1270,9,FALSE),"")</f>
        <v/>
      </c>
      <c r="G238" s="297" t="str">
        <f>IFERROR(VLOOKUP(B238,'اسماء العملاء'!$A$2:$J$1270,8,FALSE),"")</f>
        <v/>
      </c>
      <c r="H238" s="247" t="str">
        <f>IFERROR(VLOOKUP(B238,'اسماء العملاء'!$A$2:$J$1270,10,FALSE),"")</f>
        <v/>
      </c>
    </row>
    <row r="239" spans="1:8" ht="21.95" customHeight="1">
      <c r="A239" s="290" t="str">
        <f t="shared" ca="1" si="3"/>
        <v/>
      </c>
      <c r="B239" s="227"/>
      <c r="C239" s="279" t="str">
        <f>IFERROR(VLOOKUP(B239,'اسماء العملاء'!$A$2:$E$142,5,FALSE),"")</f>
        <v/>
      </c>
      <c r="D239" s="280" t="str">
        <f>IFERROR(VLOOKUP(B239,'اسماء العملاء'!$A$2:$C$142,2,FALSE),"")</f>
        <v/>
      </c>
      <c r="E239" s="281" t="str">
        <f>IFERROR(VLOOKUP(B239,'اسماء العملاء'!$A$2:$C$142,3,FALSE),"")</f>
        <v/>
      </c>
      <c r="F239" s="297" t="str">
        <f>IFERROR(VLOOKUP(B239,'اسماء العملاء'!$A$2:$J$1270,9,FALSE),"")</f>
        <v/>
      </c>
      <c r="G239" s="297" t="str">
        <f>IFERROR(VLOOKUP(B239,'اسماء العملاء'!$A$2:$J$1270,8,FALSE),"")</f>
        <v/>
      </c>
      <c r="H239" s="247" t="str">
        <f>IFERROR(VLOOKUP(B239,'اسماء العملاء'!$A$2:$J$1270,10,FALSE),"")</f>
        <v/>
      </c>
    </row>
    <row r="240" spans="1:8" ht="21.95" customHeight="1">
      <c r="A240" s="290" t="str">
        <f t="shared" ca="1" si="3"/>
        <v/>
      </c>
      <c r="B240" s="227"/>
      <c r="C240" s="279" t="str">
        <f>IFERROR(VLOOKUP(B240,'اسماء العملاء'!$A$2:$E$142,5,FALSE),"")</f>
        <v/>
      </c>
      <c r="D240" s="280" t="str">
        <f>IFERROR(VLOOKUP(B240,'اسماء العملاء'!$A$2:$C$142,2,FALSE),"")</f>
        <v/>
      </c>
      <c r="E240" s="281" t="str">
        <f>IFERROR(VLOOKUP(B240,'اسماء العملاء'!$A$2:$C$142,3,FALSE),"")</f>
        <v/>
      </c>
      <c r="F240" s="297" t="str">
        <f>IFERROR(VLOOKUP(B240,'اسماء العملاء'!$A$2:$J$1270,9,FALSE),"")</f>
        <v/>
      </c>
      <c r="G240" s="297" t="str">
        <f>IFERROR(VLOOKUP(B240,'اسماء العملاء'!$A$2:$J$1270,8,FALSE),"")</f>
        <v/>
      </c>
      <c r="H240" s="247" t="str">
        <f>IFERROR(VLOOKUP(B240,'اسماء العملاء'!$A$2:$J$1270,10,FALSE),"")</f>
        <v/>
      </c>
    </row>
    <row r="241" spans="1:8" ht="21.95" customHeight="1">
      <c r="A241" s="290" t="str">
        <f t="shared" ca="1" si="3"/>
        <v/>
      </c>
      <c r="B241" s="227"/>
      <c r="C241" s="279" t="str">
        <f>IFERROR(VLOOKUP(B241,'اسماء العملاء'!$A$2:$E$142,5,FALSE),"")</f>
        <v/>
      </c>
      <c r="D241" s="280" t="str">
        <f>IFERROR(VLOOKUP(B241,'اسماء العملاء'!$A$2:$C$142,2,FALSE),"")</f>
        <v/>
      </c>
      <c r="E241" s="281" t="str">
        <f>IFERROR(VLOOKUP(B241,'اسماء العملاء'!$A$2:$C$142,3,FALSE),"")</f>
        <v/>
      </c>
      <c r="F241" s="297" t="str">
        <f>IFERROR(VLOOKUP(B241,'اسماء العملاء'!$A$2:$J$1270,9,FALSE),"")</f>
        <v/>
      </c>
      <c r="G241" s="297" t="str">
        <f>IFERROR(VLOOKUP(B241,'اسماء العملاء'!$A$2:$J$1270,8,FALSE),"")</f>
        <v/>
      </c>
      <c r="H241" s="247" t="str">
        <f>IFERROR(VLOOKUP(B241,'اسماء العملاء'!$A$2:$J$1270,10,FALSE),"")</f>
        <v/>
      </c>
    </row>
    <row r="242" spans="1:8" ht="21.95" customHeight="1">
      <c r="A242" s="290" t="str">
        <f t="shared" ca="1" si="3"/>
        <v/>
      </c>
      <c r="B242" s="227"/>
      <c r="C242" s="279" t="str">
        <f>IFERROR(VLOOKUP(B242,'اسماء العملاء'!$A$2:$E$142,5,FALSE),"")</f>
        <v/>
      </c>
      <c r="D242" s="280" t="str">
        <f>IFERROR(VLOOKUP(B242,'اسماء العملاء'!$A$2:$C$142,2,FALSE),"")</f>
        <v/>
      </c>
      <c r="E242" s="281" t="str">
        <f>IFERROR(VLOOKUP(B242,'اسماء العملاء'!$A$2:$C$142,3,FALSE),"")</f>
        <v/>
      </c>
      <c r="F242" s="297" t="str">
        <f>IFERROR(VLOOKUP(B242,'اسماء العملاء'!$A$2:$J$1270,9,FALSE),"")</f>
        <v/>
      </c>
      <c r="G242" s="297" t="str">
        <f>IFERROR(VLOOKUP(B242,'اسماء العملاء'!$A$2:$J$1270,8,FALSE),"")</f>
        <v/>
      </c>
      <c r="H242" s="247" t="str">
        <f>IFERROR(VLOOKUP(B242,'اسماء العملاء'!$A$2:$J$1270,10,FALSE),"")</f>
        <v/>
      </c>
    </row>
    <row r="243" spans="1:8" ht="21.95" customHeight="1">
      <c r="A243" s="290" t="str">
        <f t="shared" ca="1" si="3"/>
        <v/>
      </c>
      <c r="B243" s="227"/>
      <c r="C243" s="279" t="str">
        <f>IFERROR(VLOOKUP(B243,'اسماء العملاء'!$A$2:$E$142,5,FALSE),"")</f>
        <v/>
      </c>
      <c r="D243" s="280" t="str">
        <f>IFERROR(VLOOKUP(B243,'اسماء العملاء'!$A$2:$C$142,2,FALSE),"")</f>
        <v/>
      </c>
      <c r="E243" s="281" t="str">
        <f>IFERROR(VLOOKUP(B243,'اسماء العملاء'!$A$2:$C$142,3,FALSE),"")</f>
        <v/>
      </c>
      <c r="F243" s="297" t="str">
        <f>IFERROR(VLOOKUP(B243,'اسماء العملاء'!$A$2:$J$1270,9,FALSE),"")</f>
        <v/>
      </c>
      <c r="G243" s="297" t="str">
        <f>IFERROR(VLOOKUP(B243,'اسماء العملاء'!$A$2:$J$1270,8,FALSE),"")</f>
        <v/>
      </c>
      <c r="H243" s="247" t="str">
        <f>IFERROR(VLOOKUP(B243,'اسماء العملاء'!$A$2:$J$1270,10,FALSE),"")</f>
        <v/>
      </c>
    </row>
    <row r="244" spans="1:8" ht="21.95" customHeight="1">
      <c r="A244" s="290" t="str">
        <f t="shared" ca="1" si="3"/>
        <v/>
      </c>
      <c r="B244" s="227"/>
      <c r="C244" s="279" t="str">
        <f>IFERROR(VLOOKUP(B244,'اسماء العملاء'!$A$2:$E$142,5,FALSE),"")</f>
        <v/>
      </c>
      <c r="D244" s="280" t="str">
        <f>IFERROR(VLOOKUP(B244,'اسماء العملاء'!$A$2:$C$142,2,FALSE),"")</f>
        <v/>
      </c>
      <c r="E244" s="281" t="str">
        <f>IFERROR(VLOOKUP(B244,'اسماء العملاء'!$A$2:$C$142,3,FALSE),"")</f>
        <v/>
      </c>
      <c r="F244" s="297" t="str">
        <f>IFERROR(VLOOKUP(B244,'اسماء العملاء'!$A$2:$J$1270,9,FALSE),"")</f>
        <v/>
      </c>
      <c r="G244" s="297" t="str">
        <f>IFERROR(VLOOKUP(B244,'اسماء العملاء'!$A$2:$J$1270,8,FALSE),"")</f>
        <v/>
      </c>
      <c r="H244" s="247" t="str">
        <f>IFERROR(VLOOKUP(B244,'اسماء العملاء'!$A$2:$J$1270,10,FALSE),"")</f>
        <v/>
      </c>
    </row>
    <row r="245" spans="1:8" ht="21.95" customHeight="1">
      <c r="A245" s="290" t="str">
        <f t="shared" ca="1" si="3"/>
        <v/>
      </c>
      <c r="B245" s="227"/>
      <c r="C245" s="279" t="str">
        <f>IFERROR(VLOOKUP(B245,'اسماء العملاء'!$A$2:$E$142,5,FALSE),"")</f>
        <v/>
      </c>
      <c r="D245" s="280" t="str">
        <f>IFERROR(VLOOKUP(B245,'اسماء العملاء'!$A$2:$C$142,2,FALSE),"")</f>
        <v/>
      </c>
      <c r="E245" s="281" t="str">
        <f>IFERROR(VLOOKUP(B245,'اسماء العملاء'!$A$2:$C$142,3,FALSE),"")</f>
        <v/>
      </c>
      <c r="F245" s="297" t="str">
        <f>IFERROR(VLOOKUP(B245,'اسماء العملاء'!$A$2:$J$1270,9,FALSE),"")</f>
        <v/>
      </c>
      <c r="G245" s="297" t="str">
        <f>IFERROR(VLOOKUP(B245,'اسماء العملاء'!$A$2:$J$1270,8,FALSE),"")</f>
        <v/>
      </c>
      <c r="H245" s="247" t="str">
        <f>IFERROR(VLOOKUP(B245,'اسماء العملاء'!$A$2:$J$1270,10,FALSE),"")</f>
        <v/>
      </c>
    </row>
    <row r="246" spans="1:8" ht="21.95" customHeight="1">
      <c r="A246" s="290" t="str">
        <f t="shared" ca="1" si="3"/>
        <v/>
      </c>
      <c r="B246" s="227"/>
      <c r="C246" s="279" t="str">
        <f>IFERROR(VLOOKUP(B246,'اسماء العملاء'!$A$2:$E$142,5,FALSE),"")</f>
        <v/>
      </c>
      <c r="D246" s="280" t="str">
        <f>IFERROR(VLOOKUP(B246,'اسماء العملاء'!$A$2:$C$142,2,FALSE),"")</f>
        <v/>
      </c>
      <c r="E246" s="281" t="str">
        <f>IFERROR(VLOOKUP(B246,'اسماء العملاء'!$A$2:$C$142,3,FALSE),"")</f>
        <v/>
      </c>
      <c r="F246" s="297" t="str">
        <f>IFERROR(VLOOKUP(B246,'اسماء العملاء'!$A$2:$J$1270,9,FALSE),"")</f>
        <v/>
      </c>
      <c r="G246" s="297" t="str">
        <f>IFERROR(VLOOKUP(B246,'اسماء العملاء'!$A$2:$J$1270,8,FALSE),"")</f>
        <v/>
      </c>
      <c r="H246" s="247" t="str">
        <f>IFERROR(VLOOKUP(B246,'اسماء العملاء'!$A$2:$J$1270,10,FALSE),"")</f>
        <v/>
      </c>
    </row>
    <row r="247" spans="1:8" ht="21.95" customHeight="1">
      <c r="A247" s="290" t="str">
        <f t="shared" ca="1" si="3"/>
        <v/>
      </c>
      <c r="B247" s="227"/>
      <c r="C247" s="279" t="str">
        <f>IFERROR(VLOOKUP(B247,'اسماء العملاء'!$A$2:$E$142,5,FALSE),"")</f>
        <v/>
      </c>
      <c r="D247" s="280" t="str">
        <f>IFERROR(VLOOKUP(B247,'اسماء العملاء'!$A$2:$C$142,2,FALSE),"")</f>
        <v/>
      </c>
      <c r="E247" s="281" t="str">
        <f>IFERROR(VLOOKUP(B247,'اسماء العملاء'!$A$2:$C$142,3,FALSE),"")</f>
        <v/>
      </c>
      <c r="F247" s="297" t="str">
        <f>IFERROR(VLOOKUP(B247,'اسماء العملاء'!$A$2:$J$1270,9,FALSE),"")</f>
        <v/>
      </c>
      <c r="G247" s="297" t="str">
        <f>IFERROR(VLOOKUP(B247,'اسماء العملاء'!$A$2:$J$1270,8,FALSE),"")</f>
        <v/>
      </c>
      <c r="H247" s="247" t="str">
        <f>IFERROR(VLOOKUP(B247,'اسماء العملاء'!$A$2:$J$1270,10,FALSE),"")</f>
        <v/>
      </c>
    </row>
    <row r="248" spans="1:8" ht="21.95" customHeight="1">
      <c r="A248" s="290" t="str">
        <f t="shared" ca="1" si="3"/>
        <v/>
      </c>
      <c r="B248" s="227"/>
      <c r="C248" s="279" t="str">
        <f>IFERROR(VLOOKUP(B248,'اسماء العملاء'!$A$2:$E$142,5,FALSE),"")</f>
        <v/>
      </c>
      <c r="D248" s="280" t="str">
        <f>IFERROR(VLOOKUP(B248,'اسماء العملاء'!$A$2:$C$142,2,FALSE),"")</f>
        <v/>
      </c>
      <c r="E248" s="281" t="str">
        <f>IFERROR(VLOOKUP(B248,'اسماء العملاء'!$A$2:$C$142,3,FALSE),"")</f>
        <v/>
      </c>
      <c r="F248" s="297" t="str">
        <f>IFERROR(VLOOKUP(B248,'اسماء العملاء'!$A$2:$J$1270,9,FALSE),"")</f>
        <v/>
      </c>
      <c r="G248" s="297" t="str">
        <f>IFERROR(VLOOKUP(B248,'اسماء العملاء'!$A$2:$J$1270,8,FALSE),"")</f>
        <v/>
      </c>
      <c r="H248" s="247" t="str">
        <f>IFERROR(VLOOKUP(B248,'اسماء العملاء'!$A$2:$J$1270,10,FALSE),"")</f>
        <v/>
      </c>
    </row>
    <row r="249" spans="1:8" ht="21.95" customHeight="1">
      <c r="A249" s="290" t="str">
        <f t="shared" ca="1" si="3"/>
        <v/>
      </c>
      <c r="B249" s="227"/>
      <c r="C249" s="279" t="str">
        <f>IFERROR(VLOOKUP(B249,'اسماء العملاء'!$A$2:$E$142,5,FALSE),"")</f>
        <v/>
      </c>
      <c r="D249" s="280" t="str">
        <f>IFERROR(VLOOKUP(B249,'اسماء العملاء'!$A$2:$C$142,2,FALSE),"")</f>
        <v/>
      </c>
      <c r="E249" s="281" t="str">
        <f>IFERROR(VLOOKUP(B249,'اسماء العملاء'!$A$2:$C$142,3,FALSE),"")</f>
        <v/>
      </c>
      <c r="F249" s="297" t="str">
        <f>IFERROR(VLOOKUP(B249,'اسماء العملاء'!$A$2:$J$1270,9,FALSE),"")</f>
        <v/>
      </c>
      <c r="G249" s="297" t="str">
        <f>IFERROR(VLOOKUP(B249,'اسماء العملاء'!$A$2:$J$1270,8,FALSE),"")</f>
        <v/>
      </c>
      <c r="H249" s="247" t="str">
        <f>IFERROR(VLOOKUP(B249,'اسماء العملاء'!$A$2:$J$1270,10,FALSE),"")</f>
        <v/>
      </c>
    </row>
    <row r="250" spans="1:8" ht="21.95" customHeight="1">
      <c r="A250" s="290" t="str">
        <f t="shared" ca="1" si="3"/>
        <v/>
      </c>
      <c r="B250" s="227"/>
      <c r="C250" s="279" t="str">
        <f>IFERROR(VLOOKUP(B250,'اسماء العملاء'!$A$2:$E$142,5,FALSE),"")</f>
        <v/>
      </c>
      <c r="D250" s="280" t="str">
        <f>IFERROR(VLOOKUP(B250,'اسماء العملاء'!$A$2:$C$142,2,FALSE),"")</f>
        <v/>
      </c>
      <c r="E250" s="281" t="str">
        <f>IFERROR(VLOOKUP(B250,'اسماء العملاء'!$A$2:$C$142,3,FALSE),"")</f>
        <v/>
      </c>
      <c r="F250" s="297" t="str">
        <f>IFERROR(VLOOKUP(B250,'اسماء العملاء'!$A$2:$J$1270,9,FALSE),"")</f>
        <v/>
      </c>
      <c r="G250" s="297" t="str">
        <f>IFERROR(VLOOKUP(B250,'اسماء العملاء'!$A$2:$J$1270,8,FALSE),"")</f>
        <v/>
      </c>
      <c r="H250" s="247" t="str">
        <f>IFERROR(VLOOKUP(B250,'اسماء العملاء'!$A$2:$J$1270,10,FALSE),"")</f>
        <v/>
      </c>
    </row>
    <row r="251" spans="1:8" ht="21.95" customHeight="1">
      <c r="A251" s="290" t="str">
        <f t="shared" ca="1" si="3"/>
        <v/>
      </c>
      <c r="B251" s="227"/>
      <c r="C251" s="279" t="str">
        <f>IFERROR(VLOOKUP(B251,'اسماء العملاء'!$A$2:$E$142,5,FALSE),"")</f>
        <v/>
      </c>
      <c r="D251" s="280" t="str">
        <f>IFERROR(VLOOKUP(B251,'اسماء العملاء'!$A$2:$C$142,2,FALSE),"")</f>
        <v/>
      </c>
      <c r="E251" s="281" t="str">
        <f>IFERROR(VLOOKUP(B251,'اسماء العملاء'!$A$2:$C$142,3,FALSE),"")</f>
        <v/>
      </c>
      <c r="F251" s="297" t="str">
        <f>IFERROR(VLOOKUP(B251,'اسماء العملاء'!$A$2:$J$1270,9,FALSE),"")</f>
        <v/>
      </c>
      <c r="G251" s="297" t="str">
        <f>IFERROR(VLOOKUP(B251,'اسماء العملاء'!$A$2:$J$1270,8,FALSE),"")</f>
        <v/>
      </c>
      <c r="H251" s="247" t="str">
        <f>IFERROR(VLOOKUP(B251,'اسماء العملاء'!$A$2:$J$1270,10,FALSE),"")</f>
        <v/>
      </c>
    </row>
    <row r="252" spans="1:8" ht="21.95" customHeight="1">
      <c r="A252" s="290" t="str">
        <f t="shared" ca="1" si="3"/>
        <v/>
      </c>
      <c r="B252" s="227"/>
      <c r="C252" s="279" t="str">
        <f>IFERROR(VLOOKUP(B252,'اسماء العملاء'!$A$2:$E$142,5,FALSE),"")</f>
        <v/>
      </c>
      <c r="D252" s="280" t="str">
        <f>IFERROR(VLOOKUP(B252,'اسماء العملاء'!$A$2:$C$142,2,FALSE),"")</f>
        <v/>
      </c>
      <c r="E252" s="281" t="str">
        <f>IFERROR(VLOOKUP(B252,'اسماء العملاء'!$A$2:$C$142,3,FALSE),"")</f>
        <v/>
      </c>
      <c r="F252" s="297" t="str">
        <f>IFERROR(VLOOKUP(B252,'اسماء العملاء'!$A$2:$J$1270,9,FALSE),"")</f>
        <v/>
      </c>
      <c r="G252" s="297" t="str">
        <f>IFERROR(VLOOKUP(B252,'اسماء العملاء'!$A$2:$J$1270,8,FALSE),"")</f>
        <v/>
      </c>
      <c r="H252" s="247" t="str">
        <f>IFERROR(VLOOKUP(B252,'اسماء العملاء'!$A$2:$J$1270,10,FALSE),"")</f>
        <v/>
      </c>
    </row>
    <row r="253" spans="1:8" ht="21.95" customHeight="1">
      <c r="A253" s="290" t="str">
        <f t="shared" ca="1" si="3"/>
        <v/>
      </c>
      <c r="B253" s="227"/>
      <c r="C253" s="279" t="str">
        <f>IFERROR(VLOOKUP(B253,'اسماء العملاء'!$A$2:$E$142,5,FALSE),"")</f>
        <v/>
      </c>
      <c r="D253" s="280" t="str">
        <f>IFERROR(VLOOKUP(B253,'اسماء العملاء'!$A$2:$C$142,2,FALSE),"")</f>
        <v/>
      </c>
      <c r="E253" s="281" t="str">
        <f>IFERROR(VLOOKUP(B253,'اسماء العملاء'!$A$2:$C$142,3,FALSE),"")</f>
        <v/>
      </c>
      <c r="F253" s="297" t="str">
        <f>IFERROR(VLOOKUP(B253,'اسماء العملاء'!$A$2:$J$1270,9,FALSE),"")</f>
        <v/>
      </c>
      <c r="G253" s="297" t="str">
        <f>IFERROR(VLOOKUP(B253,'اسماء العملاء'!$A$2:$J$1270,8,FALSE),"")</f>
        <v/>
      </c>
      <c r="H253" s="247" t="str">
        <f>IFERROR(VLOOKUP(B253,'اسماء العملاء'!$A$2:$J$1270,10,FALSE),"")</f>
        <v/>
      </c>
    </row>
    <row r="254" spans="1:8" ht="21.95" customHeight="1">
      <c r="A254" s="290" t="str">
        <f t="shared" ca="1" si="3"/>
        <v/>
      </c>
      <c r="B254" s="227"/>
      <c r="C254" s="279" t="str">
        <f>IFERROR(VLOOKUP(B254,'اسماء العملاء'!$A$2:$E$142,5,FALSE),"")</f>
        <v/>
      </c>
      <c r="D254" s="280" t="str">
        <f>IFERROR(VLOOKUP(B254,'اسماء العملاء'!$A$2:$C$142,2,FALSE),"")</f>
        <v/>
      </c>
      <c r="E254" s="281" t="str">
        <f>IFERROR(VLOOKUP(B254,'اسماء العملاء'!$A$2:$C$142,3,FALSE),"")</f>
        <v/>
      </c>
      <c r="F254" s="297" t="str">
        <f>IFERROR(VLOOKUP(B254,'اسماء العملاء'!$A$2:$J$1270,9,FALSE),"")</f>
        <v/>
      </c>
      <c r="G254" s="297" t="str">
        <f>IFERROR(VLOOKUP(B254,'اسماء العملاء'!$A$2:$J$1270,8,FALSE),"")</f>
        <v/>
      </c>
      <c r="H254" s="247" t="str">
        <f>IFERROR(VLOOKUP(B254,'اسماء العملاء'!$A$2:$J$1270,10,FALSE),"")</f>
        <v/>
      </c>
    </row>
    <row r="255" spans="1:8" ht="21.95" customHeight="1">
      <c r="A255" s="290" t="str">
        <f t="shared" ca="1" si="3"/>
        <v/>
      </c>
      <c r="B255" s="227"/>
      <c r="C255" s="279" t="str">
        <f>IFERROR(VLOOKUP(B255,'اسماء العملاء'!$A$2:$E$142,5,FALSE),"")</f>
        <v/>
      </c>
      <c r="D255" s="280" t="str">
        <f>IFERROR(VLOOKUP(B255,'اسماء العملاء'!$A$2:$C$142,2,FALSE),"")</f>
        <v/>
      </c>
      <c r="E255" s="281" t="str">
        <f>IFERROR(VLOOKUP(B255,'اسماء العملاء'!$A$2:$C$142,3,FALSE),"")</f>
        <v/>
      </c>
      <c r="F255" s="297" t="str">
        <f>IFERROR(VLOOKUP(B255,'اسماء العملاء'!$A$2:$J$1270,9,FALSE),"")</f>
        <v/>
      </c>
      <c r="G255" s="297" t="str">
        <f>IFERROR(VLOOKUP(B255,'اسماء العملاء'!$A$2:$J$1270,8,FALSE),"")</f>
        <v/>
      </c>
      <c r="H255" s="247" t="str">
        <f>IFERROR(VLOOKUP(B255,'اسماء العملاء'!$A$2:$J$1270,10,FALSE),"")</f>
        <v/>
      </c>
    </row>
    <row r="256" spans="1:8" ht="21.95" customHeight="1">
      <c r="A256" s="290" t="str">
        <f t="shared" ca="1" si="3"/>
        <v/>
      </c>
      <c r="B256" s="227"/>
      <c r="C256" s="279" t="str">
        <f>IFERROR(VLOOKUP(B256,'اسماء العملاء'!$A$2:$E$142,5,FALSE),"")</f>
        <v/>
      </c>
      <c r="D256" s="280" t="str">
        <f>IFERROR(VLOOKUP(B256,'اسماء العملاء'!$A$2:$C$142,2,FALSE),"")</f>
        <v/>
      </c>
      <c r="E256" s="281" t="str">
        <f>IFERROR(VLOOKUP(B256,'اسماء العملاء'!$A$2:$C$142,3,FALSE),"")</f>
        <v/>
      </c>
      <c r="F256" s="297" t="str">
        <f>IFERROR(VLOOKUP(B256,'اسماء العملاء'!$A$2:$J$1270,9,FALSE),"")</f>
        <v/>
      </c>
      <c r="G256" s="297" t="str">
        <f>IFERROR(VLOOKUP(B256,'اسماء العملاء'!$A$2:$J$1270,8,FALSE),"")</f>
        <v/>
      </c>
      <c r="H256" s="247" t="str">
        <f>IFERROR(VLOOKUP(B256,'اسماء العملاء'!$A$2:$J$1270,10,FALSE),"")</f>
        <v/>
      </c>
    </row>
    <row r="257" spans="1:8" ht="21.95" customHeight="1">
      <c r="A257" s="290" t="str">
        <f t="shared" ca="1" si="3"/>
        <v/>
      </c>
      <c r="B257" s="227"/>
      <c r="C257" s="279" t="str">
        <f>IFERROR(VLOOKUP(B257,'اسماء العملاء'!$A$2:$E$142,5,FALSE),"")</f>
        <v/>
      </c>
      <c r="D257" s="280" t="str">
        <f>IFERROR(VLOOKUP(B257,'اسماء العملاء'!$A$2:$C$142,2,FALSE),"")</f>
        <v/>
      </c>
      <c r="E257" s="281" t="str">
        <f>IFERROR(VLOOKUP(B257,'اسماء العملاء'!$A$2:$C$142,3,FALSE),"")</f>
        <v/>
      </c>
      <c r="F257" s="297" t="str">
        <f>IFERROR(VLOOKUP(B257,'اسماء العملاء'!$A$2:$J$1270,9,FALSE),"")</f>
        <v/>
      </c>
      <c r="G257" s="297" t="str">
        <f>IFERROR(VLOOKUP(B257,'اسماء العملاء'!$A$2:$J$1270,8,FALSE),"")</f>
        <v/>
      </c>
      <c r="H257" s="247" t="str">
        <f>IFERROR(VLOOKUP(B257,'اسماء العملاء'!$A$2:$J$1270,10,FALSE),"")</f>
        <v/>
      </c>
    </row>
    <row r="258" spans="1:8" ht="21.95" customHeight="1">
      <c r="A258" s="290" t="str">
        <f t="shared" ca="1" si="3"/>
        <v/>
      </c>
      <c r="B258" s="227"/>
      <c r="C258" s="279" t="str">
        <f>IFERROR(VLOOKUP(B258,'اسماء العملاء'!$A$2:$E$142,5,FALSE),"")</f>
        <v/>
      </c>
      <c r="D258" s="280" t="str">
        <f>IFERROR(VLOOKUP(B258,'اسماء العملاء'!$A$2:$C$142,2,FALSE),"")</f>
        <v/>
      </c>
      <c r="E258" s="281" t="str">
        <f>IFERROR(VLOOKUP(B258,'اسماء العملاء'!$A$2:$C$142,3,FALSE),"")</f>
        <v/>
      </c>
      <c r="F258" s="297" t="str">
        <f>IFERROR(VLOOKUP(B258,'اسماء العملاء'!$A$2:$J$1270,9,FALSE),"")</f>
        <v/>
      </c>
      <c r="G258" s="297" t="str">
        <f>IFERROR(VLOOKUP(B258,'اسماء العملاء'!$A$2:$J$1270,8,FALSE),"")</f>
        <v/>
      </c>
      <c r="H258" s="247" t="str">
        <f>IFERROR(VLOOKUP(B258,'اسماء العملاء'!$A$2:$J$1270,10,FALSE),"")</f>
        <v/>
      </c>
    </row>
    <row r="259" spans="1:8" ht="21.95" customHeight="1">
      <c r="A259" s="290" t="str">
        <f t="shared" ca="1" si="3"/>
        <v/>
      </c>
      <c r="B259" s="227"/>
      <c r="C259" s="279" t="str">
        <f>IFERROR(VLOOKUP(B259,'اسماء العملاء'!$A$2:$E$142,5,FALSE),"")</f>
        <v/>
      </c>
      <c r="D259" s="280" t="str">
        <f>IFERROR(VLOOKUP(B259,'اسماء العملاء'!$A$2:$C$142,2,FALSE),"")</f>
        <v/>
      </c>
      <c r="E259" s="281" t="str">
        <f>IFERROR(VLOOKUP(B259,'اسماء العملاء'!$A$2:$C$142,3,FALSE),"")</f>
        <v/>
      </c>
      <c r="F259" s="297" t="str">
        <f>IFERROR(VLOOKUP(B259,'اسماء العملاء'!$A$2:$J$1270,9,FALSE),"")</f>
        <v/>
      </c>
      <c r="G259" s="297" t="str">
        <f>IFERROR(VLOOKUP(B259,'اسماء العملاء'!$A$2:$J$1270,8,FALSE),"")</f>
        <v/>
      </c>
      <c r="H259" s="247" t="str">
        <f>IFERROR(VLOOKUP(B259,'اسماء العملاء'!$A$2:$J$1270,10,FALSE),"")</f>
        <v/>
      </c>
    </row>
    <row r="260" spans="1:8" ht="21.95" customHeight="1">
      <c r="A260" s="290" t="str">
        <f t="shared" ref="A260:A323" ca="1" si="4">IF(B260="","",TODAY())</f>
        <v/>
      </c>
      <c r="B260" s="227"/>
      <c r="C260" s="279" t="str">
        <f>IFERROR(VLOOKUP(B260,'اسماء العملاء'!$A$2:$E$142,5,FALSE),"")</f>
        <v/>
      </c>
      <c r="D260" s="280" t="str">
        <f>IFERROR(VLOOKUP(B260,'اسماء العملاء'!$A$2:$C$142,2,FALSE),"")</f>
        <v/>
      </c>
      <c r="E260" s="281" t="str">
        <f>IFERROR(VLOOKUP(B260,'اسماء العملاء'!$A$2:$C$142,3,FALSE),"")</f>
        <v/>
      </c>
      <c r="F260" s="297" t="str">
        <f>IFERROR(VLOOKUP(B260,'اسماء العملاء'!$A$2:$J$1270,9,FALSE),"")</f>
        <v/>
      </c>
      <c r="G260" s="297" t="str">
        <f>IFERROR(VLOOKUP(B260,'اسماء العملاء'!$A$2:$J$1270,8,FALSE),"")</f>
        <v/>
      </c>
      <c r="H260" s="247" t="str">
        <f>IFERROR(VLOOKUP(B260,'اسماء العملاء'!$A$2:$J$1270,10,FALSE),"")</f>
        <v/>
      </c>
    </row>
    <row r="261" spans="1:8" ht="21.95" customHeight="1">
      <c r="A261" s="290" t="str">
        <f t="shared" ca="1" si="4"/>
        <v/>
      </c>
      <c r="B261" s="227"/>
      <c r="C261" s="279" t="str">
        <f>IFERROR(VLOOKUP(B261,'اسماء العملاء'!$A$2:$E$142,5,FALSE),"")</f>
        <v/>
      </c>
      <c r="D261" s="280" t="str">
        <f>IFERROR(VLOOKUP(B261,'اسماء العملاء'!$A$2:$C$142,2,FALSE),"")</f>
        <v/>
      </c>
      <c r="E261" s="281" t="str">
        <f>IFERROR(VLOOKUP(B261,'اسماء العملاء'!$A$2:$C$142,3,FALSE),"")</f>
        <v/>
      </c>
      <c r="F261" s="297" t="str">
        <f>IFERROR(VLOOKUP(B261,'اسماء العملاء'!$A$2:$J$1270,9,FALSE),"")</f>
        <v/>
      </c>
      <c r="G261" s="297" t="str">
        <f>IFERROR(VLOOKUP(B261,'اسماء العملاء'!$A$2:$J$1270,8,FALSE),"")</f>
        <v/>
      </c>
      <c r="H261" s="247" t="str">
        <f>IFERROR(VLOOKUP(B261,'اسماء العملاء'!$A$2:$J$1270,10,FALSE),"")</f>
        <v/>
      </c>
    </row>
    <row r="262" spans="1:8" ht="21.95" customHeight="1">
      <c r="A262" s="290" t="str">
        <f t="shared" ca="1" si="4"/>
        <v/>
      </c>
      <c r="B262" s="227"/>
      <c r="C262" s="279" t="str">
        <f>IFERROR(VLOOKUP(B262,'اسماء العملاء'!$A$2:$E$142,5,FALSE),"")</f>
        <v/>
      </c>
      <c r="D262" s="280" t="str">
        <f>IFERROR(VLOOKUP(B262,'اسماء العملاء'!$A$2:$C$142,2,FALSE),"")</f>
        <v/>
      </c>
      <c r="E262" s="281" t="str">
        <f>IFERROR(VLOOKUP(B262,'اسماء العملاء'!$A$2:$C$142,3,FALSE),"")</f>
        <v/>
      </c>
      <c r="F262" s="297" t="str">
        <f>IFERROR(VLOOKUP(B262,'اسماء العملاء'!$A$2:$J$1270,9,FALSE),"")</f>
        <v/>
      </c>
      <c r="G262" s="297" t="str">
        <f>IFERROR(VLOOKUP(B262,'اسماء العملاء'!$A$2:$J$1270,8,FALSE),"")</f>
        <v/>
      </c>
      <c r="H262" s="247" t="str">
        <f>IFERROR(VLOOKUP(B262,'اسماء العملاء'!$A$2:$J$1270,10,FALSE),"")</f>
        <v/>
      </c>
    </row>
    <row r="263" spans="1:8" ht="21.95" customHeight="1">
      <c r="A263" s="290" t="str">
        <f t="shared" ca="1" si="4"/>
        <v/>
      </c>
      <c r="B263" s="227"/>
      <c r="C263" s="279" t="str">
        <f>IFERROR(VLOOKUP(B263,'اسماء العملاء'!$A$2:$E$142,5,FALSE),"")</f>
        <v/>
      </c>
      <c r="D263" s="280" t="str">
        <f>IFERROR(VLOOKUP(B263,'اسماء العملاء'!$A$2:$C$142,2,FALSE),"")</f>
        <v/>
      </c>
      <c r="E263" s="281" t="str">
        <f>IFERROR(VLOOKUP(B263,'اسماء العملاء'!$A$2:$C$142,3,FALSE),"")</f>
        <v/>
      </c>
      <c r="F263" s="297" t="str">
        <f>IFERROR(VLOOKUP(B263,'اسماء العملاء'!$A$2:$J$1270,9,FALSE),"")</f>
        <v/>
      </c>
      <c r="G263" s="297" t="str">
        <f>IFERROR(VLOOKUP(B263,'اسماء العملاء'!$A$2:$J$1270,8,FALSE),"")</f>
        <v/>
      </c>
      <c r="H263" s="247" t="str">
        <f>IFERROR(VLOOKUP(B263,'اسماء العملاء'!$A$2:$J$1270,10,FALSE),"")</f>
        <v/>
      </c>
    </row>
    <row r="264" spans="1:8" ht="21.95" customHeight="1">
      <c r="A264" s="290" t="str">
        <f t="shared" ca="1" si="4"/>
        <v/>
      </c>
      <c r="B264" s="227"/>
      <c r="C264" s="279" t="str">
        <f>IFERROR(VLOOKUP(B264,'اسماء العملاء'!$A$2:$E$142,5,FALSE),"")</f>
        <v/>
      </c>
      <c r="D264" s="280" t="str">
        <f>IFERROR(VLOOKUP(B264,'اسماء العملاء'!$A$2:$C$142,2,FALSE),"")</f>
        <v/>
      </c>
      <c r="E264" s="281" t="str">
        <f>IFERROR(VLOOKUP(B264,'اسماء العملاء'!$A$2:$C$142,3,FALSE),"")</f>
        <v/>
      </c>
      <c r="F264" s="297" t="str">
        <f>IFERROR(VLOOKUP(B264,'اسماء العملاء'!$A$2:$J$1270,9,FALSE),"")</f>
        <v/>
      </c>
      <c r="G264" s="297" t="str">
        <f>IFERROR(VLOOKUP(B264,'اسماء العملاء'!$A$2:$J$1270,8,FALSE),"")</f>
        <v/>
      </c>
      <c r="H264" s="247" t="str">
        <f>IFERROR(VLOOKUP(B264,'اسماء العملاء'!$A$2:$J$1270,10,FALSE),"")</f>
        <v/>
      </c>
    </row>
    <row r="265" spans="1:8" ht="21.95" customHeight="1">
      <c r="A265" s="290" t="str">
        <f t="shared" ca="1" si="4"/>
        <v/>
      </c>
      <c r="B265" s="227"/>
      <c r="C265" s="279" t="str">
        <f>IFERROR(VLOOKUP(B265,'اسماء العملاء'!$A$2:$E$142,5,FALSE),"")</f>
        <v/>
      </c>
      <c r="D265" s="280" t="str">
        <f>IFERROR(VLOOKUP(B265,'اسماء العملاء'!$A$2:$C$142,2,FALSE),"")</f>
        <v/>
      </c>
      <c r="E265" s="281" t="str">
        <f>IFERROR(VLOOKUP(B265,'اسماء العملاء'!$A$2:$C$142,3,FALSE),"")</f>
        <v/>
      </c>
      <c r="F265" s="297" t="str">
        <f>IFERROR(VLOOKUP(B265,'اسماء العملاء'!$A$2:$J$1270,9,FALSE),"")</f>
        <v/>
      </c>
      <c r="G265" s="297" t="str">
        <f>IFERROR(VLOOKUP(B265,'اسماء العملاء'!$A$2:$J$1270,8,FALSE),"")</f>
        <v/>
      </c>
      <c r="H265" s="247" t="str">
        <f>IFERROR(VLOOKUP(B265,'اسماء العملاء'!$A$2:$J$1270,10,FALSE),"")</f>
        <v/>
      </c>
    </row>
    <row r="266" spans="1:8" ht="21.95" customHeight="1">
      <c r="A266" s="290" t="str">
        <f t="shared" ca="1" si="4"/>
        <v/>
      </c>
      <c r="B266" s="227"/>
      <c r="C266" s="279" t="str">
        <f>IFERROR(VLOOKUP(B266,'اسماء العملاء'!$A$2:$E$142,5,FALSE),"")</f>
        <v/>
      </c>
      <c r="D266" s="280" t="str">
        <f>IFERROR(VLOOKUP(B266,'اسماء العملاء'!$A$2:$C$142,2,FALSE),"")</f>
        <v/>
      </c>
      <c r="E266" s="281" t="str">
        <f>IFERROR(VLOOKUP(B266,'اسماء العملاء'!$A$2:$C$142,3,FALSE),"")</f>
        <v/>
      </c>
      <c r="F266" s="297" t="str">
        <f>IFERROR(VLOOKUP(B266,'اسماء العملاء'!$A$2:$J$1270,9,FALSE),"")</f>
        <v/>
      </c>
      <c r="G266" s="297" t="str">
        <f>IFERROR(VLOOKUP(B266,'اسماء العملاء'!$A$2:$J$1270,8,FALSE),"")</f>
        <v/>
      </c>
      <c r="H266" s="247" t="str">
        <f>IFERROR(VLOOKUP(B266,'اسماء العملاء'!$A$2:$J$1270,10,FALSE),"")</f>
        <v/>
      </c>
    </row>
    <row r="267" spans="1:8" ht="21.95" customHeight="1">
      <c r="A267" s="290" t="str">
        <f t="shared" ca="1" si="4"/>
        <v/>
      </c>
      <c r="B267" s="227"/>
      <c r="C267" s="279" t="str">
        <f>IFERROR(VLOOKUP(B267,'اسماء العملاء'!$A$2:$E$142,5,FALSE),"")</f>
        <v/>
      </c>
      <c r="D267" s="280" t="str">
        <f>IFERROR(VLOOKUP(B267,'اسماء العملاء'!$A$2:$C$142,2,FALSE),"")</f>
        <v/>
      </c>
      <c r="E267" s="281" t="str">
        <f>IFERROR(VLOOKUP(B267,'اسماء العملاء'!$A$2:$C$142,3,FALSE),"")</f>
        <v/>
      </c>
      <c r="F267" s="297" t="str">
        <f>IFERROR(VLOOKUP(B267,'اسماء العملاء'!$A$2:$J$1270,9,FALSE),"")</f>
        <v/>
      </c>
      <c r="G267" s="297" t="str">
        <f>IFERROR(VLOOKUP(B267,'اسماء العملاء'!$A$2:$J$1270,8,FALSE),"")</f>
        <v/>
      </c>
      <c r="H267" s="247" t="str">
        <f>IFERROR(VLOOKUP(B267,'اسماء العملاء'!$A$2:$J$1270,10,FALSE),"")</f>
        <v/>
      </c>
    </row>
    <row r="268" spans="1:8" ht="21.95" customHeight="1">
      <c r="A268" s="290" t="str">
        <f t="shared" ca="1" si="4"/>
        <v/>
      </c>
      <c r="B268" s="227"/>
      <c r="C268" s="279" t="str">
        <f>IFERROR(VLOOKUP(B268,'اسماء العملاء'!$A$2:$E$142,5,FALSE),"")</f>
        <v/>
      </c>
      <c r="D268" s="280" t="str">
        <f>IFERROR(VLOOKUP(B268,'اسماء العملاء'!$A$2:$C$142,2,FALSE),"")</f>
        <v/>
      </c>
      <c r="E268" s="281" t="str">
        <f>IFERROR(VLOOKUP(B268,'اسماء العملاء'!$A$2:$C$142,3,FALSE),"")</f>
        <v/>
      </c>
      <c r="F268" s="297" t="str">
        <f>IFERROR(VLOOKUP(B268,'اسماء العملاء'!$A$2:$J$1270,9,FALSE),"")</f>
        <v/>
      </c>
      <c r="G268" s="297" t="str">
        <f>IFERROR(VLOOKUP(B268,'اسماء العملاء'!$A$2:$J$1270,8,FALSE),"")</f>
        <v/>
      </c>
      <c r="H268" s="247" t="str">
        <f>IFERROR(VLOOKUP(B268,'اسماء العملاء'!$A$2:$J$1270,10,FALSE),"")</f>
        <v/>
      </c>
    </row>
    <row r="269" spans="1:8" ht="21.95" customHeight="1">
      <c r="A269" s="290" t="str">
        <f t="shared" ca="1" si="4"/>
        <v/>
      </c>
      <c r="B269" s="227"/>
      <c r="C269" s="279" t="str">
        <f>IFERROR(VLOOKUP(B269,'اسماء العملاء'!$A$2:$E$142,5,FALSE),"")</f>
        <v/>
      </c>
      <c r="D269" s="280" t="str">
        <f>IFERROR(VLOOKUP(B269,'اسماء العملاء'!$A$2:$C$142,2,FALSE),"")</f>
        <v/>
      </c>
      <c r="E269" s="281" t="str">
        <f>IFERROR(VLOOKUP(B269,'اسماء العملاء'!$A$2:$C$142,3,FALSE),"")</f>
        <v/>
      </c>
      <c r="F269" s="297" t="str">
        <f>IFERROR(VLOOKUP(B269,'اسماء العملاء'!$A$2:$J$1270,9,FALSE),"")</f>
        <v/>
      </c>
      <c r="G269" s="297" t="str">
        <f>IFERROR(VLOOKUP(B269,'اسماء العملاء'!$A$2:$J$1270,8,FALSE),"")</f>
        <v/>
      </c>
      <c r="H269" s="247" t="str">
        <f>IFERROR(VLOOKUP(B269,'اسماء العملاء'!$A$2:$J$1270,10,FALSE),"")</f>
        <v/>
      </c>
    </row>
    <row r="270" spans="1:8" ht="21.95" customHeight="1">
      <c r="A270" s="290" t="str">
        <f t="shared" ca="1" si="4"/>
        <v/>
      </c>
      <c r="B270" s="227"/>
      <c r="C270" s="279" t="str">
        <f>IFERROR(VLOOKUP(B270,'اسماء العملاء'!$A$2:$E$142,5,FALSE),"")</f>
        <v/>
      </c>
      <c r="D270" s="280" t="str">
        <f>IFERROR(VLOOKUP(B270,'اسماء العملاء'!$A$2:$C$142,2,FALSE),"")</f>
        <v/>
      </c>
      <c r="E270" s="281" t="str">
        <f>IFERROR(VLOOKUP(B270,'اسماء العملاء'!$A$2:$C$142,3,FALSE),"")</f>
        <v/>
      </c>
      <c r="F270" s="297" t="str">
        <f>IFERROR(VLOOKUP(B270,'اسماء العملاء'!$A$2:$J$1270,9,FALSE),"")</f>
        <v/>
      </c>
      <c r="G270" s="297" t="str">
        <f>IFERROR(VLOOKUP(B270,'اسماء العملاء'!$A$2:$J$1270,8,FALSE),"")</f>
        <v/>
      </c>
      <c r="H270" s="247" t="str">
        <f>IFERROR(VLOOKUP(B270,'اسماء العملاء'!$A$2:$J$1270,10,FALSE),"")</f>
        <v/>
      </c>
    </row>
    <row r="271" spans="1:8" ht="21.95" customHeight="1">
      <c r="A271" s="290" t="str">
        <f t="shared" ca="1" si="4"/>
        <v/>
      </c>
      <c r="B271" s="227"/>
      <c r="C271" s="279" t="str">
        <f>IFERROR(VLOOKUP(B271,'اسماء العملاء'!$A$2:$E$142,5,FALSE),"")</f>
        <v/>
      </c>
      <c r="D271" s="280" t="str">
        <f>IFERROR(VLOOKUP(B271,'اسماء العملاء'!$A$2:$C$142,2,FALSE),"")</f>
        <v/>
      </c>
      <c r="E271" s="281" t="str">
        <f>IFERROR(VLOOKUP(B271,'اسماء العملاء'!$A$2:$C$142,3,FALSE),"")</f>
        <v/>
      </c>
      <c r="F271" s="297" t="str">
        <f>IFERROR(VLOOKUP(B271,'اسماء العملاء'!$A$2:$J$1270,9,FALSE),"")</f>
        <v/>
      </c>
      <c r="G271" s="297" t="str">
        <f>IFERROR(VLOOKUP(B271,'اسماء العملاء'!$A$2:$J$1270,8,FALSE),"")</f>
        <v/>
      </c>
      <c r="H271" s="247" t="str">
        <f>IFERROR(VLOOKUP(B271,'اسماء العملاء'!$A$2:$J$1270,10,FALSE),"")</f>
        <v/>
      </c>
    </row>
    <row r="272" spans="1:8" ht="21.95" customHeight="1">
      <c r="A272" s="290" t="str">
        <f t="shared" ca="1" si="4"/>
        <v/>
      </c>
      <c r="B272" s="227"/>
      <c r="C272" s="279" t="str">
        <f>IFERROR(VLOOKUP(B272,'اسماء العملاء'!$A$2:$E$142,5,FALSE),"")</f>
        <v/>
      </c>
      <c r="D272" s="280" t="str">
        <f>IFERROR(VLOOKUP(B272,'اسماء العملاء'!$A$2:$C$142,2,FALSE),"")</f>
        <v/>
      </c>
      <c r="E272" s="281" t="str">
        <f>IFERROR(VLOOKUP(B272,'اسماء العملاء'!$A$2:$C$142,3,FALSE),"")</f>
        <v/>
      </c>
      <c r="F272" s="297" t="str">
        <f>IFERROR(VLOOKUP(B272,'اسماء العملاء'!$A$2:$J$1270,9,FALSE),"")</f>
        <v/>
      </c>
      <c r="G272" s="297" t="str">
        <f>IFERROR(VLOOKUP(B272,'اسماء العملاء'!$A$2:$J$1270,8,FALSE),"")</f>
        <v/>
      </c>
      <c r="H272" s="247" t="str">
        <f>IFERROR(VLOOKUP(B272,'اسماء العملاء'!$A$2:$J$1270,10,FALSE),"")</f>
        <v/>
      </c>
    </row>
    <row r="273" spans="1:8" ht="21.95" customHeight="1">
      <c r="A273" s="290" t="str">
        <f t="shared" ca="1" si="4"/>
        <v/>
      </c>
      <c r="B273" s="227"/>
      <c r="C273" s="279" t="str">
        <f>IFERROR(VLOOKUP(B273,'اسماء العملاء'!$A$2:$E$142,5,FALSE),"")</f>
        <v/>
      </c>
      <c r="D273" s="280" t="str">
        <f>IFERROR(VLOOKUP(B273,'اسماء العملاء'!$A$2:$C$142,2,FALSE),"")</f>
        <v/>
      </c>
      <c r="E273" s="281" t="str">
        <f>IFERROR(VLOOKUP(B273,'اسماء العملاء'!$A$2:$C$142,3,FALSE),"")</f>
        <v/>
      </c>
      <c r="F273" s="297" t="str">
        <f>IFERROR(VLOOKUP(B273,'اسماء العملاء'!$A$2:$J$1270,9,FALSE),"")</f>
        <v/>
      </c>
      <c r="G273" s="297" t="str">
        <f>IFERROR(VLOOKUP(B273,'اسماء العملاء'!$A$2:$J$1270,8,FALSE),"")</f>
        <v/>
      </c>
      <c r="H273" s="247" t="str">
        <f>IFERROR(VLOOKUP(B273,'اسماء العملاء'!$A$2:$J$1270,10,FALSE),"")</f>
        <v/>
      </c>
    </row>
    <row r="274" spans="1:8" ht="21.95" customHeight="1">
      <c r="A274" s="290" t="str">
        <f t="shared" ca="1" si="4"/>
        <v/>
      </c>
      <c r="B274" s="227"/>
      <c r="C274" s="279" t="str">
        <f>IFERROR(VLOOKUP(B274,'اسماء العملاء'!$A$2:$E$142,5,FALSE),"")</f>
        <v/>
      </c>
      <c r="D274" s="280" t="str">
        <f>IFERROR(VLOOKUP(B274,'اسماء العملاء'!$A$2:$C$142,2,FALSE),"")</f>
        <v/>
      </c>
      <c r="E274" s="281" t="str">
        <f>IFERROR(VLOOKUP(B274,'اسماء العملاء'!$A$2:$C$142,3,FALSE),"")</f>
        <v/>
      </c>
      <c r="F274" s="297" t="str">
        <f>IFERROR(VLOOKUP(B274,'اسماء العملاء'!$A$2:$J$1270,9,FALSE),"")</f>
        <v/>
      </c>
      <c r="G274" s="297" t="str">
        <f>IFERROR(VLOOKUP(B274,'اسماء العملاء'!$A$2:$J$1270,8,FALSE),"")</f>
        <v/>
      </c>
      <c r="H274" s="247" t="str">
        <f>IFERROR(VLOOKUP(B274,'اسماء العملاء'!$A$2:$J$1270,10,FALSE),"")</f>
        <v/>
      </c>
    </row>
    <row r="275" spans="1:8" ht="21.95" customHeight="1">
      <c r="A275" s="290" t="str">
        <f t="shared" ca="1" si="4"/>
        <v/>
      </c>
      <c r="B275" s="227"/>
      <c r="C275" s="279" t="str">
        <f>IFERROR(VLOOKUP(B275,'اسماء العملاء'!$A$2:$E$142,5,FALSE),"")</f>
        <v/>
      </c>
      <c r="D275" s="280" t="str">
        <f>IFERROR(VLOOKUP(B275,'اسماء العملاء'!$A$2:$C$142,2,FALSE),"")</f>
        <v/>
      </c>
      <c r="E275" s="281" t="str">
        <f>IFERROR(VLOOKUP(B275,'اسماء العملاء'!$A$2:$C$142,3,FALSE),"")</f>
        <v/>
      </c>
      <c r="F275" s="297" t="str">
        <f>IFERROR(VLOOKUP(B275,'اسماء العملاء'!$A$2:$J$1270,9,FALSE),"")</f>
        <v/>
      </c>
      <c r="G275" s="297" t="str">
        <f>IFERROR(VLOOKUP(B275,'اسماء العملاء'!$A$2:$J$1270,8,FALSE),"")</f>
        <v/>
      </c>
      <c r="H275" s="247" t="str">
        <f>IFERROR(VLOOKUP(B275,'اسماء العملاء'!$A$2:$J$1270,10,FALSE),"")</f>
        <v/>
      </c>
    </row>
    <row r="276" spans="1:8" ht="21.95" customHeight="1">
      <c r="A276" s="290" t="str">
        <f t="shared" ca="1" si="4"/>
        <v/>
      </c>
      <c r="B276" s="227"/>
      <c r="C276" s="279" t="str">
        <f>IFERROR(VLOOKUP(B276,'اسماء العملاء'!$A$2:$E$142,5,FALSE),"")</f>
        <v/>
      </c>
      <c r="D276" s="280" t="str">
        <f>IFERROR(VLOOKUP(B276,'اسماء العملاء'!$A$2:$C$142,2,FALSE),"")</f>
        <v/>
      </c>
      <c r="E276" s="281" t="str">
        <f>IFERROR(VLOOKUP(B276,'اسماء العملاء'!$A$2:$C$142,3,FALSE),"")</f>
        <v/>
      </c>
      <c r="F276" s="297" t="str">
        <f>IFERROR(VLOOKUP(B276,'اسماء العملاء'!$A$2:$J$1270,9,FALSE),"")</f>
        <v/>
      </c>
      <c r="G276" s="297" t="str">
        <f>IFERROR(VLOOKUP(B276,'اسماء العملاء'!$A$2:$J$1270,8,FALSE),"")</f>
        <v/>
      </c>
      <c r="H276" s="247" t="str">
        <f>IFERROR(VLOOKUP(B276,'اسماء العملاء'!$A$2:$J$1270,10,FALSE),"")</f>
        <v/>
      </c>
    </row>
    <row r="277" spans="1:8" ht="21.95" customHeight="1">
      <c r="A277" s="290" t="str">
        <f t="shared" ca="1" si="4"/>
        <v/>
      </c>
      <c r="B277" s="227"/>
      <c r="C277" s="279" t="str">
        <f>IFERROR(VLOOKUP(B277,'اسماء العملاء'!$A$2:$E$142,5,FALSE),"")</f>
        <v/>
      </c>
      <c r="D277" s="280" t="str">
        <f>IFERROR(VLOOKUP(B277,'اسماء العملاء'!$A$2:$C$142,2,FALSE),"")</f>
        <v/>
      </c>
      <c r="E277" s="281" t="str">
        <f>IFERROR(VLOOKUP(B277,'اسماء العملاء'!$A$2:$C$142,3,FALSE),"")</f>
        <v/>
      </c>
      <c r="F277" s="297" t="str">
        <f>IFERROR(VLOOKUP(B277,'اسماء العملاء'!$A$2:$J$1270,9,FALSE),"")</f>
        <v/>
      </c>
      <c r="G277" s="297" t="str">
        <f>IFERROR(VLOOKUP(B277,'اسماء العملاء'!$A$2:$J$1270,8,FALSE),"")</f>
        <v/>
      </c>
      <c r="H277" s="247" t="str">
        <f>IFERROR(VLOOKUP(B277,'اسماء العملاء'!$A$2:$J$1270,10,FALSE),"")</f>
        <v/>
      </c>
    </row>
    <row r="278" spans="1:8" ht="21.95" customHeight="1">
      <c r="A278" s="290" t="str">
        <f t="shared" ca="1" si="4"/>
        <v/>
      </c>
      <c r="B278" s="227"/>
      <c r="C278" s="279" t="str">
        <f>IFERROR(VLOOKUP(B278,'اسماء العملاء'!$A$2:$E$142,5,FALSE),"")</f>
        <v/>
      </c>
      <c r="D278" s="280" t="str">
        <f>IFERROR(VLOOKUP(B278,'اسماء العملاء'!$A$2:$C$142,2,FALSE),"")</f>
        <v/>
      </c>
      <c r="E278" s="281" t="str">
        <f>IFERROR(VLOOKUP(B278,'اسماء العملاء'!$A$2:$C$142,3,FALSE),"")</f>
        <v/>
      </c>
      <c r="F278" s="297" t="str">
        <f>IFERROR(VLOOKUP(B278,'اسماء العملاء'!$A$2:$J$1270,9,FALSE),"")</f>
        <v/>
      </c>
      <c r="G278" s="297" t="str">
        <f>IFERROR(VLOOKUP(B278,'اسماء العملاء'!$A$2:$J$1270,8,FALSE),"")</f>
        <v/>
      </c>
      <c r="H278" s="247" t="str">
        <f>IFERROR(VLOOKUP(B278,'اسماء العملاء'!$A$2:$J$1270,10,FALSE),"")</f>
        <v/>
      </c>
    </row>
    <row r="279" spans="1:8" ht="21.95" customHeight="1">
      <c r="A279" s="290" t="str">
        <f t="shared" ca="1" si="4"/>
        <v/>
      </c>
      <c r="B279" s="227"/>
      <c r="C279" s="279" t="str">
        <f>IFERROR(VLOOKUP(B279,'اسماء العملاء'!$A$2:$E$142,5,FALSE),"")</f>
        <v/>
      </c>
      <c r="D279" s="280" t="str">
        <f>IFERROR(VLOOKUP(B279,'اسماء العملاء'!$A$2:$C$142,2,FALSE),"")</f>
        <v/>
      </c>
      <c r="E279" s="281" t="str">
        <f>IFERROR(VLOOKUP(B279,'اسماء العملاء'!$A$2:$C$142,3,FALSE),"")</f>
        <v/>
      </c>
      <c r="F279" s="297" t="str">
        <f>IFERROR(VLOOKUP(B279,'اسماء العملاء'!$A$2:$J$1270,9,FALSE),"")</f>
        <v/>
      </c>
      <c r="G279" s="297" t="str">
        <f>IFERROR(VLOOKUP(B279,'اسماء العملاء'!$A$2:$J$1270,8,FALSE),"")</f>
        <v/>
      </c>
      <c r="H279" s="247" t="str">
        <f>IFERROR(VLOOKUP(B279,'اسماء العملاء'!$A$2:$J$1270,10,FALSE),"")</f>
        <v/>
      </c>
    </row>
    <row r="280" spans="1:8" ht="21.95" customHeight="1">
      <c r="A280" s="290" t="str">
        <f t="shared" ca="1" si="4"/>
        <v/>
      </c>
      <c r="B280" s="227"/>
      <c r="C280" s="279" t="str">
        <f>IFERROR(VLOOKUP(B280,'اسماء العملاء'!$A$2:$E$142,5,FALSE),"")</f>
        <v/>
      </c>
      <c r="D280" s="280" t="str">
        <f>IFERROR(VLOOKUP(B280,'اسماء العملاء'!$A$2:$C$142,2,FALSE),"")</f>
        <v/>
      </c>
      <c r="E280" s="281" t="str">
        <f>IFERROR(VLOOKUP(B280,'اسماء العملاء'!$A$2:$C$142,3,FALSE),"")</f>
        <v/>
      </c>
      <c r="F280" s="297" t="str">
        <f>IFERROR(VLOOKUP(B280,'اسماء العملاء'!$A$2:$J$1270,9,FALSE),"")</f>
        <v/>
      </c>
      <c r="G280" s="297" t="str">
        <f>IFERROR(VLOOKUP(B280,'اسماء العملاء'!$A$2:$J$1270,8,FALSE),"")</f>
        <v/>
      </c>
      <c r="H280" s="247" t="str">
        <f>IFERROR(VLOOKUP(B280,'اسماء العملاء'!$A$2:$J$1270,10,FALSE),"")</f>
        <v/>
      </c>
    </row>
    <row r="281" spans="1:8" ht="21.95" customHeight="1">
      <c r="A281" s="290" t="str">
        <f t="shared" ca="1" si="4"/>
        <v/>
      </c>
      <c r="B281" s="227"/>
      <c r="C281" s="279" t="str">
        <f>IFERROR(VLOOKUP(B281,'اسماء العملاء'!$A$2:$E$142,5,FALSE),"")</f>
        <v/>
      </c>
      <c r="D281" s="280" t="str">
        <f>IFERROR(VLOOKUP(B281,'اسماء العملاء'!$A$2:$C$142,2,FALSE),"")</f>
        <v/>
      </c>
      <c r="E281" s="281" t="str">
        <f>IFERROR(VLOOKUP(B281,'اسماء العملاء'!$A$2:$C$142,3,FALSE),"")</f>
        <v/>
      </c>
      <c r="F281" s="297" t="str">
        <f>IFERROR(VLOOKUP(B281,'اسماء العملاء'!$A$2:$J$1270,9,FALSE),"")</f>
        <v/>
      </c>
      <c r="G281" s="297" t="str">
        <f>IFERROR(VLOOKUP(B281,'اسماء العملاء'!$A$2:$J$1270,8,FALSE),"")</f>
        <v/>
      </c>
      <c r="H281" s="247" t="str">
        <f>IFERROR(VLOOKUP(B281,'اسماء العملاء'!$A$2:$J$1270,10,FALSE),"")</f>
        <v/>
      </c>
    </row>
    <row r="282" spans="1:8" ht="21.95" customHeight="1">
      <c r="A282" s="290" t="str">
        <f t="shared" ca="1" si="4"/>
        <v/>
      </c>
      <c r="B282" s="227"/>
      <c r="C282" s="279" t="str">
        <f>IFERROR(VLOOKUP(B282,'اسماء العملاء'!$A$2:$E$142,5,FALSE),"")</f>
        <v/>
      </c>
      <c r="D282" s="280" t="str">
        <f>IFERROR(VLOOKUP(B282,'اسماء العملاء'!$A$2:$C$142,2,FALSE),"")</f>
        <v/>
      </c>
      <c r="E282" s="281" t="str">
        <f>IFERROR(VLOOKUP(B282,'اسماء العملاء'!$A$2:$C$142,3,FALSE),"")</f>
        <v/>
      </c>
      <c r="F282" s="297" t="str">
        <f>IFERROR(VLOOKUP(B282,'اسماء العملاء'!$A$2:$J$1270,9,FALSE),"")</f>
        <v/>
      </c>
      <c r="G282" s="297" t="str">
        <f>IFERROR(VLOOKUP(B282,'اسماء العملاء'!$A$2:$J$1270,8,FALSE),"")</f>
        <v/>
      </c>
      <c r="H282" s="247" t="str">
        <f>IFERROR(VLOOKUP(B282,'اسماء العملاء'!$A$2:$J$1270,10,FALSE),"")</f>
        <v/>
      </c>
    </row>
    <row r="283" spans="1:8" ht="21.95" customHeight="1">
      <c r="A283" s="290" t="str">
        <f t="shared" ca="1" si="4"/>
        <v/>
      </c>
      <c r="B283" s="227"/>
      <c r="C283" s="279" t="str">
        <f>IFERROR(VLOOKUP(B283,'اسماء العملاء'!$A$2:$E$142,5,FALSE),"")</f>
        <v/>
      </c>
      <c r="D283" s="280" t="str">
        <f>IFERROR(VLOOKUP(B283,'اسماء العملاء'!$A$2:$C$142,2,FALSE),"")</f>
        <v/>
      </c>
      <c r="E283" s="281" t="str">
        <f>IFERROR(VLOOKUP(B283,'اسماء العملاء'!$A$2:$C$142,3,FALSE),"")</f>
        <v/>
      </c>
      <c r="F283" s="297" t="str">
        <f>IFERROR(VLOOKUP(B283,'اسماء العملاء'!$A$2:$J$1270,9,FALSE),"")</f>
        <v/>
      </c>
      <c r="G283" s="297" t="str">
        <f>IFERROR(VLOOKUP(B283,'اسماء العملاء'!$A$2:$J$1270,8,FALSE),"")</f>
        <v/>
      </c>
      <c r="H283" s="247" t="str">
        <f>IFERROR(VLOOKUP(B283,'اسماء العملاء'!$A$2:$J$1270,10,FALSE),"")</f>
        <v/>
      </c>
    </row>
    <row r="284" spans="1:8" ht="21.95" customHeight="1">
      <c r="A284" s="290" t="str">
        <f t="shared" ca="1" si="4"/>
        <v/>
      </c>
      <c r="B284" s="227"/>
      <c r="C284" s="279" t="str">
        <f>IFERROR(VLOOKUP(B284,'اسماء العملاء'!$A$2:$E$142,5,FALSE),"")</f>
        <v/>
      </c>
      <c r="D284" s="280" t="str">
        <f>IFERROR(VLOOKUP(B284,'اسماء العملاء'!$A$2:$C$142,2,FALSE),"")</f>
        <v/>
      </c>
      <c r="E284" s="281" t="str">
        <f>IFERROR(VLOOKUP(B284,'اسماء العملاء'!$A$2:$C$142,3,FALSE),"")</f>
        <v/>
      </c>
      <c r="F284" s="297" t="str">
        <f>IFERROR(VLOOKUP(B284,'اسماء العملاء'!$A$2:$J$1270,9,FALSE),"")</f>
        <v/>
      </c>
      <c r="G284" s="297" t="str">
        <f>IFERROR(VLOOKUP(B284,'اسماء العملاء'!$A$2:$J$1270,8,FALSE),"")</f>
        <v/>
      </c>
      <c r="H284" s="247" t="str">
        <f>IFERROR(VLOOKUP(B284,'اسماء العملاء'!$A$2:$J$1270,10,FALSE),"")</f>
        <v/>
      </c>
    </row>
    <row r="285" spans="1:8" ht="21.95" customHeight="1">
      <c r="A285" s="290" t="str">
        <f t="shared" ca="1" si="4"/>
        <v/>
      </c>
      <c r="B285" s="227"/>
      <c r="C285" s="279" t="str">
        <f>IFERROR(VLOOKUP(B285,'اسماء العملاء'!$A$2:$E$142,5,FALSE),"")</f>
        <v/>
      </c>
      <c r="D285" s="280" t="str">
        <f>IFERROR(VLOOKUP(B285,'اسماء العملاء'!$A$2:$C$142,2,FALSE),"")</f>
        <v/>
      </c>
      <c r="E285" s="281" t="str">
        <f>IFERROR(VLOOKUP(B285,'اسماء العملاء'!$A$2:$C$142,3,FALSE),"")</f>
        <v/>
      </c>
      <c r="F285" s="297" t="str">
        <f>IFERROR(VLOOKUP(B285,'اسماء العملاء'!$A$2:$J$1270,9,FALSE),"")</f>
        <v/>
      </c>
      <c r="G285" s="297" t="str">
        <f>IFERROR(VLOOKUP(B285,'اسماء العملاء'!$A$2:$J$1270,8,FALSE),"")</f>
        <v/>
      </c>
      <c r="H285" s="247" t="str">
        <f>IFERROR(VLOOKUP(B285,'اسماء العملاء'!$A$2:$J$1270,10,FALSE),"")</f>
        <v/>
      </c>
    </row>
    <row r="286" spans="1:8" ht="21.95" customHeight="1">
      <c r="A286" s="290" t="str">
        <f t="shared" ca="1" si="4"/>
        <v/>
      </c>
      <c r="B286" s="227"/>
      <c r="C286" s="279" t="str">
        <f>IFERROR(VLOOKUP(B286,'اسماء العملاء'!$A$2:$E$142,5,FALSE),"")</f>
        <v/>
      </c>
      <c r="D286" s="280" t="str">
        <f>IFERROR(VLOOKUP(B286,'اسماء العملاء'!$A$2:$C$142,2,FALSE),"")</f>
        <v/>
      </c>
      <c r="E286" s="281" t="str">
        <f>IFERROR(VLOOKUP(B286,'اسماء العملاء'!$A$2:$C$142,3,FALSE),"")</f>
        <v/>
      </c>
      <c r="F286" s="297" t="str">
        <f>IFERROR(VLOOKUP(B286,'اسماء العملاء'!$A$2:$J$1270,9,FALSE),"")</f>
        <v/>
      </c>
      <c r="G286" s="297" t="str">
        <f>IFERROR(VLOOKUP(B286,'اسماء العملاء'!$A$2:$J$1270,8,FALSE),"")</f>
        <v/>
      </c>
      <c r="H286" s="247" t="str">
        <f>IFERROR(VLOOKUP(B286,'اسماء العملاء'!$A$2:$J$1270,10,FALSE),"")</f>
        <v/>
      </c>
    </row>
    <row r="287" spans="1:8" ht="21.95" customHeight="1">
      <c r="A287" s="290" t="str">
        <f t="shared" ca="1" si="4"/>
        <v/>
      </c>
      <c r="B287" s="227"/>
      <c r="C287" s="279" t="str">
        <f>IFERROR(VLOOKUP(B287,'اسماء العملاء'!$A$2:$E$142,5,FALSE),"")</f>
        <v/>
      </c>
      <c r="D287" s="280" t="str">
        <f>IFERROR(VLOOKUP(B287,'اسماء العملاء'!$A$2:$C$142,2,FALSE),"")</f>
        <v/>
      </c>
      <c r="E287" s="281" t="str">
        <f>IFERROR(VLOOKUP(B287,'اسماء العملاء'!$A$2:$C$142,3,FALSE),"")</f>
        <v/>
      </c>
      <c r="F287" s="297" t="str">
        <f>IFERROR(VLOOKUP(B287,'اسماء العملاء'!$A$2:$J$1270,9,FALSE),"")</f>
        <v/>
      </c>
      <c r="G287" s="297" t="str">
        <f>IFERROR(VLOOKUP(B287,'اسماء العملاء'!$A$2:$J$1270,8,FALSE),"")</f>
        <v/>
      </c>
      <c r="H287" s="247" t="str">
        <f>IFERROR(VLOOKUP(B287,'اسماء العملاء'!$A$2:$J$1270,10,FALSE),"")</f>
        <v/>
      </c>
    </row>
    <row r="288" spans="1:8" ht="21.95" customHeight="1">
      <c r="A288" s="290" t="str">
        <f t="shared" ca="1" si="4"/>
        <v/>
      </c>
      <c r="B288" s="227"/>
      <c r="C288" s="279" t="str">
        <f>IFERROR(VLOOKUP(B288,'اسماء العملاء'!$A$2:$E$142,5,FALSE),"")</f>
        <v/>
      </c>
      <c r="D288" s="280" t="str">
        <f>IFERROR(VLOOKUP(B288,'اسماء العملاء'!$A$2:$C$142,2,FALSE),"")</f>
        <v/>
      </c>
      <c r="E288" s="281" t="str">
        <f>IFERROR(VLOOKUP(B288,'اسماء العملاء'!$A$2:$C$142,3,FALSE),"")</f>
        <v/>
      </c>
      <c r="F288" s="297" t="str">
        <f>IFERROR(VLOOKUP(B288,'اسماء العملاء'!$A$2:$J$1270,9,FALSE),"")</f>
        <v/>
      </c>
      <c r="G288" s="297" t="str">
        <f>IFERROR(VLOOKUP(B288,'اسماء العملاء'!$A$2:$J$1270,8,FALSE),"")</f>
        <v/>
      </c>
      <c r="H288" s="247" t="str">
        <f>IFERROR(VLOOKUP(B288,'اسماء العملاء'!$A$2:$J$1270,10,FALSE),"")</f>
        <v/>
      </c>
    </row>
    <row r="289" spans="1:8" ht="21.95" customHeight="1">
      <c r="A289" s="290" t="str">
        <f t="shared" ca="1" si="4"/>
        <v/>
      </c>
      <c r="B289" s="227"/>
      <c r="C289" s="279" t="str">
        <f>IFERROR(VLOOKUP(B289,'اسماء العملاء'!$A$2:$E$142,5,FALSE),"")</f>
        <v/>
      </c>
      <c r="D289" s="280" t="str">
        <f>IFERROR(VLOOKUP(B289,'اسماء العملاء'!$A$2:$C$142,2,FALSE),"")</f>
        <v/>
      </c>
      <c r="E289" s="281" t="str">
        <f>IFERROR(VLOOKUP(B289,'اسماء العملاء'!$A$2:$C$142,3,FALSE),"")</f>
        <v/>
      </c>
      <c r="F289" s="297" t="str">
        <f>IFERROR(VLOOKUP(B289,'اسماء العملاء'!$A$2:$J$1270,9,FALSE),"")</f>
        <v/>
      </c>
      <c r="G289" s="297" t="str">
        <f>IFERROR(VLOOKUP(B289,'اسماء العملاء'!$A$2:$J$1270,8,FALSE),"")</f>
        <v/>
      </c>
      <c r="H289" s="247" t="str">
        <f>IFERROR(VLOOKUP(B289,'اسماء العملاء'!$A$2:$J$1270,10,FALSE),"")</f>
        <v/>
      </c>
    </row>
    <row r="290" spans="1:8" ht="21.95" customHeight="1">
      <c r="A290" s="290" t="str">
        <f t="shared" ca="1" si="4"/>
        <v/>
      </c>
      <c r="B290" s="227"/>
      <c r="C290" s="279" t="str">
        <f>IFERROR(VLOOKUP(B290,'اسماء العملاء'!$A$2:$E$142,5,FALSE),"")</f>
        <v/>
      </c>
      <c r="D290" s="280" t="str">
        <f>IFERROR(VLOOKUP(B290,'اسماء العملاء'!$A$2:$C$142,2,FALSE),"")</f>
        <v/>
      </c>
      <c r="E290" s="281" t="str">
        <f>IFERROR(VLOOKUP(B290,'اسماء العملاء'!$A$2:$C$142,3,FALSE),"")</f>
        <v/>
      </c>
      <c r="F290" s="297" t="str">
        <f>IFERROR(VLOOKUP(B290,'اسماء العملاء'!$A$2:$J$1270,9,FALSE),"")</f>
        <v/>
      </c>
      <c r="G290" s="297" t="str">
        <f>IFERROR(VLOOKUP(B290,'اسماء العملاء'!$A$2:$J$1270,8,FALSE),"")</f>
        <v/>
      </c>
      <c r="H290" s="247" t="str">
        <f>IFERROR(VLOOKUP(B290,'اسماء العملاء'!$A$2:$J$1270,10,FALSE),"")</f>
        <v/>
      </c>
    </row>
    <row r="291" spans="1:8" ht="21.95" customHeight="1">
      <c r="A291" s="290" t="str">
        <f t="shared" ca="1" si="4"/>
        <v/>
      </c>
      <c r="B291" s="227"/>
      <c r="C291" s="279" t="str">
        <f>IFERROR(VLOOKUP(B291,'اسماء العملاء'!$A$2:$E$142,5,FALSE),"")</f>
        <v/>
      </c>
      <c r="D291" s="280" t="str">
        <f>IFERROR(VLOOKUP(B291,'اسماء العملاء'!$A$2:$C$142,2,FALSE),"")</f>
        <v/>
      </c>
      <c r="E291" s="281" t="str">
        <f>IFERROR(VLOOKUP(B291,'اسماء العملاء'!$A$2:$C$142,3,FALSE),"")</f>
        <v/>
      </c>
      <c r="F291" s="297" t="str">
        <f>IFERROR(VLOOKUP(B291,'اسماء العملاء'!$A$2:$J$1270,9,FALSE),"")</f>
        <v/>
      </c>
      <c r="G291" s="297" t="str">
        <f>IFERROR(VLOOKUP(B291,'اسماء العملاء'!$A$2:$J$1270,8,FALSE),"")</f>
        <v/>
      </c>
      <c r="H291" s="247" t="str">
        <f>IFERROR(VLOOKUP(B291,'اسماء العملاء'!$A$2:$J$1270,10,FALSE),"")</f>
        <v/>
      </c>
    </row>
    <row r="292" spans="1:8" ht="21.95" customHeight="1">
      <c r="A292" s="290" t="str">
        <f t="shared" ca="1" si="4"/>
        <v/>
      </c>
      <c r="B292" s="227"/>
      <c r="C292" s="279" t="str">
        <f>IFERROR(VLOOKUP(B292,'اسماء العملاء'!$A$2:$E$142,5,FALSE),"")</f>
        <v/>
      </c>
      <c r="D292" s="280" t="str">
        <f>IFERROR(VLOOKUP(B292,'اسماء العملاء'!$A$2:$C$142,2,FALSE),"")</f>
        <v/>
      </c>
      <c r="E292" s="281" t="str">
        <f>IFERROR(VLOOKUP(B292,'اسماء العملاء'!$A$2:$C$142,3,FALSE),"")</f>
        <v/>
      </c>
      <c r="F292" s="297" t="str">
        <f>IFERROR(VLOOKUP(B292,'اسماء العملاء'!$A$2:$J$1270,9,FALSE),"")</f>
        <v/>
      </c>
      <c r="G292" s="297" t="str">
        <f>IFERROR(VLOOKUP(B292,'اسماء العملاء'!$A$2:$J$1270,8,FALSE),"")</f>
        <v/>
      </c>
      <c r="H292" s="247" t="str">
        <f>IFERROR(VLOOKUP(B292,'اسماء العملاء'!$A$2:$J$1270,10,FALSE),"")</f>
        <v/>
      </c>
    </row>
    <row r="293" spans="1:8" ht="21.95" customHeight="1">
      <c r="A293" s="290" t="str">
        <f t="shared" ca="1" si="4"/>
        <v/>
      </c>
      <c r="B293" s="227"/>
      <c r="C293" s="279" t="str">
        <f>IFERROR(VLOOKUP(B293,'اسماء العملاء'!$A$2:$E$142,5,FALSE),"")</f>
        <v/>
      </c>
      <c r="D293" s="280" t="str">
        <f>IFERROR(VLOOKUP(B293,'اسماء العملاء'!$A$2:$C$142,2,FALSE),"")</f>
        <v/>
      </c>
      <c r="E293" s="281" t="str">
        <f>IFERROR(VLOOKUP(B293,'اسماء العملاء'!$A$2:$C$142,3,FALSE),"")</f>
        <v/>
      </c>
      <c r="F293" s="297" t="str">
        <f>IFERROR(VLOOKUP(B293,'اسماء العملاء'!$A$2:$J$1270,9,FALSE),"")</f>
        <v/>
      </c>
      <c r="G293" s="297" t="str">
        <f>IFERROR(VLOOKUP(B293,'اسماء العملاء'!$A$2:$J$1270,8,FALSE),"")</f>
        <v/>
      </c>
      <c r="H293" s="247" t="str">
        <f>IFERROR(VLOOKUP(B293,'اسماء العملاء'!$A$2:$J$1270,10,FALSE),"")</f>
        <v/>
      </c>
    </row>
    <row r="294" spans="1:8" ht="21.95" customHeight="1">
      <c r="A294" s="290" t="str">
        <f t="shared" ca="1" si="4"/>
        <v/>
      </c>
      <c r="B294" s="227"/>
      <c r="C294" s="279" t="str">
        <f>IFERROR(VLOOKUP(B294,'اسماء العملاء'!$A$2:$E$142,5,FALSE),"")</f>
        <v/>
      </c>
      <c r="D294" s="280" t="str">
        <f>IFERROR(VLOOKUP(B294,'اسماء العملاء'!$A$2:$C$142,2,FALSE),"")</f>
        <v/>
      </c>
      <c r="E294" s="281" t="str">
        <f>IFERROR(VLOOKUP(B294,'اسماء العملاء'!$A$2:$C$142,3,FALSE),"")</f>
        <v/>
      </c>
      <c r="F294" s="297" t="str">
        <f>IFERROR(VLOOKUP(B294,'اسماء العملاء'!$A$2:$J$1270,9,FALSE),"")</f>
        <v/>
      </c>
      <c r="G294" s="297" t="str">
        <f>IFERROR(VLOOKUP(B294,'اسماء العملاء'!$A$2:$J$1270,8,FALSE),"")</f>
        <v/>
      </c>
      <c r="H294" s="247" t="str">
        <f>IFERROR(VLOOKUP(B294,'اسماء العملاء'!$A$2:$J$1270,10,FALSE),"")</f>
        <v/>
      </c>
    </row>
    <row r="295" spans="1:8" ht="21.95" customHeight="1">
      <c r="A295" s="290" t="str">
        <f t="shared" ca="1" si="4"/>
        <v/>
      </c>
      <c r="B295" s="227"/>
      <c r="C295" s="279" t="str">
        <f>IFERROR(VLOOKUP(B295,'اسماء العملاء'!$A$2:$E$142,5,FALSE),"")</f>
        <v/>
      </c>
      <c r="D295" s="280" t="str">
        <f>IFERROR(VLOOKUP(B295,'اسماء العملاء'!$A$2:$C$142,2,FALSE),"")</f>
        <v/>
      </c>
      <c r="E295" s="281" t="str">
        <f>IFERROR(VLOOKUP(B295,'اسماء العملاء'!$A$2:$C$142,3,FALSE),"")</f>
        <v/>
      </c>
      <c r="F295" s="297" t="str">
        <f>IFERROR(VLOOKUP(B295,'اسماء العملاء'!$A$2:$J$1270,9,FALSE),"")</f>
        <v/>
      </c>
      <c r="G295" s="297" t="str">
        <f>IFERROR(VLOOKUP(B295,'اسماء العملاء'!$A$2:$J$1270,8,FALSE),"")</f>
        <v/>
      </c>
      <c r="H295" s="247" t="str">
        <f>IFERROR(VLOOKUP(B295,'اسماء العملاء'!$A$2:$J$1270,10,FALSE),"")</f>
        <v/>
      </c>
    </row>
    <row r="296" spans="1:8" ht="21.95" customHeight="1">
      <c r="A296" s="290" t="str">
        <f t="shared" ca="1" si="4"/>
        <v/>
      </c>
      <c r="B296" s="227"/>
      <c r="C296" s="279" t="str">
        <f>IFERROR(VLOOKUP(B296,'اسماء العملاء'!$A$2:$E$142,5,FALSE),"")</f>
        <v/>
      </c>
      <c r="D296" s="280" t="str">
        <f>IFERROR(VLOOKUP(B296,'اسماء العملاء'!$A$2:$C$142,2,FALSE),"")</f>
        <v/>
      </c>
      <c r="E296" s="281" t="str">
        <f>IFERROR(VLOOKUP(B296,'اسماء العملاء'!$A$2:$C$142,3,FALSE),"")</f>
        <v/>
      </c>
      <c r="F296" s="297" t="str">
        <f>IFERROR(VLOOKUP(B296,'اسماء العملاء'!$A$2:$J$1270,9,FALSE),"")</f>
        <v/>
      </c>
      <c r="G296" s="297" t="str">
        <f>IFERROR(VLOOKUP(B296,'اسماء العملاء'!$A$2:$J$1270,8,FALSE),"")</f>
        <v/>
      </c>
      <c r="H296" s="247" t="str">
        <f>IFERROR(VLOOKUP(B296,'اسماء العملاء'!$A$2:$J$1270,10,FALSE),"")</f>
        <v/>
      </c>
    </row>
    <row r="297" spans="1:8" ht="21.95" customHeight="1">
      <c r="A297" s="290" t="str">
        <f t="shared" ca="1" si="4"/>
        <v/>
      </c>
      <c r="B297" s="227"/>
      <c r="C297" s="279" t="str">
        <f>IFERROR(VLOOKUP(B297,'اسماء العملاء'!$A$2:$E$142,5,FALSE),"")</f>
        <v/>
      </c>
      <c r="D297" s="280" t="str">
        <f>IFERROR(VLOOKUP(B297,'اسماء العملاء'!$A$2:$C$142,2,FALSE),"")</f>
        <v/>
      </c>
      <c r="E297" s="281" t="str">
        <f>IFERROR(VLOOKUP(B297,'اسماء العملاء'!$A$2:$C$142,3,FALSE),"")</f>
        <v/>
      </c>
      <c r="F297" s="297" t="str">
        <f>IFERROR(VLOOKUP(B297,'اسماء العملاء'!$A$2:$J$1270,9,FALSE),"")</f>
        <v/>
      </c>
      <c r="G297" s="297" t="str">
        <f>IFERROR(VLOOKUP(B297,'اسماء العملاء'!$A$2:$J$1270,8,FALSE),"")</f>
        <v/>
      </c>
      <c r="H297" s="247" t="str">
        <f>IFERROR(VLOOKUP(B297,'اسماء العملاء'!$A$2:$J$1270,10,FALSE),"")</f>
        <v/>
      </c>
    </row>
    <row r="298" spans="1:8" ht="21.95" customHeight="1">
      <c r="A298" s="290" t="str">
        <f t="shared" ca="1" si="4"/>
        <v/>
      </c>
      <c r="B298" s="227"/>
      <c r="C298" s="279" t="str">
        <f>IFERROR(VLOOKUP(B298,'اسماء العملاء'!$A$2:$E$142,5,FALSE),"")</f>
        <v/>
      </c>
      <c r="D298" s="280" t="str">
        <f>IFERROR(VLOOKUP(B298,'اسماء العملاء'!$A$2:$C$142,2,FALSE),"")</f>
        <v/>
      </c>
      <c r="E298" s="281" t="str">
        <f>IFERROR(VLOOKUP(B298,'اسماء العملاء'!$A$2:$C$142,3,FALSE),"")</f>
        <v/>
      </c>
      <c r="F298" s="297" t="str">
        <f>IFERROR(VLOOKUP(B298,'اسماء العملاء'!$A$2:$J$1270,9,FALSE),"")</f>
        <v/>
      </c>
      <c r="G298" s="297" t="str">
        <f>IFERROR(VLOOKUP(B298,'اسماء العملاء'!$A$2:$J$1270,8,FALSE),"")</f>
        <v/>
      </c>
      <c r="H298" s="247" t="str">
        <f>IFERROR(VLOOKUP(B298,'اسماء العملاء'!$A$2:$J$1270,10,FALSE),"")</f>
        <v/>
      </c>
    </row>
    <row r="299" spans="1:8" ht="21.95" customHeight="1">
      <c r="A299" s="290" t="str">
        <f t="shared" ca="1" si="4"/>
        <v/>
      </c>
      <c r="B299" s="227"/>
      <c r="C299" s="279" t="str">
        <f>IFERROR(VLOOKUP(B299,'اسماء العملاء'!$A$2:$E$142,5,FALSE),"")</f>
        <v/>
      </c>
      <c r="D299" s="280" t="str">
        <f>IFERROR(VLOOKUP(B299,'اسماء العملاء'!$A$2:$C$142,2,FALSE),"")</f>
        <v/>
      </c>
      <c r="E299" s="281" t="str">
        <f>IFERROR(VLOOKUP(B299,'اسماء العملاء'!$A$2:$C$142,3,FALSE),"")</f>
        <v/>
      </c>
      <c r="F299" s="297" t="str">
        <f>IFERROR(VLOOKUP(B299,'اسماء العملاء'!$A$2:$J$1270,9,FALSE),"")</f>
        <v/>
      </c>
      <c r="G299" s="297" t="str">
        <f>IFERROR(VLOOKUP(B299,'اسماء العملاء'!$A$2:$J$1270,8,FALSE),"")</f>
        <v/>
      </c>
      <c r="H299" s="247" t="str">
        <f>IFERROR(VLOOKUP(B299,'اسماء العملاء'!$A$2:$J$1270,10,FALSE),"")</f>
        <v/>
      </c>
    </row>
    <row r="300" spans="1:8" ht="21.95" customHeight="1">
      <c r="A300" s="290" t="str">
        <f t="shared" ca="1" si="4"/>
        <v/>
      </c>
      <c r="B300" s="227"/>
      <c r="C300" s="279" t="str">
        <f>IFERROR(VLOOKUP(B300,'اسماء العملاء'!$A$2:$E$142,5,FALSE),"")</f>
        <v/>
      </c>
      <c r="D300" s="280" t="str">
        <f>IFERROR(VLOOKUP(B300,'اسماء العملاء'!$A$2:$C$142,2,FALSE),"")</f>
        <v/>
      </c>
      <c r="E300" s="281" t="str">
        <f>IFERROR(VLOOKUP(B300,'اسماء العملاء'!$A$2:$C$142,3,FALSE),"")</f>
        <v/>
      </c>
      <c r="F300" s="297" t="str">
        <f>IFERROR(VLOOKUP(B300,'اسماء العملاء'!$A$2:$J$1270,9,FALSE),"")</f>
        <v/>
      </c>
      <c r="G300" s="297" t="str">
        <f>IFERROR(VLOOKUP(B300,'اسماء العملاء'!$A$2:$J$1270,8,FALSE),"")</f>
        <v/>
      </c>
      <c r="H300" s="247" t="str">
        <f>IFERROR(VLOOKUP(B300,'اسماء العملاء'!$A$2:$J$1270,10,FALSE),"")</f>
        <v/>
      </c>
    </row>
    <row r="301" spans="1:8" ht="21.95" customHeight="1">
      <c r="A301" s="290" t="str">
        <f t="shared" ca="1" si="4"/>
        <v/>
      </c>
      <c r="B301" s="227"/>
      <c r="C301" s="279" t="str">
        <f>IFERROR(VLOOKUP(B301,'اسماء العملاء'!$A$2:$E$142,5,FALSE),"")</f>
        <v/>
      </c>
      <c r="D301" s="280" t="str">
        <f>IFERROR(VLOOKUP(B301,'اسماء العملاء'!$A$2:$C$142,2,FALSE),"")</f>
        <v/>
      </c>
      <c r="E301" s="281" t="str">
        <f>IFERROR(VLOOKUP(B301,'اسماء العملاء'!$A$2:$C$142,3,FALSE),"")</f>
        <v/>
      </c>
      <c r="F301" s="297" t="str">
        <f>IFERROR(VLOOKUP(B301,'اسماء العملاء'!$A$2:$J$1270,9,FALSE),"")</f>
        <v/>
      </c>
      <c r="G301" s="297" t="str">
        <f>IFERROR(VLOOKUP(B301,'اسماء العملاء'!$A$2:$J$1270,8,FALSE),"")</f>
        <v/>
      </c>
      <c r="H301" s="247" t="str">
        <f>IFERROR(VLOOKUP(B301,'اسماء العملاء'!$A$2:$J$1270,10,FALSE),"")</f>
        <v/>
      </c>
    </row>
    <row r="302" spans="1:8" ht="21.95" customHeight="1">
      <c r="A302" s="290" t="str">
        <f t="shared" ca="1" si="4"/>
        <v/>
      </c>
      <c r="B302" s="227"/>
      <c r="C302" s="279" t="str">
        <f>IFERROR(VLOOKUP(B302,'اسماء العملاء'!$A$2:$E$142,5,FALSE),"")</f>
        <v/>
      </c>
      <c r="D302" s="280" t="str">
        <f>IFERROR(VLOOKUP(B302,'اسماء العملاء'!$A$2:$C$142,2,FALSE),"")</f>
        <v/>
      </c>
      <c r="E302" s="281" t="str">
        <f>IFERROR(VLOOKUP(B302,'اسماء العملاء'!$A$2:$C$142,3,FALSE),"")</f>
        <v/>
      </c>
      <c r="F302" s="297" t="str">
        <f>IFERROR(VLOOKUP(B302,'اسماء العملاء'!$A$2:$J$1270,9,FALSE),"")</f>
        <v/>
      </c>
      <c r="G302" s="297" t="str">
        <f>IFERROR(VLOOKUP(B302,'اسماء العملاء'!$A$2:$J$1270,8,FALSE),"")</f>
        <v/>
      </c>
      <c r="H302" s="247" t="str">
        <f>IFERROR(VLOOKUP(B302,'اسماء العملاء'!$A$2:$J$1270,10,FALSE),"")</f>
        <v/>
      </c>
    </row>
    <row r="303" spans="1:8" ht="21.95" customHeight="1">
      <c r="A303" s="290" t="str">
        <f t="shared" ca="1" si="4"/>
        <v/>
      </c>
      <c r="B303" s="227"/>
      <c r="C303" s="279" t="str">
        <f>IFERROR(VLOOKUP(B303,'اسماء العملاء'!$A$2:$E$142,5,FALSE),"")</f>
        <v/>
      </c>
      <c r="D303" s="280" t="str">
        <f>IFERROR(VLOOKUP(B303,'اسماء العملاء'!$A$2:$C$142,2,FALSE),"")</f>
        <v/>
      </c>
      <c r="E303" s="281" t="str">
        <f>IFERROR(VLOOKUP(B303,'اسماء العملاء'!$A$2:$C$142,3,FALSE),"")</f>
        <v/>
      </c>
      <c r="F303" s="297" t="str">
        <f>IFERROR(VLOOKUP(B303,'اسماء العملاء'!$A$2:$J$1270,9,FALSE),"")</f>
        <v/>
      </c>
      <c r="G303" s="297" t="str">
        <f>IFERROR(VLOOKUP(B303,'اسماء العملاء'!$A$2:$J$1270,8,FALSE),"")</f>
        <v/>
      </c>
      <c r="H303" s="247" t="str">
        <f>IFERROR(VLOOKUP(B303,'اسماء العملاء'!$A$2:$J$1270,10,FALSE),"")</f>
        <v/>
      </c>
    </row>
    <row r="304" spans="1:8" ht="21.95" customHeight="1">
      <c r="A304" s="290" t="str">
        <f t="shared" ca="1" si="4"/>
        <v/>
      </c>
      <c r="B304" s="227"/>
      <c r="C304" s="279" t="str">
        <f>IFERROR(VLOOKUP(B304,'اسماء العملاء'!$A$2:$E$142,5,FALSE),"")</f>
        <v/>
      </c>
      <c r="D304" s="280" t="str">
        <f>IFERROR(VLOOKUP(B304,'اسماء العملاء'!$A$2:$C$142,2,FALSE),"")</f>
        <v/>
      </c>
      <c r="E304" s="281" t="str">
        <f>IFERROR(VLOOKUP(B304,'اسماء العملاء'!$A$2:$C$142,3,FALSE),"")</f>
        <v/>
      </c>
      <c r="F304" s="297" t="str">
        <f>IFERROR(VLOOKUP(B304,'اسماء العملاء'!$A$2:$J$1270,9,FALSE),"")</f>
        <v/>
      </c>
      <c r="G304" s="297" t="str">
        <f>IFERROR(VLOOKUP(B304,'اسماء العملاء'!$A$2:$J$1270,8,FALSE),"")</f>
        <v/>
      </c>
      <c r="H304" s="247" t="str">
        <f>IFERROR(VLOOKUP(B304,'اسماء العملاء'!$A$2:$J$1270,10,FALSE),"")</f>
        <v/>
      </c>
    </row>
    <row r="305" spans="1:8" ht="21.95" customHeight="1">
      <c r="A305" s="290" t="str">
        <f t="shared" ca="1" si="4"/>
        <v/>
      </c>
      <c r="B305" s="227"/>
      <c r="C305" s="279" t="str">
        <f>IFERROR(VLOOKUP(B305,'اسماء العملاء'!$A$2:$E$142,5,FALSE),"")</f>
        <v/>
      </c>
      <c r="D305" s="280" t="str">
        <f>IFERROR(VLOOKUP(B305,'اسماء العملاء'!$A$2:$C$142,2,FALSE),"")</f>
        <v/>
      </c>
      <c r="E305" s="281" t="str">
        <f>IFERROR(VLOOKUP(B305,'اسماء العملاء'!$A$2:$C$142,3,FALSE),"")</f>
        <v/>
      </c>
      <c r="F305" s="297" t="str">
        <f>IFERROR(VLOOKUP(B305,'اسماء العملاء'!$A$2:$J$1270,9,FALSE),"")</f>
        <v/>
      </c>
      <c r="G305" s="297" t="str">
        <f>IFERROR(VLOOKUP(B305,'اسماء العملاء'!$A$2:$J$1270,8,FALSE),"")</f>
        <v/>
      </c>
      <c r="H305" s="247" t="str">
        <f>IFERROR(VLOOKUP(B305,'اسماء العملاء'!$A$2:$J$1270,10,FALSE),"")</f>
        <v/>
      </c>
    </row>
    <row r="306" spans="1:8" ht="21.95" customHeight="1">
      <c r="A306" s="290" t="str">
        <f t="shared" ca="1" si="4"/>
        <v/>
      </c>
      <c r="B306" s="227"/>
      <c r="C306" s="279" t="str">
        <f>IFERROR(VLOOKUP(B306,'اسماء العملاء'!$A$2:$E$142,5,FALSE),"")</f>
        <v/>
      </c>
      <c r="D306" s="280" t="str">
        <f>IFERROR(VLOOKUP(B306,'اسماء العملاء'!$A$2:$C$142,2,FALSE),"")</f>
        <v/>
      </c>
      <c r="E306" s="281" t="str">
        <f>IFERROR(VLOOKUP(B306,'اسماء العملاء'!$A$2:$C$142,3,FALSE),"")</f>
        <v/>
      </c>
      <c r="F306" s="297" t="str">
        <f>IFERROR(VLOOKUP(B306,'اسماء العملاء'!$A$2:$J$1270,9,FALSE),"")</f>
        <v/>
      </c>
      <c r="G306" s="297" t="str">
        <f>IFERROR(VLOOKUP(B306,'اسماء العملاء'!$A$2:$J$1270,8,FALSE),"")</f>
        <v/>
      </c>
      <c r="H306" s="247" t="str">
        <f>IFERROR(VLOOKUP(B306,'اسماء العملاء'!$A$2:$J$1270,10,FALSE),"")</f>
        <v/>
      </c>
    </row>
    <row r="307" spans="1:8" ht="21.95" customHeight="1">
      <c r="A307" s="290" t="str">
        <f t="shared" ca="1" si="4"/>
        <v/>
      </c>
      <c r="B307" s="227"/>
      <c r="C307" s="279" t="str">
        <f>IFERROR(VLOOKUP(B307,'اسماء العملاء'!$A$2:$E$142,5,FALSE),"")</f>
        <v/>
      </c>
      <c r="D307" s="280" t="str">
        <f>IFERROR(VLOOKUP(B307,'اسماء العملاء'!$A$2:$C$142,2,FALSE),"")</f>
        <v/>
      </c>
      <c r="E307" s="281" t="str">
        <f>IFERROR(VLOOKUP(B307,'اسماء العملاء'!$A$2:$C$142,3,FALSE),"")</f>
        <v/>
      </c>
      <c r="F307" s="297" t="str">
        <f>IFERROR(VLOOKUP(B307,'اسماء العملاء'!$A$2:$J$1270,9,FALSE),"")</f>
        <v/>
      </c>
      <c r="G307" s="297" t="str">
        <f>IFERROR(VLOOKUP(B307,'اسماء العملاء'!$A$2:$J$1270,8,FALSE),"")</f>
        <v/>
      </c>
      <c r="H307" s="247" t="str">
        <f>IFERROR(VLOOKUP(B307,'اسماء العملاء'!$A$2:$J$1270,10,FALSE),"")</f>
        <v/>
      </c>
    </row>
    <row r="308" spans="1:8" ht="21.95" customHeight="1">
      <c r="A308" s="290" t="str">
        <f t="shared" ca="1" si="4"/>
        <v/>
      </c>
      <c r="B308" s="227"/>
      <c r="C308" s="279" t="str">
        <f>IFERROR(VLOOKUP(B308,'اسماء العملاء'!$A$2:$E$142,5,FALSE),"")</f>
        <v/>
      </c>
      <c r="D308" s="280" t="str">
        <f>IFERROR(VLOOKUP(B308,'اسماء العملاء'!$A$2:$C$142,2,FALSE),"")</f>
        <v/>
      </c>
      <c r="E308" s="281" t="str">
        <f>IFERROR(VLOOKUP(B308,'اسماء العملاء'!$A$2:$C$142,3,FALSE),"")</f>
        <v/>
      </c>
      <c r="F308" s="297" t="str">
        <f>IFERROR(VLOOKUP(B308,'اسماء العملاء'!$A$2:$J$1270,9,FALSE),"")</f>
        <v/>
      </c>
      <c r="G308" s="297" t="str">
        <f>IFERROR(VLOOKUP(B308,'اسماء العملاء'!$A$2:$J$1270,8,FALSE),"")</f>
        <v/>
      </c>
      <c r="H308" s="247" t="str">
        <f>IFERROR(VLOOKUP(B308,'اسماء العملاء'!$A$2:$J$1270,10,FALSE),"")</f>
        <v/>
      </c>
    </row>
    <row r="309" spans="1:8" ht="21.95" customHeight="1">
      <c r="A309" s="290" t="str">
        <f t="shared" ca="1" si="4"/>
        <v/>
      </c>
      <c r="B309" s="227"/>
      <c r="C309" s="279" t="str">
        <f>IFERROR(VLOOKUP(B309,'اسماء العملاء'!$A$2:$E$142,5,FALSE),"")</f>
        <v/>
      </c>
      <c r="D309" s="280" t="str">
        <f>IFERROR(VLOOKUP(B309,'اسماء العملاء'!$A$2:$C$142,2,FALSE),"")</f>
        <v/>
      </c>
      <c r="E309" s="281" t="str">
        <f>IFERROR(VLOOKUP(B309,'اسماء العملاء'!$A$2:$C$142,3,FALSE),"")</f>
        <v/>
      </c>
      <c r="F309" s="297" t="str">
        <f>IFERROR(VLOOKUP(B309,'اسماء العملاء'!$A$2:$J$1270,9,FALSE),"")</f>
        <v/>
      </c>
      <c r="G309" s="297" t="str">
        <f>IFERROR(VLOOKUP(B309,'اسماء العملاء'!$A$2:$J$1270,8,FALSE),"")</f>
        <v/>
      </c>
      <c r="H309" s="247" t="str">
        <f>IFERROR(VLOOKUP(B309,'اسماء العملاء'!$A$2:$J$1270,10,FALSE),"")</f>
        <v/>
      </c>
    </row>
    <row r="310" spans="1:8" ht="21.95" customHeight="1">
      <c r="A310" s="290" t="str">
        <f t="shared" ca="1" si="4"/>
        <v/>
      </c>
      <c r="B310" s="227"/>
      <c r="C310" s="279" t="str">
        <f>IFERROR(VLOOKUP(B310,'اسماء العملاء'!$A$2:$E$142,5,FALSE),"")</f>
        <v/>
      </c>
      <c r="D310" s="280" t="str">
        <f>IFERROR(VLOOKUP(B310,'اسماء العملاء'!$A$2:$C$142,2,FALSE),"")</f>
        <v/>
      </c>
      <c r="E310" s="281" t="str">
        <f>IFERROR(VLOOKUP(B310,'اسماء العملاء'!$A$2:$C$142,3,FALSE),"")</f>
        <v/>
      </c>
      <c r="F310" s="297" t="str">
        <f>IFERROR(VLOOKUP(B310,'اسماء العملاء'!$A$2:$J$1270,9,FALSE),"")</f>
        <v/>
      </c>
      <c r="G310" s="297" t="str">
        <f>IFERROR(VLOOKUP(B310,'اسماء العملاء'!$A$2:$J$1270,8,FALSE),"")</f>
        <v/>
      </c>
      <c r="H310" s="247" t="str">
        <f>IFERROR(VLOOKUP(B310,'اسماء العملاء'!$A$2:$J$1270,10,FALSE),"")</f>
        <v/>
      </c>
    </row>
    <row r="311" spans="1:8" ht="21.95" customHeight="1">
      <c r="A311" s="290" t="str">
        <f t="shared" ca="1" si="4"/>
        <v/>
      </c>
      <c r="B311" s="227"/>
      <c r="C311" s="279" t="str">
        <f>IFERROR(VLOOKUP(B311,'اسماء العملاء'!$A$2:$E$142,5,FALSE),"")</f>
        <v/>
      </c>
      <c r="D311" s="280" t="str">
        <f>IFERROR(VLOOKUP(B311,'اسماء العملاء'!$A$2:$C$142,2,FALSE),"")</f>
        <v/>
      </c>
      <c r="E311" s="281" t="str">
        <f>IFERROR(VLOOKUP(B311,'اسماء العملاء'!$A$2:$C$142,3,FALSE),"")</f>
        <v/>
      </c>
      <c r="F311" s="297" t="str">
        <f>IFERROR(VLOOKUP(B311,'اسماء العملاء'!$A$2:$J$1270,9,FALSE),"")</f>
        <v/>
      </c>
      <c r="G311" s="297" t="str">
        <f>IFERROR(VLOOKUP(B311,'اسماء العملاء'!$A$2:$J$1270,8,FALSE),"")</f>
        <v/>
      </c>
      <c r="H311" s="247" t="str">
        <f>IFERROR(VLOOKUP(B311,'اسماء العملاء'!$A$2:$J$1270,10,FALSE),"")</f>
        <v/>
      </c>
    </row>
    <row r="312" spans="1:8" ht="21.95" customHeight="1">
      <c r="A312" s="290" t="str">
        <f t="shared" ca="1" si="4"/>
        <v/>
      </c>
      <c r="B312" s="227"/>
      <c r="C312" s="279" t="str">
        <f>IFERROR(VLOOKUP(B312,'اسماء العملاء'!$A$2:$E$142,5,FALSE),"")</f>
        <v/>
      </c>
      <c r="D312" s="280" t="str">
        <f>IFERROR(VLOOKUP(B312,'اسماء العملاء'!$A$2:$C$142,2,FALSE),"")</f>
        <v/>
      </c>
      <c r="E312" s="281" t="str">
        <f>IFERROR(VLOOKUP(B312,'اسماء العملاء'!$A$2:$C$142,3,FALSE),"")</f>
        <v/>
      </c>
      <c r="F312" s="297" t="str">
        <f>IFERROR(VLOOKUP(B312,'اسماء العملاء'!$A$2:$J$1270,9,FALSE),"")</f>
        <v/>
      </c>
      <c r="G312" s="297" t="str">
        <f>IFERROR(VLOOKUP(B312,'اسماء العملاء'!$A$2:$J$1270,8,FALSE),"")</f>
        <v/>
      </c>
      <c r="H312" s="247" t="str">
        <f>IFERROR(VLOOKUP(B312,'اسماء العملاء'!$A$2:$J$1270,10,FALSE),"")</f>
        <v/>
      </c>
    </row>
    <row r="313" spans="1:8" ht="21.95" customHeight="1">
      <c r="A313" s="290" t="str">
        <f t="shared" ca="1" si="4"/>
        <v/>
      </c>
      <c r="B313" s="227"/>
      <c r="C313" s="279" t="str">
        <f>IFERROR(VLOOKUP(B313,'اسماء العملاء'!$A$2:$E$142,5,FALSE),"")</f>
        <v/>
      </c>
      <c r="D313" s="280" t="str">
        <f>IFERROR(VLOOKUP(B313,'اسماء العملاء'!$A$2:$C$142,2,FALSE),"")</f>
        <v/>
      </c>
      <c r="E313" s="281" t="str">
        <f>IFERROR(VLOOKUP(B313,'اسماء العملاء'!$A$2:$C$142,3,FALSE),"")</f>
        <v/>
      </c>
      <c r="F313" s="297" t="str">
        <f>IFERROR(VLOOKUP(B313,'اسماء العملاء'!$A$2:$J$1270,9,FALSE),"")</f>
        <v/>
      </c>
      <c r="G313" s="297" t="str">
        <f>IFERROR(VLOOKUP(B313,'اسماء العملاء'!$A$2:$J$1270,8,FALSE),"")</f>
        <v/>
      </c>
      <c r="H313" s="247" t="str">
        <f>IFERROR(VLOOKUP(B313,'اسماء العملاء'!$A$2:$J$1270,10,FALSE),"")</f>
        <v/>
      </c>
    </row>
    <row r="314" spans="1:8" ht="21.95" customHeight="1">
      <c r="A314" s="290" t="str">
        <f t="shared" ca="1" si="4"/>
        <v/>
      </c>
      <c r="B314" s="227"/>
      <c r="C314" s="279" t="str">
        <f>IFERROR(VLOOKUP(B314,'اسماء العملاء'!$A$2:$E$142,5,FALSE),"")</f>
        <v/>
      </c>
      <c r="D314" s="280" t="str">
        <f>IFERROR(VLOOKUP(B314,'اسماء العملاء'!$A$2:$C$142,2,FALSE),"")</f>
        <v/>
      </c>
      <c r="E314" s="281" t="str">
        <f>IFERROR(VLOOKUP(B314,'اسماء العملاء'!$A$2:$C$142,3,FALSE),"")</f>
        <v/>
      </c>
      <c r="F314" s="297" t="str">
        <f>IFERROR(VLOOKUP(B314,'اسماء العملاء'!$A$2:$J$1270,9,FALSE),"")</f>
        <v/>
      </c>
      <c r="G314" s="297" t="str">
        <f>IFERROR(VLOOKUP(B314,'اسماء العملاء'!$A$2:$J$1270,8,FALSE),"")</f>
        <v/>
      </c>
      <c r="H314" s="247" t="str">
        <f>IFERROR(VLOOKUP(B314,'اسماء العملاء'!$A$2:$J$1270,10,FALSE),"")</f>
        <v/>
      </c>
    </row>
    <row r="315" spans="1:8" ht="21.95" customHeight="1">
      <c r="A315" s="290" t="str">
        <f t="shared" ca="1" si="4"/>
        <v/>
      </c>
      <c r="B315" s="227"/>
      <c r="C315" s="279" t="str">
        <f>IFERROR(VLOOKUP(B315,'اسماء العملاء'!$A$2:$E$142,5,FALSE),"")</f>
        <v/>
      </c>
      <c r="D315" s="280" t="str">
        <f>IFERROR(VLOOKUP(B315,'اسماء العملاء'!$A$2:$C$142,2,FALSE),"")</f>
        <v/>
      </c>
      <c r="E315" s="281" t="str">
        <f>IFERROR(VLOOKUP(B315,'اسماء العملاء'!$A$2:$C$142,3,FALSE),"")</f>
        <v/>
      </c>
      <c r="F315" s="297" t="str">
        <f>IFERROR(VLOOKUP(B315,'اسماء العملاء'!$A$2:$J$1270,9,FALSE),"")</f>
        <v/>
      </c>
      <c r="G315" s="297" t="str">
        <f>IFERROR(VLOOKUP(B315,'اسماء العملاء'!$A$2:$J$1270,8,FALSE),"")</f>
        <v/>
      </c>
      <c r="H315" s="247" t="str">
        <f>IFERROR(VLOOKUP(B315,'اسماء العملاء'!$A$2:$J$1270,10,FALSE),"")</f>
        <v/>
      </c>
    </row>
    <row r="316" spans="1:8" ht="21.95" customHeight="1">
      <c r="A316" s="290" t="str">
        <f t="shared" ca="1" si="4"/>
        <v/>
      </c>
      <c r="B316" s="227"/>
      <c r="C316" s="279" t="str">
        <f>IFERROR(VLOOKUP(B316,'اسماء العملاء'!$A$2:$E$142,5,FALSE),"")</f>
        <v/>
      </c>
      <c r="D316" s="280" t="str">
        <f>IFERROR(VLOOKUP(B316,'اسماء العملاء'!$A$2:$C$142,2,FALSE),"")</f>
        <v/>
      </c>
      <c r="E316" s="281" t="str">
        <f>IFERROR(VLOOKUP(B316,'اسماء العملاء'!$A$2:$C$142,3,FALSE),"")</f>
        <v/>
      </c>
      <c r="F316" s="297" t="str">
        <f>IFERROR(VLOOKUP(B316,'اسماء العملاء'!$A$2:$J$1270,9,FALSE),"")</f>
        <v/>
      </c>
      <c r="G316" s="297" t="str">
        <f>IFERROR(VLOOKUP(B316,'اسماء العملاء'!$A$2:$J$1270,8,FALSE),"")</f>
        <v/>
      </c>
      <c r="H316" s="247" t="str">
        <f>IFERROR(VLOOKUP(B316,'اسماء العملاء'!$A$2:$J$1270,10,FALSE),"")</f>
        <v/>
      </c>
    </row>
    <row r="317" spans="1:8" ht="21.95" customHeight="1">
      <c r="A317" s="290" t="str">
        <f t="shared" ca="1" si="4"/>
        <v/>
      </c>
      <c r="B317" s="227"/>
      <c r="C317" s="279" t="str">
        <f>IFERROR(VLOOKUP(B317,'اسماء العملاء'!$A$2:$E$142,5,FALSE),"")</f>
        <v/>
      </c>
      <c r="D317" s="280" t="str">
        <f>IFERROR(VLOOKUP(B317,'اسماء العملاء'!$A$2:$C$142,2,FALSE),"")</f>
        <v/>
      </c>
      <c r="E317" s="281" t="str">
        <f>IFERROR(VLOOKUP(B317,'اسماء العملاء'!$A$2:$C$142,3,FALSE),"")</f>
        <v/>
      </c>
      <c r="F317" s="297" t="str">
        <f>IFERROR(VLOOKUP(B317,'اسماء العملاء'!$A$2:$J$1270,9,FALSE),"")</f>
        <v/>
      </c>
      <c r="G317" s="297" t="str">
        <f>IFERROR(VLOOKUP(B317,'اسماء العملاء'!$A$2:$J$1270,8,FALSE),"")</f>
        <v/>
      </c>
      <c r="H317" s="247" t="str">
        <f>IFERROR(VLOOKUP(B317,'اسماء العملاء'!$A$2:$J$1270,10,FALSE),"")</f>
        <v/>
      </c>
    </row>
    <row r="318" spans="1:8" ht="21.95" customHeight="1">
      <c r="A318" s="290" t="str">
        <f t="shared" ca="1" si="4"/>
        <v/>
      </c>
      <c r="B318" s="227"/>
      <c r="C318" s="279" t="str">
        <f>IFERROR(VLOOKUP(B318,'اسماء العملاء'!$A$2:$E$142,5,FALSE),"")</f>
        <v/>
      </c>
      <c r="D318" s="280" t="str">
        <f>IFERROR(VLOOKUP(B318,'اسماء العملاء'!$A$2:$C$142,2,FALSE),"")</f>
        <v/>
      </c>
      <c r="E318" s="281" t="str">
        <f>IFERROR(VLOOKUP(B318,'اسماء العملاء'!$A$2:$C$142,3,FALSE),"")</f>
        <v/>
      </c>
      <c r="F318" s="297" t="str">
        <f>IFERROR(VLOOKUP(B318,'اسماء العملاء'!$A$2:$J$1270,9,FALSE),"")</f>
        <v/>
      </c>
      <c r="G318" s="297" t="str">
        <f>IFERROR(VLOOKUP(B318,'اسماء العملاء'!$A$2:$J$1270,8,FALSE),"")</f>
        <v/>
      </c>
      <c r="H318" s="247" t="str">
        <f>IFERROR(VLOOKUP(B318,'اسماء العملاء'!$A$2:$J$1270,10,FALSE),"")</f>
        <v/>
      </c>
    </row>
    <row r="319" spans="1:8" ht="21.95" customHeight="1">
      <c r="A319" s="290" t="str">
        <f t="shared" ca="1" si="4"/>
        <v/>
      </c>
      <c r="B319" s="227"/>
      <c r="C319" s="279" t="str">
        <f>IFERROR(VLOOKUP(B319,'اسماء العملاء'!$A$2:$E$142,5,FALSE),"")</f>
        <v/>
      </c>
      <c r="D319" s="280" t="str">
        <f>IFERROR(VLOOKUP(B319,'اسماء العملاء'!$A$2:$C$142,2,FALSE),"")</f>
        <v/>
      </c>
      <c r="E319" s="281" t="str">
        <f>IFERROR(VLOOKUP(B319,'اسماء العملاء'!$A$2:$C$142,3,FALSE),"")</f>
        <v/>
      </c>
      <c r="F319" s="297" t="str">
        <f>IFERROR(VLOOKUP(B319,'اسماء العملاء'!$A$2:$J$1270,9,FALSE),"")</f>
        <v/>
      </c>
      <c r="G319" s="297" t="str">
        <f>IFERROR(VLOOKUP(B319,'اسماء العملاء'!$A$2:$J$1270,8,FALSE),"")</f>
        <v/>
      </c>
      <c r="H319" s="247" t="str">
        <f>IFERROR(VLOOKUP(B319,'اسماء العملاء'!$A$2:$J$1270,10,FALSE),"")</f>
        <v/>
      </c>
    </row>
    <row r="320" spans="1:8" ht="21.95" customHeight="1">
      <c r="A320" s="290" t="str">
        <f t="shared" ca="1" si="4"/>
        <v/>
      </c>
      <c r="B320" s="227"/>
      <c r="C320" s="279" t="str">
        <f>IFERROR(VLOOKUP(B320,'اسماء العملاء'!$A$2:$E$142,5,FALSE),"")</f>
        <v/>
      </c>
      <c r="D320" s="280" t="str">
        <f>IFERROR(VLOOKUP(B320,'اسماء العملاء'!$A$2:$C$142,2,FALSE),"")</f>
        <v/>
      </c>
      <c r="E320" s="281" t="str">
        <f>IFERROR(VLOOKUP(B320,'اسماء العملاء'!$A$2:$C$142,3,FALSE),"")</f>
        <v/>
      </c>
      <c r="F320" s="297" t="str">
        <f>IFERROR(VLOOKUP(B320,'اسماء العملاء'!$A$2:$J$1270,9,FALSE),"")</f>
        <v/>
      </c>
      <c r="G320" s="297" t="str">
        <f>IFERROR(VLOOKUP(B320,'اسماء العملاء'!$A$2:$J$1270,8,FALSE),"")</f>
        <v/>
      </c>
      <c r="H320" s="247" t="str">
        <f>IFERROR(VLOOKUP(B320,'اسماء العملاء'!$A$2:$J$1270,10,FALSE),"")</f>
        <v/>
      </c>
    </row>
    <row r="321" spans="1:8" ht="21.95" customHeight="1">
      <c r="A321" s="290" t="str">
        <f t="shared" ca="1" si="4"/>
        <v/>
      </c>
      <c r="B321" s="227"/>
      <c r="C321" s="279" t="str">
        <f>IFERROR(VLOOKUP(B321,'اسماء العملاء'!$A$2:$E$142,5,FALSE),"")</f>
        <v/>
      </c>
      <c r="D321" s="280" t="str">
        <f>IFERROR(VLOOKUP(B321,'اسماء العملاء'!$A$2:$C$142,2,FALSE),"")</f>
        <v/>
      </c>
      <c r="E321" s="281" t="str">
        <f>IFERROR(VLOOKUP(B321,'اسماء العملاء'!$A$2:$C$142,3,FALSE),"")</f>
        <v/>
      </c>
      <c r="F321" s="297" t="str">
        <f>IFERROR(VLOOKUP(B321,'اسماء العملاء'!$A$2:$J$1270,9,FALSE),"")</f>
        <v/>
      </c>
      <c r="G321" s="297" t="str">
        <f>IFERROR(VLOOKUP(B321,'اسماء العملاء'!$A$2:$J$1270,8,FALSE),"")</f>
        <v/>
      </c>
      <c r="H321" s="247" t="str">
        <f>IFERROR(VLOOKUP(B321,'اسماء العملاء'!$A$2:$J$1270,10,FALSE),"")</f>
        <v/>
      </c>
    </row>
    <row r="322" spans="1:8" ht="21.95" customHeight="1">
      <c r="A322" s="290" t="str">
        <f t="shared" ca="1" si="4"/>
        <v/>
      </c>
      <c r="B322" s="227"/>
      <c r="C322" s="279" t="str">
        <f>IFERROR(VLOOKUP(B322,'اسماء العملاء'!$A$2:$E$142,5,FALSE),"")</f>
        <v/>
      </c>
      <c r="D322" s="280" t="str">
        <f>IFERROR(VLOOKUP(B322,'اسماء العملاء'!$A$2:$C$142,2,FALSE),"")</f>
        <v/>
      </c>
      <c r="E322" s="281" t="str">
        <f>IFERROR(VLOOKUP(B322,'اسماء العملاء'!$A$2:$C$142,3,FALSE),"")</f>
        <v/>
      </c>
      <c r="F322" s="297" t="str">
        <f>IFERROR(VLOOKUP(B322,'اسماء العملاء'!$A$2:$J$1270,9,FALSE),"")</f>
        <v/>
      </c>
      <c r="G322" s="297" t="str">
        <f>IFERROR(VLOOKUP(B322,'اسماء العملاء'!$A$2:$J$1270,8,FALSE),"")</f>
        <v/>
      </c>
      <c r="H322" s="247" t="str">
        <f>IFERROR(VLOOKUP(B322,'اسماء العملاء'!$A$2:$J$1270,10,FALSE),"")</f>
        <v/>
      </c>
    </row>
    <row r="323" spans="1:8" ht="21.95" customHeight="1">
      <c r="A323" s="290" t="str">
        <f t="shared" ca="1" si="4"/>
        <v/>
      </c>
      <c r="B323" s="227"/>
      <c r="C323" s="279" t="str">
        <f>IFERROR(VLOOKUP(B323,'اسماء العملاء'!$A$2:$E$142,5,FALSE),"")</f>
        <v/>
      </c>
      <c r="D323" s="280" t="str">
        <f>IFERROR(VLOOKUP(B323,'اسماء العملاء'!$A$2:$C$142,2,FALSE),"")</f>
        <v/>
      </c>
      <c r="E323" s="281" t="str">
        <f>IFERROR(VLOOKUP(B323,'اسماء العملاء'!$A$2:$C$142,3,FALSE),"")</f>
        <v/>
      </c>
      <c r="F323" s="297" t="str">
        <f>IFERROR(VLOOKUP(B323,'اسماء العملاء'!$A$2:$J$1270,9,FALSE),"")</f>
        <v/>
      </c>
      <c r="G323" s="297" t="str">
        <f>IFERROR(VLOOKUP(B323,'اسماء العملاء'!$A$2:$J$1270,8,FALSE),"")</f>
        <v/>
      </c>
      <c r="H323" s="247" t="str">
        <f>IFERROR(VLOOKUP(B323,'اسماء العملاء'!$A$2:$J$1270,10,FALSE),"")</f>
        <v/>
      </c>
    </row>
    <row r="324" spans="1:8" ht="21.95" customHeight="1">
      <c r="A324" s="290" t="str">
        <f t="shared" ref="A324:A387" ca="1" si="5">IF(B324="","",TODAY())</f>
        <v/>
      </c>
      <c r="B324" s="227"/>
      <c r="C324" s="279" t="str">
        <f>IFERROR(VLOOKUP(B324,'اسماء العملاء'!$A$2:$E$142,5,FALSE),"")</f>
        <v/>
      </c>
      <c r="D324" s="280" t="str">
        <f>IFERROR(VLOOKUP(B324,'اسماء العملاء'!$A$2:$C$142,2,FALSE),"")</f>
        <v/>
      </c>
      <c r="E324" s="281" t="str">
        <f>IFERROR(VLOOKUP(B324,'اسماء العملاء'!$A$2:$C$142,3,FALSE),"")</f>
        <v/>
      </c>
      <c r="F324" s="297" t="str">
        <f>IFERROR(VLOOKUP(B324,'اسماء العملاء'!$A$2:$J$1270,9,FALSE),"")</f>
        <v/>
      </c>
      <c r="G324" s="297" t="str">
        <f>IFERROR(VLOOKUP(B324,'اسماء العملاء'!$A$2:$J$1270,8,FALSE),"")</f>
        <v/>
      </c>
      <c r="H324" s="247" t="str">
        <f>IFERROR(VLOOKUP(B324,'اسماء العملاء'!$A$2:$J$1270,10,FALSE),"")</f>
        <v/>
      </c>
    </row>
    <row r="325" spans="1:8" ht="21.95" customHeight="1">
      <c r="A325" s="290" t="str">
        <f t="shared" ca="1" si="5"/>
        <v/>
      </c>
      <c r="B325" s="227"/>
      <c r="C325" s="279" t="str">
        <f>IFERROR(VLOOKUP(B325,'اسماء العملاء'!$A$2:$E$142,5,FALSE),"")</f>
        <v/>
      </c>
      <c r="D325" s="280" t="str">
        <f>IFERROR(VLOOKUP(B325,'اسماء العملاء'!$A$2:$C$142,2,FALSE),"")</f>
        <v/>
      </c>
      <c r="E325" s="281" t="str">
        <f>IFERROR(VLOOKUP(B325,'اسماء العملاء'!$A$2:$C$142,3,FALSE),"")</f>
        <v/>
      </c>
      <c r="F325" s="297" t="str">
        <f>IFERROR(VLOOKUP(B325,'اسماء العملاء'!$A$2:$J$1270,9,FALSE),"")</f>
        <v/>
      </c>
      <c r="G325" s="297" t="str">
        <f>IFERROR(VLOOKUP(B325,'اسماء العملاء'!$A$2:$J$1270,8,FALSE),"")</f>
        <v/>
      </c>
      <c r="H325" s="247" t="str">
        <f>IFERROR(VLOOKUP(B325,'اسماء العملاء'!$A$2:$J$1270,10,FALSE),"")</f>
        <v/>
      </c>
    </row>
    <row r="326" spans="1:8" ht="21.95" customHeight="1">
      <c r="A326" s="290" t="str">
        <f t="shared" ca="1" si="5"/>
        <v/>
      </c>
      <c r="B326" s="227"/>
      <c r="C326" s="279" t="str">
        <f>IFERROR(VLOOKUP(B326,'اسماء العملاء'!$A$2:$E$142,5,FALSE),"")</f>
        <v/>
      </c>
      <c r="D326" s="280" t="str">
        <f>IFERROR(VLOOKUP(B326,'اسماء العملاء'!$A$2:$C$142,2,FALSE),"")</f>
        <v/>
      </c>
      <c r="E326" s="281" t="str">
        <f>IFERROR(VLOOKUP(B326,'اسماء العملاء'!$A$2:$C$142,3,FALSE),"")</f>
        <v/>
      </c>
      <c r="F326" s="297" t="str">
        <f>IFERROR(VLOOKUP(B326,'اسماء العملاء'!$A$2:$J$1270,9,FALSE),"")</f>
        <v/>
      </c>
      <c r="G326" s="297" t="str">
        <f>IFERROR(VLOOKUP(B326,'اسماء العملاء'!$A$2:$J$1270,8,FALSE),"")</f>
        <v/>
      </c>
      <c r="H326" s="247" t="str">
        <f>IFERROR(VLOOKUP(B326,'اسماء العملاء'!$A$2:$J$1270,10,FALSE),"")</f>
        <v/>
      </c>
    </row>
    <row r="327" spans="1:8" ht="21.95" customHeight="1">
      <c r="A327" s="290" t="str">
        <f t="shared" ca="1" si="5"/>
        <v/>
      </c>
      <c r="B327" s="227"/>
      <c r="C327" s="279" t="str">
        <f>IFERROR(VLOOKUP(B327,'اسماء العملاء'!$A$2:$E$142,5,FALSE),"")</f>
        <v/>
      </c>
      <c r="D327" s="280" t="str">
        <f>IFERROR(VLOOKUP(B327,'اسماء العملاء'!$A$2:$C$142,2,FALSE),"")</f>
        <v/>
      </c>
      <c r="E327" s="281" t="str">
        <f>IFERROR(VLOOKUP(B327,'اسماء العملاء'!$A$2:$C$142,3,FALSE),"")</f>
        <v/>
      </c>
      <c r="F327" s="297" t="str">
        <f>IFERROR(VLOOKUP(B327,'اسماء العملاء'!$A$2:$J$1270,9,FALSE),"")</f>
        <v/>
      </c>
      <c r="G327" s="297" t="str">
        <f>IFERROR(VLOOKUP(B327,'اسماء العملاء'!$A$2:$J$1270,8,FALSE),"")</f>
        <v/>
      </c>
      <c r="H327" s="247" t="str">
        <f>IFERROR(VLOOKUP(B327,'اسماء العملاء'!$A$2:$J$1270,10,FALSE),"")</f>
        <v/>
      </c>
    </row>
    <row r="328" spans="1:8" ht="21.95" customHeight="1">
      <c r="A328" s="290" t="str">
        <f t="shared" ca="1" si="5"/>
        <v/>
      </c>
      <c r="B328" s="227"/>
      <c r="C328" s="279" t="str">
        <f>IFERROR(VLOOKUP(B328,'اسماء العملاء'!$A$2:$E$142,5,FALSE),"")</f>
        <v/>
      </c>
      <c r="D328" s="280" t="str">
        <f>IFERROR(VLOOKUP(B328,'اسماء العملاء'!$A$2:$C$142,2,FALSE),"")</f>
        <v/>
      </c>
      <c r="E328" s="281" t="str">
        <f>IFERROR(VLOOKUP(B328,'اسماء العملاء'!$A$2:$C$142,3,FALSE),"")</f>
        <v/>
      </c>
      <c r="F328" s="297" t="str">
        <f>IFERROR(VLOOKUP(B328,'اسماء العملاء'!$A$2:$J$1270,9,FALSE),"")</f>
        <v/>
      </c>
      <c r="G328" s="297" t="str">
        <f>IFERROR(VLOOKUP(B328,'اسماء العملاء'!$A$2:$J$1270,8,FALSE),"")</f>
        <v/>
      </c>
      <c r="H328" s="247" t="str">
        <f>IFERROR(VLOOKUP(B328,'اسماء العملاء'!$A$2:$J$1270,10,FALSE),"")</f>
        <v/>
      </c>
    </row>
    <row r="329" spans="1:8" ht="21.95" customHeight="1">
      <c r="A329" s="290" t="str">
        <f t="shared" ca="1" si="5"/>
        <v/>
      </c>
      <c r="B329" s="227"/>
      <c r="C329" s="279" t="str">
        <f>IFERROR(VLOOKUP(B329,'اسماء العملاء'!$A$2:$E$142,5,FALSE),"")</f>
        <v/>
      </c>
      <c r="D329" s="280" t="str">
        <f>IFERROR(VLOOKUP(B329,'اسماء العملاء'!$A$2:$C$142,2,FALSE),"")</f>
        <v/>
      </c>
      <c r="E329" s="281" t="str">
        <f>IFERROR(VLOOKUP(B329,'اسماء العملاء'!$A$2:$C$142,3,FALSE),"")</f>
        <v/>
      </c>
      <c r="F329" s="297" t="str">
        <f>IFERROR(VLOOKUP(B329,'اسماء العملاء'!$A$2:$J$1270,9,FALSE),"")</f>
        <v/>
      </c>
      <c r="G329" s="297" t="str">
        <f>IFERROR(VLOOKUP(B329,'اسماء العملاء'!$A$2:$J$1270,8,FALSE),"")</f>
        <v/>
      </c>
      <c r="H329" s="247" t="str">
        <f>IFERROR(VLOOKUP(B329,'اسماء العملاء'!$A$2:$J$1270,10,FALSE),"")</f>
        <v/>
      </c>
    </row>
    <row r="330" spans="1:8" ht="21.95" customHeight="1">
      <c r="A330" s="290" t="str">
        <f t="shared" ca="1" si="5"/>
        <v/>
      </c>
      <c r="B330" s="227"/>
      <c r="C330" s="279" t="str">
        <f>IFERROR(VLOOKUP(B330,'اسماء العملاء'!$A$2:$E$142,5,FALSE),"")</f>
        <v/>
      </c>
      <c r="D330" s="280" t="str">
        <f>IFERROR(VLOOKUP(B330,'اسماء العملاء'!$A$2:$C$142,2,FALSE),"")</f>
        <v/>
      </c>
      <c r="E330" s="281" t="str">
        <f>IFERROR(VLOOKUP(B330,'اسماء العملاء'!$A$2:$C$142,3,FALSE),"")</f>
        <v/>
      </c>
      <c r="F330" s="297" t="str">
        <f>IFERROR(VLOOKUP(B330,'اسماء العملاء'!$A$2:$J$1270,9,FALSE),"")</f>
        <v/>
      </c>
      <c r="G330" s="297" t="str">
        <f>IFERROR(VLOOKUP(B330,'اسماء العملاء'!$A$2:$J$1270,8,FALSE),"")</f>
        <v/>
      </c>
      <c r="H330" s="247" t="str">
        <f>IFERROR(VLOOKUP(B330,'اسماء العملاء'!$A$2:$J$1270,10,FALSE),"")</f>
        <v/>
      </c>
    </row>
    <row r="331" spans="1:8" ht="21.95" customHeight="1">
      <c r="A331" s="290" t="str">
        <f t="shared" ca="1" si="5"/>
        <v/>
      </c>
      <c r="B331" s="227"/>
      <c r="C331" s="279" t="str">
        <f>IFERROR(VLOOKUP(B331,'اسماء العملاء'!$A$2:$E$142,5,FALSE),"")</f>
        <v/>
      </c>
      <c r="D331" s="280" t="str">
        <f>IFERROR(VLOOKUP(B331,'اسماء العملاء'!$A$2:$C$142,2,FALSE),"")</f>
        <v/>
      </c>
      <c r="E331" s="281" t="str">
        <f>IFERROR(VLOOKUP(B331,'اسماء العملاء'!$A$2:$C$142,3,FALSE),"")</f>
        <v/>
      </c>
      <c r="F331" s="297" t="str">
        <f>IFERROR(VLOOKUP(B331,'اسماء العملاء'!$A$2:$J$1270,9,FALSE),"")</f>
        <v/>
      </c>
      <c r="G331" s="297" t="str">
        <f>IFERROR(VLOOKUP(B331,'اسماء العملاء'!$A$2:$J$1270,8,FALSE),"")</f>
        <v/>
      </c>
      <c r="H331" s="247" t="str">
        <f>IFERROR(VLOOKUP(B331,'اسماء العملاء'!$A$2:$J$1270,10,FALSE),"")</f>
        <v/>
      </c>
    </row>
    <row r="332" spans="1:8" ht="21.95" customHeight="1">
      <c r="A332" s="290" t="str">
        <f t="shared" ca="1" si="5"/>
        <v/>
      </c>
      <c r="B332" s="227"/>
      <c r="C332" s="279" t="str">
        <f>IFERROR(VLOOKUP(B332,'اسماء العملاء'!$A$2:$E$142,5,FALSE),"")</f>
        <v/>
      </c>
      <c r="D332" s="280" t="str">
        <f>IFERROR(VLOOKUP(B332,'اسماء العملاء'!$A$2:$C$142,2,FALSE),"")</f>
        <v/>
      </c>
      <c r="E332" s="281" t="str">
        <f>IFERROR(VLOOKUP(B332,'اسماء العملاء'!$A$2:$C$142,3,FALSE),"")</f>
        <v/>
      </c>
      <c r="F332" s="297" t="str">
        <f>IFERROR(VLOOKUP(B332,'اسماء العملاء'!$A$2:$J$1270,9,FALSE),"")</f>
        <v/>
      </c>
      <c r="G332" s="297" t="str">
        <f>IFERROR(VLOOKUP(B332,'اسماء العملاء'!$A$2:$J$1270,8,FALSE),"")</f>
        <v/>
      </c>
      <c r="H332" s="247" t="str">
        <f>IFERROR(VLOOKUP(B332,'اسماء العملاء'!$A$2:$J$1270,10,FALSE),"")</f>
        <v/>
      </c>
    </row>
    <row r="333" spans="1:8" ht="21.95" customHeight="1">
      <c r="A333" s="290" t="str">
        <f t="shared" ca="1" si="5"/>
        <v/>
      </c>
      <c r="B333" s="227"/>
      <c r="C333" s="279" t="str">
        <f>IFERROR(VLOOKUP(B333,'اسماء العملاء'!$A$2:$E$142,5,FALSE),"")</f>
        <v/>
      </c>
      <c r="D333" s="280" t="str">
        <f>IFERROR(VLOOKUP(B333,'اسماء العملاء'!$A$2:$C$142,2,FALSE),"")</f>
        <v/>
      </c>
      <c r="E333" s="281" t="str">
        <f>IFERROR(VLOOKUP(B333,'اسماء العملاء'!$A$2:$C$142,3,FALSE),"")</f>
        <v/>
      </c>
      <c r="F333" s="297" t="str">
        <f>IFERROR(VLOOKUP(B333,'اسماء العملاء'!$A$2:$J$1270,9,FALSE),"")</f>
        <v/>
      </c>
      <c r="G333" s="297" t="str">
        <f>IFERROR(VLOOKUP(B333,'اسماء العملاء'!$A$2:$J$1270,8,FALSE),"")</f>
        <v/>
      </c>
      <c r="H333" s="247" t="str">
        <f>IFERROR(VLOOKUP(B333,'اسماء العملاء'!$A$2:$J$1270,10,FALSE),"")</f>
        <v/>
      </c>
    </row>
    <row r="334" spans="1:8" ht="21.95" customHeight="1">
      <c r="A334" s="290" t="str">
        <f t="shared" ca="1" si="5"/>
        <v/>
      </c>
      <c r="B334" s="227"/>
      <c r="C334" s="279" t="str">
        <f>IFERROR(VLOOKUP(B334,'اسماء العملاء'!$A$2:$E$142,5,FALSE),"")</f>
        <v/>
      </c>
      <c r="D334" s="280" t="str">
        <f>IFERROR(VLOOKUP(B334,'اسماء العملاء'!$A$2:$C$142,2,FALSE),"")</f>
        <v/>
      </c>
      <c r="E334" s="281" t="str">
        <f>IFERROR(VLOOKUP(B334,'اسماء العملاء'!$A$2:$C$142,3,FALSE),"")</f>
        <v/>
      </c>
      <c r="F334" s="297" t="str">
        <f>IFERROR(VLOOKUP(B334,'اسماء العملاء'!$A$2:$J$1270,9,FALSE),"")</f>
        <v/>
      </c>
      <c r="G334" s="297" t="str">
        <f>IFERROR(VLOOKUP(B334,'اسماء العملاء'!$A$2:$J$1270,8,FALSE),"")</f>
        <v/>
      </c>
      <c r="H334" s="247" t="str">
        <f>IFERROR(VLOOKUP(B334,'اسماء العملاء'!$A$2:$J$1270,10,FALSE),"")</f>
        <v/>
      </c>
    </row>
    <row r="335" spans="1:8" ht="21.95" customHeight="1">
      <c r="A335" s="290" t="str">
        <f t="shared" ca="1" si="5"/>
        <v/>
      </c>
      <c r="B335" s="227"/>
      <c r="C335" s="279" t="str">
        <f>IFERROR(VLOOKUP(B335,'اسماء العملاء'!$A$2:$E$142,5,FALSE),"")</f>
        <v/>
      </c>
      <c r="D335" s="280" t="str">
        <f>IFERROR(VLOOKUP(B335,'اسماء العملاء'!$A$2:$C$142,2,FALSE),"")</f>
        <v/>
      </c>
      <c r="E335" s="281" t="str">
        <f>IFERROR(VLOOKUP(B335,'اسماء العملاء'!$A$2:$C$142,3,FALSE),"")</f>
        <v/>
      </c>
      <c r="F335" s="297" t="str">
        <f>IFERROR(VLOOKUP(B335,'اسماء العملاء'!$A$2:$J$1270,9,FALSE),"")</f>
        <v/>
      </c>
      <c r="G335" s="297" t="str">
        <f>IFERROR(VLOOKUP(B335,'اسماء العملاء'!$A$2:$J$1270,8,FALSE),"")</f>
        <v/>
      </c>
      <c r="H335" s="247" t="str">
        <f>IFERROR(VLOOKUP(B335,'اسماء العملاء'!$A$2:$J$1270,10,FALSE),"")</f>
        <v/>
      </c>
    </row>
    <row r="336" spans="1:8" ht="21.95" customHeight="1">
      <c r="A336" s="290" t="str">
        <f t="shared" ca="1" si="5"/>
        <v/>
      </c>
      <c r="B336" s="227"/>
      <c r="C336" s="279" t="str">
        <f>IFERROR(VLOOKUP(B336,'اسماء العملاء'!$A$2:$E$142,5,FALSE),"")</f>
        <v/>
      </c>
      <c r="D336" s="280" t="str">
        <f>IFERROR(VLOOKUP(B336,'اسماء العملاء'!$A$2:$C$142,2,FALSE),"")</f>
        <v/>
      </c>
      <c r="E336" s="281" t="str">
        <f>IFERROR(VLOOKUP(B336,'اسماء العملاء'!$A$2:$C$142,3,FALSE),"")</f>
        <v/>
      </c>
      <c r="F336" s="297" t="str">
        <f>IFERROR(VLOOKUP(B336,'اسماء العملاء'!$A$2:$J$1270,9,FALSE),"")</f>
        <v/>
      </c>
      <c r="G336" s="297" t="str">
        <f>IFERROR(VLOOKUP(B336,'اسماء العملاء'!$A$2:$J$1270,8,FALSE),"")</f>
        <v/>
      </c>
      <c r="H336" s="247" t="str">
        <f>IFERROR(VLOOKUP(B336,'اسماء العملاء'!$A$2:$J$1270,10,FALSE),"")</f>
        <v/>
      </c>
    </row>
    <row r="337" spans="1:8" ht="21.95" customHeight="1">
      <c r="A337" s="290" t="str">
        <f t="shared" ca="1" si="5"/>
        <v/>
      </c>
      <c r="B337" s="227"/>
      <c r="C337" s="279" t="str">
        <f>IFERROR(VLOOKUP(B337,'اسماء العملاء'!$A$2:$E$142,5,FALSE),"")</f>
        <v/>
      </c>
      <c r="D337" s="280" t="str">
        <f>IFERROR(VLOOKUP(B337,'اسماء العملاء'!$A$2:$C$142,2,FALSE),"")</f>
        <v/>
      </c>
      <c r="E337" s="281" t="str">
        <f>IFERROR(VLOOKUP(B337,'اسماء العملاء'!$A$2:$C$142,3,FALSE),"")</f>
        <v/>
      </c>
      <c r="F337" s="297" t="str">
        <f>IFERROR(VLOOKUP(B337,'اسماء العملاء'!$A$2:$J$1270,9,FALSE),"")</f>
        <v/>
      </c>
      <c r="G337" s="297" t="str">
        <f>IFERROR(VLOOKUP(B337,'اسماء العملاء'!$A$2:$J$1270,8,FALSE),"")</f>
        <v/>
      </c>
      <c r="H337" s="247" t="str">
        <f>IFERROR(VLOOKUP(B337,'اسماء العملاء'!$A$2:$J$1270,10,FALSE),"")</f>
        <v/>
      </c>
    </row>
    <row r="338" spans="1:8" ht="21.95" customHeight="1">
      <c r="A338" s="290" t="str">
        <f t="shared" ca="1" si="5"/>
        <v/>
      </c>
      <c r="B338" s="227"/>
      <c r="C338" s="279" t="str">
        <f>IFERROR(VLOOKUP(B338,'اسماء العملاء'!$A$2:$E$142,5,FALSE),"")</f>
        <v/>
      </c>
      <c r="D338" s="280" t="str">
        <f>IFERROR(VLOOKUP(B338,'اسماء العملاء'!$A$2:$C$142,2,FALSE),"")</f>
        <v/>
      </c>
      <c r="E338" s="281" t="str">
        <f>IFERROR(VLOOKUP(B338,'اسماء العملاء'!$A$2:$C$142,3,FALSE),"")</f>
        <v/>
      </c>
      <c r="F338" s="297" t="str">
        <f>IFERROR(VLOOKUP(B338,'اسماء العملاء'!$A$2:$J$1270,9,FALSE),"")</f>
        <v/>
      </c>
      <c r="G338" s="297" t="str">
        <f>IFERROR(VLOOKUP(B338,'اسماء العملاء'!$A$2:$J$1270,8,FALSE),"")</f>
        <v/>
      </c>
      <c r="H338" s="247" t="str">
        <f>IFERROR(VLOOKUP(B338,'اسماء العملاء'!$A$2:$J$1270,10,FALSE),"")</f>
        <v/>
      </c>
    </row>
    <row r="339" spans="1:8" ht="21.95" customHeight="1">
      <c r="A339" s="290" t="str">
        <f t="shared" ca="1" si="5"/>
        <v/>
      </c>
      <c r="B339" s="227"/>
      <c r="C339" s="279" t="str">
        <f>IFERROR(VLOOKUP(B339,'اسماء العملاء'!$A$2:$E$142,5,FALSE),"")</f>
        <v/>
      </c>
      <c r="D339" s="280" t="str">
        <f>IFERROR(VLOOKUP(B339,'اسماء العملاء'!$A$2:$C$142,2,FALSE),"")</f>
        <v/>
      </c>
      <c r="E339" s="281" t="str">
        <f>IFERROR(VLOOKUP(B339,'اسماء العملاء'!$A$2:$C$142,3,FALSE),"")</f>
        <v/>
      </c>
      <c r="F339" s="297" t="str">
        <f>IFERROR(VLOOKUP(B339,'اسماء العملاء'!$A$2:$J$1270,9,FALSE),"")</f>
        <v/>
      </c>
      <c r="G339" s="297" t="str">
        <f>IFERROR(VLOOKUP(B339,'اسماء العملاء'!$A$2:$J$1270,8,FALSE),"")</f>
        <v/>
      </c>
      <c r="H339" s="247" t="str">
        <f>IFERROR(VLOOKUP(B339,'اسماء العملاء'!$A$2:$J$1270,10,FALSE),"")</f>
        <v/>
      </c>
    </row>
    <row r="340" spans="1:8" ht="21.95" customHeight="1">
      <c r="A340" s="290" t="str">
        <f t="shared" ca="1" si="5"/>
        <v/>
      </c>
      <c r="B340" s="227"/>
      <c r="C340" s="279" t="str">
        <f>IFERROR(VLOOKUP(B340,'اسماء العملاء'!$A$2:$E$142,5,FALSE),"")</f>
        <v/>
      </c>
      <c r="D340" s="280" t="str">
        <f>IFERROR(VLOOKUP(B340,'اسماء العملاء'!$A$2:$C$142,2,FALSE),"")</f>
        <v/>
      </c>
      <c r="E340" s="281" t="str">
        <f>IFERROR(VLOOKUP(B340,'اسماء العملاء'!$A$2:$C$142,3,FALSE),"")</f>
        <v/>
      </c>
      <c r="F340" s="297" t="str">
        <f>IFERROR(VLOOKUP(B340,'اسماء العملاء'!$A$2:$J$1270,9,FALSE),"")</f>
        <v/>
      </c>
      <c r="G340" s="297" t="str">
        <f>IFERROR(VLOOKUP(B340,'اسماء العملاء'!$A$2:$J$1270,8,FALSE),"")</f>
        <v/>
      </c>
      <c r="H340" s="247" t="str">
        <f>IFERROR(VLOOKUP(B340,'اسماء العملاء'!$A$2:$J$1270,10,FALSE),"")</f>
        <v/>
      </c>
    </row>
    <row r="341" spans="1:8" ht="21.95" customHeight="1">
      <c r="A341" s="290" t="str">
        <f t="shared" ca="1" si="5"/>
        <v/>
      </c>
      <c r="B341" s="227"/>
      <c r="C341" s="279" t="str">
        <f>IFERROR(VLOOKUP(B341,'اسماء العملاء'!$A$2:$E$142,5,FALSE),"")</f>
        <v/>
      </c>
      <c r="D341" s="280" t="str">
        <f>IFERROR(VLOOKUP(B341,'اسماء العملاء'!$A$2:$C$142,2,FALSE),"")</f>
        <v/>
      </c>
      <c r="E341" s="281" t="str">
        <f>IFERROR(VLOOKUP(B341,'اسماء العملاء'!$A$2:$C$142,3,FALSE),"")</f>
        <v/>
      </c>
      <c r="F341" s="297" t="str">
        <f>IFERROR(VLOOKUP(B341,'اسماء العملاء'!$A$2:$J$1270,9,FALSE),"")</f>
        <v/>
      </c>
      <c r="G341" s="297" t="str">
        <f>IFERROR(VLOOKUP(B341,'اسماء العملاء'!$A$2:$J$1270,8,FALSE),"")</f>
        <v/>
      </c>
      <c r="H341" s="247" t="str">
        <f>IFERROR(VLOOKUP(B341,'اسماء العملاء'!$A$2:$J$1270,10,FALSE),"")</f>
        <v/>
      </c>
    </row>
    <row r="342" spans="1:8" ht="21.95" customHeight="1">
      <c r="A342" s="290" t="str">
        <f t="shared" ca="1" si="5"/>
        <v/>
      </c>
      <c r="B342" s="227"/>
      <c r="C342" s="279" t="str">
        <f>IFERROR(VLOOKUP(B342,'اسماء العملاء'!$A$2:$E$142,5,FALSE),"")</f>
        <v/>
      </c>
      <c r="D342" s="280" t="str">
        <f>IFERROR(VLOOKUP(B342,'اسماء العملاء'!$A$2:$C$142,2,FALSE),"")</f>
        <v/>
      </c>
      <c r="E342" s="281" t="str">
        <f>IFERROR(VLOOKUP(B342,'اسماء العملاء'!$A$2:$C$142,3,FALSE),"")</f>
        <v/>
      </c>
      <c r="F342" s="297" t="str">
        <f>IFERROR(VLOOKUP(B342,'اسماء العملاء'!$A$2:$J$1270,9,FALSE),"")</f>
        <v/>
      </c>
      <c r="G342" s="297" t="str">
        <f>IFERROR(VLOOKUP(B342,'اسماء العملاء'!$A$2:$J$1270,8,FALSE),"")</f>
        <v/>
      </c>
      <c r="H342" s="247" t="str">
        <f>IFERROR(VLOOKUP(B342,'اسماء العملاء'!$A$2:$J$1270,10,FALSE),"")</f>
        <v/>
      </c>
    </row>
    <row r="343" spans="1:8" ht="21.95" customHeight="1">
      <c r="A343" s="290" t="str">
        <f t="shared" ca="1" si="5"/>
        <v/>
      </c>
      <c r="B343" s="227"/>
      <c r="C343" s="279" t="str">
        <f>IFERROR(VLOOKUP(B343,'اسماء العملاء'!$A$2:$E$142,5,FALSE),"")</f>
        <v/>
      </c>
      <c r="D343" s="280" t="str">
        <f>IFERROR(VLOOKUP(B343,'اسماء العملاء'!$A$2:$C$142,2,FALSE),"")</f>
        <v/>
      </c>
      <c r="E343" s="281" t="str">
        <f>IFERROR(VLOOKUP(B343,'اسماء العملاء'!$A$2:$C$142,3,FALSE),"")</f>
        <v/>
      </c>
      <c r="F343" s="297" t="str">
        <f>IFERROR(VLOOKUP(B343,'اسماء العملاء'!$A$2:$J$1270,9,FALSE),"")</f>
        <v/>
      </c>
      <c r="G343" s="297" t="str">
        <f>IFERROR(VLOOKUP(B343,'اسماء العملاء'!$A$2:$J$1270,8,FALSE),"")</f>
        <v/>
      </c>
      <c r="H343" s="247" t="str">
        <f>IFERROR(VLOOKUP(B343,'اسماء العملاء'!$A$2:$J$1270,10,FALSE),"")</f>
        <v/>
      </c>
    </row>
    <row r="344" spans="1:8" ht="21.95" customHeight="1">
      <c r="A344" s="290" t="str">
        <f t="shared" ca="1" si="5"/>
        <v/>
      </c>
      <c r="B344" s="227"/>
      <c r="C344" s="279" t="str">
        <f>IFERROR(VLOOKUP(B344,'اسماء العملاء'!$A$2:$E$142,5,FALSE),"")</f>
        <v/>
      </c>
      <c r="D344" s="280" t="str">
        <f>IFERROR(VLOOKUP(B344,'اسماء العملاء'!$A$2:$C$142,2,FALSE),"")</f>
        <v/>
      </c>
      <c r="E344" s="281" t="str">
        <f>IFERROR(VLOOKUP(B344,'اسماء العملاء'!$A$2:$C$142,3,FALSE),"")</f>
        <v/>
      </c>
      <c r="F344" s="297" t="str">
        <f>IFERROR(VLOOKUP(B344,'اسماء العملاء'!$A$2:$J$1270,9,FALSE),"")</f>
        <v/>
      </c>
      <c r="G344" s="297" t="str">
        <f>IFERROR(VLOOKUP(B344,'اسماء العملاء'!$A$2:$J$1270,8,FALSE),"")</f>
        <v/>
      </c>
      <c r="H344" s="247" t="str">
        <f>IFERROR(VLOOKUP(B344,'اسماء العملاء'!$A$2:$J$1270,10,FALSE),"")</f>
        <v/>
      </c>
    </row>
    <row r="345" spans="1:8" ht="21.95" customHeight="1">
      <c r="A345" s="290" t="str">
        <f t="shared" ca="1" si="5"/>
        <v/>
      </c>
      <c r="B345" s="227"/>
      <c r="C345" s="279" t="str">
        <f>IFERROR(VLOOKUP(B345,'اسماء العملاء'!$A$2:$E$142,5,FALSE),"")</f>
        <v/>
      </c>
      <c r="D345" s="280" t="str">
        <f>IFERROR(VLOOKUP(B345,'اسماء العملاء'!$A$2:$C$142,2,FALSE),"")</f>
        <v/>
      </c>
      <c r="E345" s="281" t="str">
        <f>IFERROR(VLOOKUP(B345,'اسماء العملاء'!$A$2:$C$142,3,FALSE),"")</f>
        <v/>
      </c>
      <c r="F345" s="297" t="str">
        <f>IFERROR(VLOOKUP(B345,'اسماء العملاء'!$A$2:$J$1270,9,FALSE),"")</f>
        <v/>
      </c>
      <c r="G345" s="297" t="str">
        <f>IFERROR(VLOOKUP(B345,'اسماء العملاء'!$A$2:$J$1270,8,FALSE),"")</f>
        <v/>
      </c>
      <c r="H345" s="247" t="str">
        <f>IFERROR(VLOOKUP(B345,'اسماء العملاء'!$A$2:$J$1270,10,FALSE),"")</f>
        <v/>
      </c>
    </row>
    <row r="346" spans="1:8" ht="21.95" customHeight="1">
      <c r="A346" s="290" t="str">
        <f t="shared" ca="1" si="5"/>
        <v/>
      </c>
      <c r="B346" s="227"/>
      <c r="C346" s="279" t="str">
        <f>IFERROR(VLOOKUP(B346,'اسماء العملاء'!$A$2:$E$142,5,FALSE),"")</f>
        <v/>
      </c>
      <c r="D346" s="280" t="str">
        <f>IFERROR(VLOOKUP(B346,'اسماء العملاء'!$A$2:$C$142,2,FALSE),"")</f>
        <v/>
      </c>
      <c r="E346" s="281" t="str">
        <f>IFERROR(VLOOKUP(B346,'اسماء العملاء'!$A$2:$C$142,3,FALSE),"")</f>
        <v/>
      </c>
      <c r="F346" s="297" t="str">
        <f>IFERROR(VLOOKUP(B346,'اسماء العملاء'!$A$2:$J$1270,9,FALSE),"")</f>
        <v/>
      </c>
      <c r="G346" s="297" t="str">
        <f>IFERROR(VLOOKUP(B346,'اسماء العملاء'!$A$2:$J$1270,8,FALSE),"")</f>
        <v/>
      </c>
      <c r="H346" s="247" t="str">
        <f>IFERROR(VLOOKUP(B346,'اسماء العملاء'!$A$2:$J$1270,10,FALSE),"")</f>
        <v/>
      </c>
    </row>
    <row r="347" spans="1:8" ht="21.95" customHeight="1">
      <c r="A347" s="290" t="str">
        <f t="shared" ca="1" si="5"/>
        <v/>
      </c>
      <c r="B347" s="227"/>
      <c r="C347" s="279" t="str">
        <f>IFERROR(VLOOKUP(B347,'اسماء العملاء'!$A$2:$E$142,5,FALSE),"")</f>
        <v/>
      </c>
      <c r="D347" s="280" t="str">
        <f>IFERROR(VLOOKUP(B347,'اسماء العملاء'!$A$2:$C$142,2,FALSE),"")</f>
        <v/>
      </c>
      <c r="E347" s="281" t="str">
        <f>IFERROR(VLOOKUP(B347,'اسماء العملاء'!$A$2:$C$142,3,FALSE),"")</f>
        <v/>
      </c>
      <c r="F347" s="297" t="str">
        <f>IFERROR(VLOOKUP(B347,'اسماء العملاء'!$A$2:$J$1270,9,FALSE),"")</f>
        <v/>
      </c>
      <c r="G347" s="297" t="str">
        <f>IFERROR(VLOOKUP(B347,'اسماء العملاء'!$A$2:$J$1270,8,FALSE),"")</f>
        <v/>
      </c>
      <c r="H347" s="247" t="str">
        <f>IFERROR(VLOOKUP(B347,'اسماء العملاء'!$A$2:$J$1270,10,FALSE),"")</f>
        <v/>
      </c>
    </row>
    <row r="348" spans="1:8" ht="21.95" customHeight="1">
      <c r="A348" s="290" t="str">
        <f t="shared" ca="1" si="5"/>
        <v/>
      </c>
      <c r="B348" s="227"/>
      <c r="C348" s="279" t="str">
        <f>IFERROR(VLOOKUP(B348,'اسماء العملاء'!$A$2:$E$142,5,FALSE),"")</f>
        <v/>
      </c>
      <c r="D348" s="280" t="str">
        <f>IFERROR(VLOOKUP(B348,'اسماء العملاء'!$A$2:$C$142,2,FALSE),"")</f>
        <v/>
      </c>
      <c r="E348" s="281" t="str">
        <f>IFERROR(VLOOKUP(B348,'اسماء العملاء'!$A$2:$C$142,3,FALSE),"")</f>
        <v/>
      </c>
      <c r="F348" s="297" t="str">
        <f>IFERROR(VLOOKUP(B348,'اسماء العملاء'!$A$2:$J$1270,9,FALSE),"")</f>
        <v/>
      </c>
      <c r="G348" s="297" t="str">
        <f>IFERROR(VLOOKUP(B348,'اسماء العملاء'!$A$2:$J$1270,8,FALSE),"")</f>
        <v/>
      </c>
      <c r="H348" s="247" t="str">
        <f>IFERROR(VLOOKUP(B348,'اسماء العملاء'!$A$2:$J$1270,10,FALSE),"")</f>
        <v/>
      </c>
    </row>
    <row r="349" spans="1:8" ht="21.95" customHeight="1">
      <c r="A349" s="290" t="str">
        <f t="shared" ca="1" si="5"/>
        <v/>
      </c>
      <c r="B349" s="227"/>
      <c r="C349" s="279" t="str">
        <f>IFERROR(VLOOKUP(B349,'اسماء العملاء'!$A$2:$E$142,5,FALSE),"")</f>
        <v/>
      </c>
      <c r="D349" s="280" t="str">
        <f>IFERROR(VLOOKUP(B349,'اسماء العملاء'!$A$2:$C$142,2,FALSE),"")</f>
        <v/>
      </c>
      <c r="E349" s="281" t="str">
        <f>IFERROR(VLOOKUP(B349,'اسماء العملاء'!$A$2:$C$142,3,FALSE),"")</f>
        <v/>
      </c>
      <c r="F349" s="297" t="str">
        <f>IFERROR(VLOOKUP(B349,'اسماء العملاء'!$A$2:$J$1270,9,FALSE),"")</f>
        <v/>
      </c>
      <c r="G349" s="297" t="str">
        <f>IFERROR(VLOOKUP(B349,'اسماء العملاء'!$A$2:$J$1270,8,FALSE),"")</f>
        <v/>
      </c>
      <c r="H349" s="247" t="str">
        <f>IFERROR(VLOOKUP(B349,'اسماء العملاء'!$A$2:$J$1270,10,FALSE),"")</f>
        <v/>
      </c>
    </row>
    <row r="350" spans="1:8" ht="21.95" customHeight="1">
      <c r="A350" s="290" t="str">
        <f t="shared" ca="1" si="5"/>
        <v/>
      </c>
      <c r="B350" s="227"/>
      <c r="C350" s="279" t="str">
        <f>IFERROR(VLOOKUP(B350,'اسماء العملاء'!$A$2:$E$142,5,FALSE),"")</f>
        <v/>
      </c>
      <c r="D350" s="280" t="str">
        <f>IFERROR(VLOOKUP(B350,'اسماء العملاء'!$A$2:$C$142,2,FALSE),"")</f>
        <v/>
      </c>
      <c r="E350" s="281" t="str">
        <f>IFERROR(VLOOKUP(B350,'اسماء العملاء'!$A$2:$C$142,3,FALSE),"")</f>
        <v/>
      </c>
      <c r="F350" s="297" t="str">
        <f>IFERROR(VLOOKUP(B350,'اسماء العملاء'!$A$2:$J$1270,9,FALSE),"")</f>
        <v/>
      </c>
      <c r="G350" s="297" t="str">
        <f>IFERROR(VLOOKUP(B350,'اسماء العملاء'!$A$2:$J$1270,8,FALSE),"")</f>
        <v/>
      </c>
      <c r="H350" s="247" t="str">
        <f>IFERROR(VLOOKUP(B350,'اسماء العملاء'!$A$2:$J$1270,10,FALSE),"")</f>
        <v/>
      </c>
    </row>
    <row r="351" spans="1:8" ht="21.95" customHeight="1">
      <c r="A351" s="290" t="str">
        <f t="shared" ca="1" si="5"/>
        <v/>
      </c>
      <c r="B351" s="227"/>
      <c r="C351" s="279" t="str">
        <f>IFERROR(VLOOKUP(B351,'اسماء العملاء'!$A$2:$E$142,5,FALSE),"")</f>
        <v/>
      </c>
      <c r="D351" s="280" t="str">
        <f>IFERROR(VLOOKUP(B351,'اسماء العملاء'!$A$2:$C$142,2,FALSE),"")</f>
        <v/>
      </c>
      <c r="E351" s="281" t="str">
        <f>IFERROR(VLOOKUP(B351,'اسماء العملاء'!$A$2:$C$142,3,FALSE),"")</f>
        <v/>
      </c>
      <c r="F351" s="297" t="str">
        <f>IFERROR(VLOOKUP(B351,'اسماء العملاء'!$A$2:$J$1270,9,FALSE),"")</f>
        <v/>
      </c>
      <c r="G351" s="297" t="str">
        <f>IFERROR(VLOOKUP(B351,'اسماء العملاء'!$A$2:$J$1270,8,FALSE),"")</f>
        <v/>
      </c>
      <c r="H351" s="247" t="str">
        <f>IFERROR(VLOOKUP(B351,'اسماء العملاء'!$A$2:$J$1270,10,FALSE),"")</f>
        <v/>
      </c>
    </row>
    <row r="352" spans="1:8" ht="21.95" customHeight="1">
      <c r="A352" s="290" t="str">
        <f t="shared" ca="1" si="5"/>
        <v/>
      </c>
      <c r="B352" s="227"/>
      <c r="C352" s="279" t="str">
        <f>IFERROR(VLOOKUP(B352,'اسماء العملاء'!$A$2:$E$142,5,FALSE),"")</f>
        <v/>
      </c>
      <c r="D352" s="280" t="str">
        <f>IFERROR(VLOOKUP(B352,'اسماء العملاء'!$A$2:$C$142,2,FALSE),"")</f>
        <v/>
      </c>
      <c r="E352" s="281" t="str">
        <f>IFERROR(VLOOKUP(B352,'اسماء العملاء'!$A$2:$C$142,3,FALSE),"")</f>
        <v/>
      </c>
      <c r="F352" s="297" t="str">
        <f>IFERROR(VLOOKUP(B352,'اسماء العملاء'!$A$2:$J$1270,9,FALSE),"")</f>
        <v/>
      </c>
      <c r="G352" s="297" t="str">
        <f>IFERROR(VLOOKUP(B352,'اسماء العملاء'!$A$2:$J$1270,8,FALSE),"")</f>
        <v/>
      </c>
      <c r="H352" s="247" t="str">
        <f>IFERROR(VLOOKUP(B352,'اسماء العملاء'!$A$2:$J$1270,10,FALSE),"")</f>
        <v/>
      </c>
    </row>
    <row r="353" spans="1:8" ht="21.95" customHeight="1">
      <c r="A353" s="290" t="str">
        <f t="shared" ca="1" si="5"/>
        <v/>
      </c>
      <c r="B353" s="227"/>
      <c r="C353" s="279" t="str">
        <f>IFERROR(VLOOKUP(B353,'اسماء العملاء'!$A$2:$E$142,5,FALSE),"")</f>
        <v/>
      </c>
      <c r="D353" s="280" t="str">
        <f>IFERROR(VLOOKUP(B353,'اسماء العملاء'!$A$2:$C$142,2,FALSE),"")</f>
        <v/>
      </c>
      <c r="E353" s="281" t="str">
        <f>IFERROR(VLOOKUP(B353,'اسماء العملاء'!$A$2:$C$142,3,FALSE),"")</f>
        <v/>
      </c>
      <c r="F353" s="297" t="str">
        <f>IFERROR(VLOOKUP(B353,'اسماء العملاء'!$A$2:$J$1270,9,FALSE),"")</f>
        <v/>
      </c>
      <c r="G353" s="297" t="str">
        <f>IFERROR(VLOOKUP(B353,'اسماء العملاء'!$A$2:$J$1270,8,FALSE),"")</f>
        <v/>
      </c>
      <c r="H353" s="247" t="str">
        <f>IFERROR(VLOOKUP(B353,'اسماء العملاء'!$A$2:$J$1270,10,FALSE),"")</f>
        <v/>
      </c>
    </row>
    <row r="354" spans="1:8" ht="21.95" customHeight="1">
      <c r="A354" s="290" t="str">
        <f t="shared" ca="1" si="5"/>
        <v/>
      </c>
      <c r="B354" s="227"/>
      <c r="C354" s="279" t="str">
        <f>IFERROR(VLOOKUP(B354,'اسماء العملاء'!$A$2:$E$142,5,FALSE),"")</f>
        <v/>
      </c>
      <c r="D354" s="280" t="str">
        <f>IFERROR(VLOOKUP(B354,'اسماء العملاء'!$A$2:$C$142,2,FALSE),"")</f>
        <v/>
      </c>
      <c r="E354" s="281" t="str">
        <f>IFERROR(VLOOKUP(B354,'اسماء العملاء'!$A$2:$C$142,3,FALSE),"")</f>
        <v/>
      </c>
      <c r="F354" s="297" t="str">
        <f>IFERROR(VLOOKUP(B354,'اسماء العملاء'!$A$2:$J$1270,9,FALSE),"")</f>
        <v/>
      </c>
      <c r="G354" s="297" t="str">
        <f>IFERROR(VLOOKUP(B354,'اسماء العملاء'!$A$2:$J$1270,8,FALSE),"")</f>
        <v/>
      </c>
      <c r="H354" s="247" t="str">
        <f>IFERROR(VLOOKUP(B354,'اسماء العملاء'!$A$2:$J$1270,10,FALSE),"")</f>
        <v/>
      </c>
    </row>
    <row r="355" spans="1:8" ht="21.95" customHeight="1">
      <c r="A355" s="290" t="str">
        <f t="shared" ca="1" si="5"/>
        <v/>
      </c>
      <c r="B355" s="227"/>
      <c r="C355" s="279" t="str">
        <f>IFERROR(VLOOKUP(B355,'اسماء العملاء'!$A$2:$E$142,5,FALSE),"")</f>
        <v/>
      </c>
      <c r="D355" s="280" t="str">
        <f>IFERROR(VLOOKUP(B355,'اسماء العملاء'!$A$2:$C$142,2,FALSE),"")</f>
        <v/>
      </c>
      <c r="E355" s="281" t="str">
        <f>IFERROR(VLOOKUP(B355,'اسماء العملاء'!$A$2:$C$142,3,FALSE),"")</f>
        <v/>
      </c>
      <c r="F355" s="297" t="str">
        <f>IFERROR(VLOOKUP(B355,'اسماء العملاء'!$A$2:$J$1270,9,FALSE),"")</f>
        <v/>
      </c>
      <c r="G355" s="297" t="str">
        <f>IFERROR(VLOOKUP(B355,'اسماء العملاء'!$A$2:$J$1270,8,FALSE),"")</f>
        <v/>
      </c>
      <c r="H355" s="247" t="str">
        <f>IFERROR(VLOOKUP(B355,'اسماء العملاء'!$A$2:$J$1270,10,FALSE),"")</f>
        <v/>
      </c>
    </row>
    <row r="356" spans="1:8" ht="21.95" customHeight="1">
      <c r="A356" s="290" t="str">
        <f t="shared" ca="1" si="5"/>
        <v/>
      </c>
      <c r="B356" s="227"/>
      <c r="C356" s="279" t="str">
        <f>IFERROR(VLOOKUP(B356,'اسماء العملاء'!$A$2:$E$142,5,FALSE),"")</f>
        <v/>
      </c>
      <c r="D356" s="280" t="str">
        <f>IFERROR(VLOOKUP(B356,'اسماء العملاء'!$A$2:$C$142,2,FALSE),"")</f>
        <v/>
      </c>
      <c r="E356" s="281" t="str">
        <f>IFERROR(VLOOKUP(B356,'اسماء العملاء'!$A$2:$C$142,3,FALSE),"")</f>
        <v/>
      </c>
      <c r="F356" s="297" t="str">
        <f>IFERROR(VLOOKUP(B356,'اسماء العملاء'!$A$2:$J$1270,9,FALSE),"")</f>
        <v/>
      </c>
      <c r="G356" s="297" t="str">
        <f>IFERROR(VLOOKUP(B356,'اسماء العملاء'!$A$2:$J$1270,8,FALSE),"")</f>
        <v/>
      </c>
      <c r="H356" s="247" t="str">
        <f>IFERROR(VLOOKUP(B356,'اسماء العملاء'!$A$2:$J$1270,10,FALSE),"")</f>
        <v/>
      </c>
    </row>
    <row r="357" spans="1:8" ht="21.95" customHeight="1">
      <c r="A357" s="290" t="str">
        <f t="shared" ca="1" si="5"/>
        <v/>
      </c>
      <c r="B357" s="227"/>
      <c r="C357" s="279" t="str">
        <f>IFERROR(VLOOKUP(B357,'اسماء العملاء'!$A$2:$E$142,5,FALSE),"")</f>
        <v/>
      </c>
      <c r="D357" s="280" t="str">
        <f>IFERROR(VLOOKUP(B357,'اسماء العملاء'!$A$2:$C$142,2,FALSE),"")</f>
        <v/>
      </c>
      <c r="E357" s="281" t="str">
        <f>IFERROR(VLOOKUP(B357,'اسماء العملاء'!$A$2:$C$142,3,FALSE),"")</f>
        <v/>
      </c>
      <c r="F357" s="297" t="str">
        <f>IFERROR(VLOOKUP(B357,'اسماء العملاء'!$A$2:$J$1270,9,FALSE),"")</f>
        <v/>
      </c>
      <c r="G357" s="297" t="str">
        <f>IFERROR(VLOOKUP(B357,'اسماء العملاء'!$A$2:$J$1270,8,FALSE),"")</f>
        <v/>
      </c>
      <c r="H357" s="247" t="str">
        <f>IFERROR(VLOOKUP(B357,'اسماء العملاء'!$A$2:$J$1270,10,FALSE),"")</f>
        <v/>
      </c>
    </row>
    <row r="358" spans="1:8" ht="21.95" customHeight="1">
      <c r="A358" s="290" t="str">
        <f t="shared" ca="1" si="5"/>
        <v/>
      </c>
      <c r="B358" s="227"/>
      <c r="C358" s="279" t="str">
        <f>IFERROR(VLOOKUP(B358,'اسماء العملاء'!$A$2:$E$142,5,FALSE),"")</f>
        <v/>
      </c>
      <c r="D358" s="280" t="str">
        <f>IFERROR(VLOOKUP(B358,'اسماء العملاء'!$A$2:$C$142,2,FALSE),"")</f>
        <v/>
      </c>
      <c r="E358" s="281" t="str">
        <f>IFERROR(VLOOKUP(B358,'اسماء العملاء'!$A$2:$C$142,3,FALSE),"")</f>
        <v/>
      </c>
      <c r="F358" s="297" t="str">
        <f>IFERROR(VLOOKUP(B358,'اسماء العملاء'!$A$2:$J$1270,9,FALSE),"")</f>
        <v/>
      </c>
      <c r="G358" s="297" t="str">
        <f>IFERROR(VLOOKUP(B358,'اسماء العملاء'!$A$2:$J$1270,8,FALSE),"")</f>
        <v/>
      </c>
      <c r="H358" s="247" t="str">
        <f>IFERROR(VLOOKUP(B358,'اسماء العملاء'!$A$2:$J$1270,10,FALSE),"")</f>
        <v/>
      </c>
    </row>
    <row r="359" spans="1:8" ht="21.95" customHeight="1">
      <c r="A359" s="290" t="str">
        <f t="shared" ca="1" si="5"/>
        <v/>
      </c>
      <c r="B359" s="227"/>
      <c r="C359" s="279" t="str">
        <f>IFERROR(VLOOKUP(B359,'اسماء العملاء'!$A$2:$E$142,5,FALSE),"")</f>
        <v/>
      </c>
      <c r="D359" s="280" t="str">
        <f>IFERROR(VLOOKUP(B359,'اسماء العملاء'!$A$2:$C$142,2,FALSE),"")</f>
        <v/>
      </c>
      <c r="E359" s="281" t="str">
        <f>IFERROR(VLOOKUP(B359,'اسماء العملاء'!$A$2:$C$142,3,FALSE),"")</f>
        <v/>
      </c>
      <c r="F359" s="297" t="str">
        <f>IFERROR(VLOOKUP(B359,'اسماء العملاء'!$A$2:$J$1270,9,FALSE),"")</f>
        <v/>
      </c>
      <c r="G359" s="297" t="str">
        <f>IFERROR(VLOOKUP(B359,'اسماء العملاء'!$A$2:$J$1270,8,FALSE),"")</f>
        <v/>
      </c>
      <c r="H359" s="247" t="str">
        <f>IFERROR(VLOOKUP(B359,'اسماء العملاء'!$A$2:$J$1270,10,FALSE),"")</f>
        <v/>
      </c>
    </row>
    <row r="360" spans="1:8" ht="21.95" customHeight="1">
      <c r="A360" s="290" t="str">
        <f t="shared" ca="1" si="5"/>
        <v/>
      </c>
      <c r="B360" s="227"/>
      <c r="C360" s="279" t="str">
        <f>IFERROR(VLOOKUP(B360,'اسماء العملاء'!$A$2:$E$142,5,FALSE),"")</f>
        <v/>
      </c>
      <c r="D360" s="280" t="str">
        <f>IFERROR(VLOOKUP(B360,'اسماء العملاء'!$A$2:$C$142,2,FALSE),"")</f>
        <v/>
      </c>
      <c r="E360" s="281" t="str">
        <f>IFERROR(VLOOKUP(B360,'اسماء العملاء'!$A$2:$C$142,3,FALSE),"")</f>
        <v/>
      </c>
      <c r="F360" s="297" t="str">
        <f>IFERROR(VLOOKUP(B360,'اسماء العملاء'!$A$2:$J$1270,9,FALSE),"")</f>
        <v/>
      </c>
      <c r="G360" s="297" t="str">
        <f>IFERROR(VLOOKUP(B360,'اسماء العملاء'!$A$2:$J$1270,8,FALSE),"")</f>
        <v/>
      </c>
      <c r="H360" s="247" t="str">
        <f>IFERROR(VLOOKUP(B360,'اسماء العملاء'!$A$2:$J$1270,10,FALSE),"")</f>
        <v/>
      </c>
    </row>
    <row r="361" spans="1:8" ht="21.95" customHeight="1">
      <c r="A361" s="290" t="str">
        <f t="shared" ca="1" si="5"/>
        <v/>
      </c>
      <c r="B361" s="227"/>
      <c r="C361" s="279" t="str">
        <f>IFERROR(VLOOKUP(B361,'اسماء العملاء'!$A$2:$E$142,5,FALSE),"")</f>
        <v/>
      </c>
      <c r="D361" s="280" t="str">
        <f>IFERROR(VLOOKUP(B361,'اسماء العملاء'!$A$2:$C$142,2,FALSE),"")</f>
        <v/>
      </c>
      <c r="E361" s="281" t="str">
        <f>IFERROR(VLOOKUP(B361,'اسماء العملاء'!$A$2:$C$142,3,FALSE),"")</f>
        <v/>
      </c>
      <c r="F361" s="297" t="str">
        <f>IFERROR(VLOOKUP(B361,'اسماء العملاء'!$A$2:$J$1270,9,FALSE),"")</f>
        <v/>
      </c>
      <c r="G361" s="297" t="str">
        <f>IFERROR(VLOOKUP(B361,'اسماء العملاء'!$A$2:$J$1270,8,FALSE),"")</f>
        <v/>
      </c>
      <c r="H361" s="247" t="str">
        <f>IFERROR(VLOOKUP(B361,'اسماء العملاء'!$A$2:$J$1270,10,FALSE),"")</f>
        <v/>
      </c>
    </row>
    <row r="362" spans="1:8" ht="21.95" customHeight="1">
      <c r="A362" s="290" t="str">
        <f t="shared" ca="1" si="5"/>
        <v/>
      </c>
      <c r="B362" s="227"/>
      <c r="C362" s="279" t="str">
        <f>IFERROR(VLOOKUP(B362,'اسماء العملاء'!$A$2:$E$142,5,FALSE),"")</f>
        <v/>
      </c>
      <c r="D362" s="280" t="str">
        <f>IFERROR(VLOOKUP(B362,'اسماء العملاء'!$A$2:$C$142,2,FALSE),"")</f>
        <v/>
      </c>
      <c r="E362" s="281" t="str">
        <f>IFERROR(VLOOKUP(B362,'اسماء العملاء'!$A$2:$C$142,3,FALSE),"")</f>
        <v/>
      </c>
      <c r="F362" s="297" t="str">
        <f>IFERROR(VLOOKUP(B362,'اسماء العملاء'!$A$2:$J$1270,9,FALSE),"")</f>
        <v/>
      </c>
      <c r="G362" s="297" t="str">
        <f>IFERROR(VLOOKUP(B362,'اسماء العملاء'!$A$2:$J$1270,8,FALSE),"")</f>
        <v/>
      </c>
      <c r="H362" s="247" t="str">
        <f>IFERROR(VLOOKUP(B362,'اسماء العملاء'!$A$2:$J$1270,10,FALSE),"")</f>
        <v/>
      </c>
    </row>
    <row r="363" spans="1:8" ht="21.95" customHeight="1">
      <c r="A363" s="290" t="str">
        <f t="shared" ca="1" si="5"/>
        <v/>
      </c>
      <c r="B363" s="227"/>
      <c r="C363" s="279" t="str">
        <f>IFERROR(VLOOKUP(B363,'اسماء العملاء'!$A$2:$E$142,5,FALSE),"")</f>
        <v/>
      </c>
      <c r="D363" s="280" t="str">
        <f>IFERROR(VLOOKUP(B363,'اسماء العملاء'!$A$2:$C$142,2,FALSE),"")</f>
        <v/>
      </c>
      <c r="E363" s="281" t="str">
        <f>IFERROR(VLOOKUP(B363,'اسماء العملاء'!$A$2:$C$142,3,FALSE),"")</f>
        <v/>
      </c>
      <c r="F363" s="297" t="str">
        <f>IFERROR(VLOOKUP(B363,'اسماء العملاء'!$A$2:$J$1270,9,FALSE),"")</f>
        <v/>
      </c>
      <c r="G363" s="297" t="str">
        <f>IFERROR(VLOOKUP(B363,'اسماء العملاء'!$A$2:$J$1270,8,FALSE),"")</f>
        <v/>
      </c>
      <c r="H363" s="247" t="str">
        <f>IFERROR(VLOOKUP(B363,'اسماء العملاء'!$A$2:$J$1270,10,FALSE),"")</f>
        <v/>
      </c>
    </row>
    <row r="364" spans="1:8" ht="21.95" customHeight="1">
      <c r="A364" s="290" t="str">
        <f t="shared" ca="1" si="5"/>
        <v/>
      </c>
      <c r="B364" s="227"/>
      <c r="C364" s="279" t="str">
        <f>IFERROR(VLOOKUP(B364,'اسماء العملاء'!$A$2:$E$142,5,FALSE),"")</f>
        <v/>
      </c>
      <c r="D364" s="280" t="str">
        <f>IFERROR(VLOOKUP(B364,'اسماء العملاء'!$A$2:$C$142,2,FALSE),"")</f>
        <v/>
      </c>
      <c r="E364" s="281" t="str">
        <f>IFERROR(VLOOKUP(B364,'اسماء العملاء'!$A$2:$C$142,3,FALSE),"")</f>
        <v/>
      </c>
      <c r="F364" s="297" t="str">
        <f>IFERROR(VLOOKUP(B364,'اسماء العملاء'!$A$2:$J$1270,9,FALSE),"")</f>
        <v/>
      </c>
      <c r="G364" s="297" t="str">
        <f>IFERROR(VLOOKUP(B364,'اسماء العملاء'!$A$2:$J$1270,8,FALSE),"")</f>
        <v/>
      </c>
      <c r="H364" s="247" t="str">
        <f>IFERROR(VLOOKUP(B364,'اسماء العملاء'!$A$2:$J$1270,10,FALSE),"")</f>
        <v/>
      </c>
    </row>
    <row r="365" spans="1:8" ht="21.95" customHeight="1">
      <c r="A365" s="290" t="str">
        <f t="shared" ca="1" si="5"/>
        <v/>
      </c>
      <c r="B365" s="227"/>
      <c r="C365" s="279" t="str">
        <f>IFERROR(VLOOKUP(B365,'اسماء العملاء'!$A$2:$E$142,5,FALSE),"")</f>
        <v/>
      </c>
      <c r="D365" s="280" t="str">
        <f>IFERROR(VLOOKUP(B365,'اسماء العملاء'!$A$2:$C$142,2,FALSE),"")</f>
        <v/>
      </c>
      <c r="E365" s="281" t="str">
        <f>IFERROR(VLOOKUP(B365,'اسماء العملاء'!$A$2:$C$142,3,FALSE),"")</f>
        <v/>
      </c>
      <c r="F365" s="297" t="str">
        <f>IFERROR(VLOOKUP(B365,'اسماء العملاء'!$A$2:$J$1270,9,FALSE),"")</f>
        <v/>
      </c>
      <c r="G365" s="297" t="str">
        <f>IFERROR(VLOOKUP(B365,'اسماء العملاء'!$A$2:$J$1270,8,FALSE),"")</f>
        <v/>
      </c>
      <c r="H365" s="247" t="str">
        <f>IFERROR(VLOOKUP(B365,'اسماء العملاء'!$A$2:$J$1270,10,FALSE),"")</f>
        <v/>
      </c>
    </row>
    <row r="366" spans="1:8" ht="21.95" customHeight="1">
      <c r="A366" s="290" t="str">
        <f t="shared" ca="1" si="5"/>
        <v/>
      </c>
      <c r="B366" s="227"/>
      <c r="C366" s="279" t="str">
        <f>IFERROR(VLOOKUP(B366,'اسماء العملاء'!$A$2:$E$142,5,FALSE),"")</f>
        <v/>
      </c>
      <c r="D366" s="280" t="str">
        <f>IFERROR(VLOOKUP(B366,'اسماء العملاء'!$A$2:$C$142,2,FALSE),"")</f>
        <v/>
      </c>
      <c r="E366" s="281" t="str">
        <f>IFERROR(VLOOKUP(B366,'اسماء العملاء'!$A$2:$C$142,3,FALSE),"")</f>
        <v/>
      </c>
      <c r="F366" s="297" t="str">
        <f>IFERROR(VLOOKUP(B366,'اسماء العملاء'!$A$2:$J$1270,9,FALSE),"")</f>
        <v/>
      </c>
      <c r="G366" s="297" t="str">
        <f>IFERROR(VLOOKUP(B366,'اسماء العملاء'!$A$2:$J$1270,8,FALSE),"")</f>
        <v/>
      </c>
      <c r="H366" s="247" t="str">
        <f>IFERROR(VLOOKUP(B366,'اسماء العملاء'!$A$2:$J$1270,10,FALSE),"")</f>
        <v/>
      </c>
    </row>
    <row r="367" spans="1:8" ht="21.95" customHeight="1">
      <c r="A367" s="290" t="str">
        <f t="shared" ca="1" si="5"/>
        <v/>
      </c>
      <c r="B367" s="227"/>
      <c r="C367" s="279" t="str">
        <f>IFERROR(VLOOKUP(B367,'اسماء العملاء'!$A$2:$E$142,5,FALSE),"")</f>
        <v/>
      </c>
      <c r="D367" s="280" t="str">
        <f>IFERROR(VLOOKUP(B367,'اسماء العملاء'!$A$2:$C$142,2,FALSE),"")</f>
        <v/>
      </c>
      <c r="E367" s="281" t="str">
        <f>IFERROR(VLOOKUP(B367,'اسماء العملاء'!$A$2:$C$142,3,FALSE),"")</f>
        <v/>
      </c>
      <c r="F367" s="297" t="str">
        <f>IFERROR(VLOOKUP(B367,'اسماء العملاء'!$A$2:$J$1270,9,FALSE),"")</f>
        <v/>
      </c>
      <c r="G367" s="297" t="str">
        <f>IFERROR(VLOOKUP(B367,'اسماء العملاء'!$A$2:$J$1270,8,FALSE),"")</f>
        <v/>
      </c>
      <c r="H367" s="247" t="str">
        <f>IFERROR(VLOOKUP(B367,'اسماء العملاء'!$A$2:$J$1270,10,FALSE),"")</f>
        <v/>
      </c>
    </row>
    <row r="368" spans="1:8" ht="21.95" customHeight="1">
      <c r="A368" s="290" t="str">
        <f t="shared" ca="1" si="5"/>
        <v/>
      </c>
      <c r="B368" s="227"/>
      <c r="C368" s="279" t="str">
        <f>IFERROR(VLOOKUP(B368,'اسماء العملاء'!$A$2:$E$142,5,FALSE),"")</f>
        <v/>
      </c>
      <c r="D368" s="280" t="str">
        <f>IFERROR(VLOOKUP(B368,'اسماء العملاء'!$A$2:$C$142,2,FALSE),"")</f>
        <v/>
      </c>
      <c r="E368" s="281" t="str">
        <f>IFERROR(VLOOKUP(B368,'اسماء العملاء'!$A$2:$C$142,3,FALSE),"")</f>
        <v/>
      </c>
      <c r="F368" s="297" t="str">
        <f>IFERROR(VLOOKUP(B368,'اسماء العملاء'!$A$2:$J$1270,9,FALSE),"")</f>
        <v/>
      </c>
      <c r="G368" s="297" t="str">
        <f>IFERROR(VLOOKUP(B368,'اسماء العملاء'!$A$2:$J$1270,8,FALSE),"")</f>
        <v/>
      </c>
      <c r="H368" s="247" t="str">
        <f>IFERROR(VLOOKUP(B368,'اسماء العملاء'!$A$2:$J$1270,10,FALSE),"")</f>
        <v/>
      </c>
    </row>
    <row r="369" spans="1:8" ht="21.95" customHeight="1">
      <c r="A369" s="290" t="str">
        <f t="shared" ca="1" si="5"/>
        <v/>
      </c>
      <c r="B369" s="227"/>
      <c r="C369" s="279" t="str">
        <f>IFERROR(VLOOKUP(B369,'اسماء العملاء'!$A$2:$E$142,5,FALSE),"")</f>
        <v/>
      </c>
      <c r="D369" s="280" t="str">
        <f>IFERROR(VLOOKUP(B369,'اسماء العملاء'!$A$2:$C$142,2,FALSE),"")</f>
        <v/>
      </c>
      <c r="E369" s="281" t="str">
        <f>IFERROR(VLOOKUP(B369,'اسماء العملاء'!$A$2:$C$142,3,FALSE),"")</f>
        <v/>
      </c>
      <c r="F369" s="297" t="str">
        <f>IFERROR(VLOOKUP(B369,'اسماء العملاء'!$A$2:$J$1270,9,FALSE),"")</f>
        <v/>
      </c>
      <c r="G369" s="297" t="str">
        <f>IFERROR(VLOOKUP(B369,'اسماء العملاء'!$A$2:$J$1270,8,FALSE),"")</f>
        <v/>
      </c>
      <c r="H369" s="247" t="str">
        <f>IFERROR(VLOOKUP(B369,'اسماء العملاء'!$A$2:$J$1270,10,FALSE),"")</f>
        <v/>
      </c>
    </row>
    <row r="370" spans="1:8" ht="21.95" customHeight="1">
      <c r="A370" s="290" t="str">
        <f t="shared" ca="1" si="5"/>
        <v/>
      </c>
      <c r="B370" s="227"/>
      <c r="C370" s="279" t="str">
        <f>IFERROR(VLOOKUP(B370,'اسماء العملاء'!$A$2:$E$142,5,FALSE),"")</f>
        <v/>
      </c>
      <c r="D370" s="280" t="str">
        <f>IFERROR(VLOOKUP(B370,'اسماء العملاء'!$A$2:$C$142,2,FALSE),"")</f>
        <v/>
      </c>
      <c r="E370" s="281" t="str">
        <f>IFERROR(VLOOKUP(B370,'اسماء العملاء'!$A$2:$C$142,3,FALSE),"")</f>
        <v/>
      </c>
      <c r="F370" s="297" t="str">
        <f>IFERROR(VLOOKUP(B370,'اسماء العملاء'!$A$2:$J$1270,9,FALSE),"")</f>
        <v/>
      </c>
      <c r="G370" s="297" t="str">
        <f>IFERROR(VLOOKUP(B370,'اسماء العملاء'!$A$2:$J$1270,8,FALSE),"")</f>
        <v/>
      </c>
      <c r="H370" s="247" t="str">
        <f>IFERROR(VLOOKUP(B370,'اسماء العملاء'!$A$2:$J$1270,10,FALSE),"")</f>
        <v/>
      </c>
    </row>
    <row r="371" spans="1:8" ht="21.95" customHeight="1">
      <c r="A371" s="290" t="str">
        <f t="shared" ca="1" si="5"/>
        <v/>
      </c>
      <c r="B371" s="227"/>
      <c r="C371" s="279" t="str">
        <f>IFERROR(VLOOKUP(B371,'اسماء العملاء'!$A$2:$E$142,5,FALSE),"")</f>
        <v/>
      </c>
      <c r="D371" s="280" t="str">
        <f>IFERROR(VLOOKUP(B371,'اسماء العملاء'!$A$2:$C$142,2,FALSE),"")</f>
        <v/>
      </c>
      <c r="E371" s="281" t="str">
        <f>IFERROR(VLOOKUP(B371,'اسماء العملاء'!$A$2:$C$142,3,FALSE),"")</f>
        <v/>
      </c>
      <c r="F371" s="297" t="str">
        <f>IFERROR(VLOOKUP(B371,'اسماء العملاء'!$A$2:$J$1270,9,FALSE),"")</f>
        <v/>
      </c>
      <c r="G371" s="297" t="str">
        <f>IFERROR(VLOOKUP(B371,'اسماء العملاء'!$A$2:$J$1270,8,FALSE),"")</f>
        <v/>
      </c>
      <c r="H371" s="247" t="str">
        <f>IFERROR(VLOOKUP(B371,'اسماء العملاء'!$A$2:$J$1270,10,FALSE),"")</f>
        <v/>
      </c>
    </row>
    <row r="372" spans="1:8" ht="21.95" customHeight="1">
      <c r="A372" s="290" t="str">
        <f t="shared" ca="1" si="5"/>
        <v/>
      </c>
      <c r="B372" s="227"/>
      <c r="C372" s="279" t="str">
        <f>IFERROR(VLOOKUP(B372,'اسماء العملاء'!$A$2:$E$142,5,FALSE),"")</f>
        <v/>
      </c>
      <c r="D372" s="280" t="str">
        <f>IFERROR(VLOOKUP(B372,'اسماء العملاء'!$A$2:$C$142,2,FALSE),"")</f>
        <v/>
      </c>
      <c r="E372" s="281" t="str">
        <f>IFERROR(VLOOKUP(B372,'اسماء العملاء'!$A$2:$C$142,3,FALSE),"")</f>
        <v/>
      </c>
      <c r="F372" s="297" t="str">
        <f>IFERROR(VLOOKUP(B372,'اسماء العملاء'!$A$2:$J$1270,9,FALSE),"")</f>
        <v/>
      </c>
      <c r="G372" s="297" t="str">
        <f>IFERROR(VLOOKUP(B372,'اسماء العملاء'!$A$2:$J$1270,8,FALSE),"")</f>
        <v/>
      </c>
      <c r="H372" s="247" t="str">
        <f>IFERROR(VLOOKUP(B372,'اسماء العملاء'!$A$2:$J$1270,10,FALSE),"")</f>
        <v/>
      </c>
    </row>
    <row r="373" spans="1:8" ht="21.95" customHeight="1">
      <c r="A373" s="290" t="str">
        <f t="shared" ca="1" si="5"/>
        <v/>
      </c>
      <c r="B373" s="227"/>
      <c r="C373" s="279" t="str">
        <f>IFERROR(VLOOKUP(B373,'اسماء العملاء'!$A$2:$E$142,5,FALSE),"")</f>
        <v/>
      </c>
      <c r="D373" s="280" t="str">
        <f>IFERROR(VLOOKUP(B373,'اسماء العملاء'!$A$2:$C$142,2,FALSE),"")</f>
        <v/>
      </c>
      <c r="E373" s="281" t="str">
        <f>IFERROR(VLOOKUP(B373,'اسماء العملاء'!$A$2:$C$142,3,FALSE),"")</f>
        <v/>
      </c>
      <c r="F373" s="297" t="str">
        <f>IFERROR(VLOOKUP(B373,'اسماء العملاء'!$A$2:$J$1270,9,FALSE),"")</f>
        <v/>
      </c>
      <c r="G373" s="297" t="str">
        <f>IFERROR(VLOOKUP(B373,'اسماء العملاء'!$A$2:$J$1270,8,FALSE),"")</f>
        <v/>
      </c>
      <c r="H373" s="247" t="str">
        <f>IFERROR(VLOOKUP(B373,'اسماء العملاء'!$A$2:$J$1270,10,FALSE),"")</f>
        <v/>
      </c>
    </row>
    <row r="374" spans="1:8" ht="21.95" customHeight="1">
      <c r="A374" s="290" t="str">
        <f t="shared" ca="1" si="5"/>
        <v/>
      </c>
      <c r="B374" s="227"/>
      <c r="C374" s="279" t="str">
        <f>IFERROR(VLOOKUP(B374,'اسماء العملاء'!$A$2:$E$142,5,FALSE),"")</f>
        <v/>
      </c>
      <c r="D374" s="280" t="str">
        <f>IFERROR(VLOOKUP(B374,'اسماء العملاء'!$A$2:$C$142,2,FALSE),"")</f>
        <v/>
      </c>
      <c r="E374" s="281" t="str">
        <f>IFERROR(VLOOKUP(B374,'اسماء العملاء'!$A$2:$C$142,3,FALSE),"")</f>
        <v/>
      </c>
      <c r="F374" s="297" t="str">
        <f>IFERROR(VLOOKUP(B374,'اسماء العملاء'!$A$2:$J$1270,9,FALSE),"")</f>
        <v/>
      </c>
      <c r="G374" s="297" t="str">
        <f>IFERROR(VLOOKUP(B374,'اسماء العملاء'!$A$2:$J$1270,8,FALSE),"")</f>
        <v/>
      </c>
      <c r="H374" s="247" t="str">
        <f>IFERROR(VLOOKUP(B374,'اسماء العملاء'!$A$2:$J$1270,10,FALSE),"")</f>
        <v/>
      </c>
    </row>
    <row r="375" spans="1:8" ht="21.95" customHeight="1">
      <c r="A375" s="290" t="str">
        <f t="shared" ca="1" si="5"/>
        <v/>
      </c>
      <c r="B375" s="227"/>
      <c r="C375" s="279" t="str">
        <f>IFERROR(VLOOKUP(B375,'اسماء العملاء'!$A$2:$E$142,5,FALSE),"")</f>
        <v/>
      </c>
      <c r="D375" s="280" t="str">
        <f>IFERROR(VLOOKUP(B375,'اسماء العملاء'!$A$2:$C$142,2,FALSE),"")</f>
        <v/>
      </c>
      <c r="E375" s="281" t="str">
        <f>IFERROR(VLOOKUP(B375,'اسماء العملاء'!$A$2:$C$142,3,FALSE),"")</f>
        <v/>
      </c>
      <c r="F375" s="297" t="str">
        <f>IFERROR(VLOOKUP(B375,'اسماء العملاء'!$A$2:$J$1270,9,FALSE),"")</f>
        <v/>
      </c>
      <c r="G375" s="297" t="str">
        <f>IFERROR(VLOOKUP(B375,'اسماء العملاء'!$A$2:$J$1270,8,FALSE),"")</f>
        <v/>
      </c>
      <c r="H375" s="247" t="str">
        <f>IFERROR(VLOOKUP(B375,'اسماء العملاء'!$A$2:$J$1270,10,FALSE),"")</f>
        <v/>
      </c>
    </row>
    <row r="376" spans="1:8" ht="21.95" customHeight="1">
      <c r="A376" s="290" t="str">
        <f t="shared" ca="1" si="5"/>
        <v/>
      </c>
      <c r="B376" s="227"/>
      <c r="C376" s="279" t="str">
        <f>IFERROR(VLOOKUP(B376,'اسماء العملاء'!$A$2:$E$142,5,FALSE),"")</f>
        <v/>
      </c>
      <c r="D376" s="280" t="str">
        <f>IFERROR(VLOOKUP(B376,'اسماء العملاء'!$A$2:$C$142,2,FALSE),"")</f>
        <v/>
      </c>
      <c r="E376" s="281" t="str">
        <f>IFERROR(VLOOKUP(B376,'اسماء العملاء'!$A$2:$C$142,3,FALSE),"")</f>
        <v/>
      </c>
      <c r="F376" s="297" t="str">
        <f>IFERROR(VLOOKUP(B376,'اسماء العملاء'!$A$2:$J$1270,9,FALSE),"")</f>
        <v/>
      </c>
      <c r="G376" s="297" t="str">
        <f>IFERROR(VLOOKUP(B376,'اسماء العملاء'!$A$2:$J$1270,8,FALSE),"")</f>
        <v/>
      </c>
      <c r="H376" s="247" t="str">
        <f>IFERROR(VLOOKUP(B376,'اسماء العملاء'!$A$2:$J$1270,10,FALSE),"")</f>
        <v/>
      </c>
    </row>
    <row r="377" spans="1:8" ht="21.95" customHeight="1">
      <c r="A377" s="290" t="str">
        <f t="shared" ca="1" si="5"/>
        <v/>
      </c>
      <c r="B377" s="227"/>
      <c r="C377" s="279" t="str">
        <f>IFERROR(VLOOKUP(B377,'اسماء العملاء'!$A$2:$E$142,5,FALSE),"")</f>
        <v/>
      </c>
      <c r="D377" s="280" t="str">
        <f>IFERROR(VLOOKUP(B377,'اسماء العملاء'!$A$2:$C$142,2,FALSE),"")</f>
        <v/>
      </c>
      <c r="E377" s="281" t="str">
        <f>IFERROR(VLOOKUP(B377,'اسماء العملاء'!$A$2:$C$142,3,FALSE),"")</f>
        <v/>
      </c>
      <c r="F377" s="297" t="str">
        <f>IFERROR(VLOOKUP(B377,'اسماء العملاء'!$A$2:$J$1270,9,FALSE),"")</f>
        <v/>
      </c>
      <c r="G377" s="297" t="str">
        <f>IFERROR(VLOOKUP(B377,'اسماء العملاء'!$A$2:$J$1270,8,FALSE),"")</f>
        <v/>
      </c>
      <c r="H377" s="247" t="str">
        <f>IFERROR(VLOOKUP(B377,'اسماء العملاء'!$A$2:$J$1270,10,FALSE),"")</f>
        <v/>
      </c>
    </row>
    <row r="378" spans="1:8" ht="21.95" customHeight="1">
      <c r="A378" s="290" t="str">
        <f t="shared" ca="1" si="5"/>
        <v/>
      </c>
      <c r="B378" s="227"/>
      <c r="C378" s="279" t="str">
        <f>IFERROR(VLOOKUP(B378,'اسماء العملاء'!$A$2:$E$142,5,FALSE),"")</f>
        <v/>
      </c>
      <c r="D378" s="280" t="str">
        <f>IFERROR(VLOOKUP(B378,'اسماء العملاء'!$A$2:$C$142,2,FALSE),"")</f>
        <v/>
      </c>
      <c r="E378" s="281" t="str">
        <f>IFERROR(VLOOKUP(B378,'اسماء العملاء'!$A$2:$C$142,3,FALSE),"")</f>
        <v/>
      </c>
      <c r="F378" s="297" t="str">
        <f>IFERROR(VLOOKUP(B378,'اسماء العملاء'!$A$2:$J$1270,9,FALSE),"")</f>
        <v/>
      </c>
      <c r="G378" s="297" t="str">
        <f>IFERROR(VLOOKUP(B378,'اسماء العملاء'!$A$2:$J$1270,8,FALSE),"")</f>
        <v/>
      </c>
      <c r="H378" s="247" t="str">
        <f>IFERROR(VLOOKUP(B378,'اسماء العملاء'!$A$2:$J$1270,10,FALSE),"")</f>
        <v/>
      </c>
    </row>
    <row r="379" spans="1:8" ht="21.95" customHeight="1">
      <c r="A379" s="290" t="str">
        <f t="shared" ca="1" si="5"/>
        <v/>
      </c>
      <c r="B379" s="227"/>
      <c r="C379" s="279" t="str">
        <f>IFERROR(VLOOKUP(B379,'اسماء العملاء'!$A$2:$E$142,5,FALSE),"")</f>
        <v/>
      </c>
      <c r="D379" s="280" t="str">
        <f>IFERROR(VLOOKUP(B379,'اسماء العملاء'!$A$2:$C$142,2,FALSE),"")</f>
        <v/>
      </c>
      <c r="E379" s="281" t="str">
        <f>IFERROR(VLOOKUP(B379,'اسماء العملاء'!$A$2:$C$142,3,FALSE),"")</f>
        <v/>
      </c>
      <c r="F379" s="297" t="str">
        <f>IFERROR(VLOOKUP(B379,'اسماء العملاء'!$A$2:$J$1270,9,FALSE),"")</f>
        <v/>
      </c>
      <c r="G379" s="297" t="str">
        <f>IFERROR(VLOOKUP(B379,'اسماء العملاء'!$A$2:$J$1270,8,FALSE),"")</f>
        <v/>
      </c>
      <c r="H379" s="247" t="str">
        <f>IFERROR(VLOOKUP(B379,'اسماء العملاء'!$A$2:$J$1270,10,FALSE),"")</f>
        <v/>
      </c>
    </row>
    <row r="380" spans="1:8" ht="21.95" customHeight="1">
      <c r="A380" s="290" t="str">
        <f t="shared" ca="1" si="5"/>
        <v/>
      </c>
      <c r="B380" s="227"/>
      <c r="C380" s="279" t="str">
        <f>IFERROR(VLOOKUP(B380,'اسماء العملاء'!$A$2:$E$142,5,FALSE),"")</f>
        <v/>
      </c>
      <c r="D380" s="280" t="str">
        <f>IFERROR(VLOOKUP(B380,'اسماء العملاء'!$A$2:$C$142,2,FALSE),"")</f>
        <v/>
      </c>
      <c r="E380" s="281" t="str">
        <f>IFERROR(VLOOKUP(B380,'اسماء العملاء'!$A$2:$C$142,3,FALSE),"")</f>
        <v/>
      </c>
      <c r="F380" s="297" t="str">
        <f>IFERROR(VLOOKUP(B380,'اسماء العملاء'!$A$2:$J$1270,9,FALSE),"")</f>
        <v/>
      </c>
      <c r="G380" s="297" t="str">
        <f>IFERROR(VLOOKUP(B380,'اسماء العملاء'!$A$2:$J$1270,8,FALSE),"")</f>
        <v/>
      </c>
      <c r="H380" s="247" t="str">
        <f>IFERROR(VLOOKUP(B380,'اسماء العملاء'!$A$2:$J$1270,10,FALSE),"")</f>
        <v/>
      </c>
    </row>
    <row r="381" spans="1:8" ht="21.95" customHeight="1">
      <c r="A381" s="290" t="str">
        <f t="shared" ca="1" si="5"/>
        <v/>
      </c>
      <c r="B381" s="227"/>
      <c r="C381" s="279" t="str">
        <f>IFERROR(VLOOKUP(B381,'اسماء العملاء'!$A$2:$E$142,5,FALSE),"")</f>
        <v/>
      </c>
      <c r="D381" s="280" t="str">
        <f>IFERROR(VLOOKUP(B381,'اسماء العملاء'!$A$2:$C$142,2,FALSE),"")</f>
        <v/>
      </c>
      <c r="E381" s="281" t="str">
        <f>IFERROR(VLOOKUP(B381,'اسماء العملاء'!$A$2:$C$142,3,FALSE),"")</f>
        <v/>
      </c>
      <c r="F381" s="297" t="str">
        <f>IFERROR(VLOOKUP(B381,'اسماء العملاء'!$A$2:$J$1270,9,FALSE),"")</f>
        <v/>
      </c>
      <c r="G381" s="297" t="str">
        <f>IFERROR(VLOOKUP(B381,'اسماء العملاء'!$A$2:$J$1270,8,FALSE),"")</f>
        <v/>
      </c>
      <c r="H381" s="247" t="str">
        <f>IFERROR(VLOOKUP(B381,'اسماء العملاء'!$A$2:$J$1270,10,FALSE),"")</f>
        <v/>
      </c>
    </row>
    <row r="382" spans="1:8" ht="21.95" customHeight="1">
      <c r="A382" s="290" t="str">
        <f t="shared" ca="1" si="5"/>
        <v/>
      </c>
      <c r="B382" s="227"/>
      <c r="C382" s="279" t="str">
        <f>IFERROR(VLOOKUP(B382,'اسماء العملاء'!$A$2:$E$142,5,FALSE),"")</f>
        <v/>
      </c>
      <c r="D382" s="280" t="str">
        <f>IFERROR(VLOOKUP(B382,'اسماء العملاء'!$A$2:$C$142,2,FALSE),"")</f>
        <v/>
      </c>
      <c r="E382" s="281" t="str">
        <f>IFERROR(VLOOKUP(B382,'اسماء العملاء'!$A$2:$C$142,3,FALSE),"")</f>
        <v/>
      </c>
      <c r="F382" s="297" t="str">
        <f>IFERROR(VLOOKUP(B382,'اسماء العملاء'!$A$2:$J$1270,9,FALSE),"")</f>
        <v/>
      </c>
      <c r="G382" s="297" t="str">
        <f>IFERROR(VLOOKUP(B382,'اسماء العملاء'!$A$2:$J$1270,8,FALSE),"")</f>
        <v/>
      </c>
      <c r="H382" s="247" t="str">
        <f>IFERROR(VLOOKUP(B382,'اسماء العملاء'!$A$2:$J$1270,10,FALSE),"")</f>
        <v/>
      </c>
    </row>
    <row r="383" spans="1:8" ht="21.95" customHeight="1">
      <c r="A383" s="290" t="str">
        <f t="shared" ca="1" si="5"/>
        <v/>
      </c>
      <c r="B383" s="227"/>
      <c r="C383" s="279" t="str">
        <f>IFERROR(VLOOKUP(B383,'اسماء العملاء'!$A$2:$E$142,5,FALSE),"")</f>
        <v/>
      </c>
      <c r="D383" s="280" t="str">
        <f>IFERROR(VLOOKUP(B383,'اسماء العملاء'!$A$2:$C$142,2,FALSE),"")</f>
        <v/>
      </c>
      <c r="E383" s="281" t="str">
        <f>IFERROR(VLOOKUP(B383,'اسماء العملاء'!$A$2:$C$142,3,FALSE),"")</f>
        <v/>
      </c>
      <c r="F383" s="297" t="str">
        <f>IFERROR(VLOOKUP(B383,'اسماء العملاء'!$A$2:$J$1270,9,FALSE),"")</f>
        <v/>
      </c>
      <c r="G383" s="297" t="str">
        <f>IFERROR(VLOOKUP(B383,'اسماء العملاء'!$A$2:$J$1270,8,FALSE),"")</f>
        <v/>
      </c>
      <c r="H383" s="247" t="str">
        <f>IFERROR(VLOOKUP(B383,'اسماء العملاء'!$A$2:$J$1270,10,FALSE),"")</f>
        <v/>
      </c>
    </row>
    <row r="384" spans="1:8" ht="21.95" customHeight="1">
      <c r="A384" s="290" t="str">
        <f t="shared" ca="1" si="5"/>
        <v/>
      </c>
      <c r="B384" s="227"/>
      <c r="C384" s="279" t="str">
        <f>IFERROR(VLOOKUP(B384,'اسماء العملاء'!$A$2:$E$142,5,FALSE),"")</f>
        <v/>
      </c>
      <c r="D384" s="280" t="str">
        <f>IFERROR(VLOOKUP(B384,'اسماء العملاء'!$A$2:$C$142,2,FALSE),"")</f>
        <v/>
      </c>
      <c r="E384" s="281" t="str">
        <f>IFERROR(VLOOKUP(B384,'اسماء العملاء'!$A$2:$C$142,3,FALSE),"")</f>
        <v/>
      </c>
      <c r="F384" s="297" t="str">
        <f>IFERROR(VLOOKUP(B384,'اسماء العملاء'!$A$2:$J$1270,9,FALSE),"")</f>
        <v/>
      </c>
      <c r="G384" s="297" t="str">
        <f>IFERROR(VLOOKUP(B384,'اسماء العملاء'!$A$2:$J$1270,8,FALSE),"")</f>
        <v/>
      </c>
      <c r="H384" s="247" t="str">
        <f>IFERROR(VLOOKUP(B384,'اسماء العملاء'!$A$2:$J$1270,10,FALSE),"")</f>
        <v/>
      </c>
    </row>
    <row r="385" spans="1:8" ht="21.95" customHeight="1">
      <c r="A385" s="290" t="str">
        <f t="shared" ca="1" si="5"/>
        <v/>
      </c>
      <c r="B385" s="227"/>
      <c r="C385" s="279" t="str">
        <f>IFERROR(VLOOKUP(B385,'اسماء العملاء'!$A$2:$E$142,5,FALSE),"")</f>
        <v/>
      </c>
      <c r="D385" s="280" t="str">
        <f>IFERROR(VLOOKUP(B385,'اسماء العملاء'!$A$2:$C$142,2,FALSE),"")</f>
        <v/>
      </c>
      <c r="E385" s="281" t="str">
        <f>IFERROR(VLOOKUP(B385,'اسماء العملاء'!$A$2:$C$142,3,FALSE),"")</f>
        <v/>
      </c>
      <c r="F385" s="297" t="str">
        <f>IFERROR(VLOOKUP(B385,'اسماء العملاء'!$A$2:$J$1270,9,FALSE),"")</f>
        <v/>
      </c>
      <c r="G385" s="297" t="str">
        <f>IFERROR(VLOOKUP(B385,'اسماء العملاء'!$A$2:$J$1270,8,FALSE),"")</f>
        <v/>
      </c>
      <c r="H385" s="247" t="str">
        <f>IFERROR(VLOOKUP(B385,'اسماء العملاء'!$A$2:$J$1270,10,FALSE),"")</f>
        <v/>
      </c>
    </row>
    <row r="386" spans="1:8" ht="21.95" customHeight="1">
      <c r="A386" s="290" t="str">
        <f t="shared" ca="1" si="5"/>
        <v/>
      </c>
      <c r="B386" s="227"/>
      <c r="C386" s="279" t="str">
        <f>IFERROR(VLOOKUP(B386,'اسماء العملاء'!$A$2:$E$142,5,FALSE),"")</f>
        <v/>
      </c>
      <c r="D386" s="280" t="str">
        <f>IFERROR(VLOOKUP(B386,'اسماء العملاء'!$A$2:$C$142,2,FALSE),"")</f>
        <v/>
      </c>
      <c r="E386" s="281" t="str">
        <f>IFERROR(VLOOKUP(B386,'اسماء العملاء'!$A$2:$C$142,3,FALSE),"")</f>
        <v/>
      </c>
      <c r="F386" s="297" t="str">
        <f>IFERROR(VLOOKUP(B386,'اسماء العملاء'!$A$2:$J$1270,9,FALSE),"")</f>
        <v/>
      </c>
      <c r="G386" s="297" t="str">
        <f>IFERROR(VLOOKUP(B386,'اسماء العملاء'!$A$2:$J$1270,8,FALSE),"")</f>
        <v/>
      </c>
      <c r="H386" s="247" t="str">
        <f>IFERROR(VLOOKUP(B386,'اسماء العملاء'!$A$2:$J$1270,10,FALSE),"")</f>
        <v/>
      </c>
    </row>
    <row r="387" spans="1:8" ht="21.95" customHeight="1">
      <c r="A387" s="290" t="str">
        <f t="shared" ca="1" si="5"/>
        <v/>
      </c>
      <c r="B387" s="227"/>
      <c r="C387" s="279" t="str">
        <f>IFERROR(VLOOKUP(B387,'اسماء العملاء'!$A$2:$E$142,5,FALSE),"")</f>
        <v/>
      </c>
      <c r="D387" s="280" t="str">
        <f>IFERROR(VLOOKUP(B387,'اسماء العملاء'!$A$2:$C$142,2,FALSE),"")</f>
        <v/>
      </c>
      <c r="E387" s="281" t="str">
        <f>IFERROR(VLOOKUP(B387,'اسماء العملاء'!$A$2:$C$142,3,FALSE),"")</f>
        <v/>
      </c>
      <c r="F387" s="297" t="str">
        <f>IFERROR(VLOOKUP(B387,'اسماء العملاء'!$A$2:$J$1270,9,FALSE),"")</f>
        <v/>
      </c>
      <c r="G387" s="297" t="str">
        <f>IFERROR(VLOOKUP(B387,'اسماء العملاء'!$A$2:$J$1270,8,FALSE),"")</f>
        <v/>
      </c>
      <c r="H387" s="247" t="str">
        <f>IFERROR(VLOOKUP(B387,'اسماء العملاء'!$A$2:$J$1270,10,FALSE),"")</f>
        <v/>
      </c>
    </row>
    <row r="388" spans="1:8" ht="21.95" customHeight="1">
      <c r="A388" s="290" t="str">
        <f t="shared" ref="A388:A451" ca="1" si="6">IF(B388="","",TODAY())</f>
        <v/>
      </c>
      <c r="B388" s="227"/>
      <c r="C388" s="279" t="str">
        <f>IFERROR(VLOOKUP(B388,'اسماء العملاء'!$A$2:$E$142,5,FALSE),"")</f>
        <v/>
      </c>
      <c r="D388" s="280" t="str">
        <f>IFERROR(VLOOKUP(B388,'اسماء العملاء'!$A$2:$C$142,2,FALSE),"")</f>
        <v/>
      </c>
      <c r="E388" s="281" t="str">
        <f>IFERROR(VLOOKUP(B388,'اسماء العملاء'!$A$2:$C$142,3,FALSE),"")</f>
        <v/>
      </c>
      <c r="F388" s="297" t="str">
        <f>IFERROR(VLOOKUP(B388,'اسماء العملاء'!$A$2:$J$1270,9,FALSE),"")</f>
        <v/>
      </c>
      <c r="G388" s="297" t="str">
        <f>IFERROR(VLOOKUP(B388,'اسماء العملاء'!$A$2:$J$1270,8,FALSE),"")</f>
        <v/>
      </c>
      <c r="H388" s="247" t="str">
        <f>IFERROR(VLOOKUP(B388,'اسماء العملاء'!$A$2:$J$1270,10,FALSE),"")</f>
        <v/>
      </c>
    </row>
    <row r="389" spans="1:8" ht="21.95" customHeight="1">
      <c r="A389" s="290" t="str">
        <f t="shared" ca="1" si="6"/>
        <v/>
      </c>
      <c r="B389" s="227"/>
      <c r="C389" s="279" t="str">
        <f>IFERROR(VLOOKUP(B389,'اسماء العملاء'!$A$2:$E$142,5,FALSE),"")</f>
        <v/>
      </c>
      <c r="D389" s="280" t="str">
        <f>IFERROR(VLOOKUP(B389,'اسماء العملاء'!$A$2:$C$142,2,FALSE),"")</f>
        <v/>
      </c>
      <c r="E389" s="281" t="str">
        <f>IFERROR(VLOOKUP(B389,'اسماء العملاء'!$A$2:$C$142,3,FALSE),"")</f>
        <v/>
      </c>
      <c r="F389" s="297" t="str">
        <f>IFERROR(VLOOKUP(B389,'اسماء العملاء'!$A$2:$J$1270,9,FALSE),"")</f>
        <v/>
      </c>
      <c r="G389" s="297" t="str">
        <f>IFERROR(VLOOKUP(B389,'اسماء العملاء'!$A$2:$J$1270,8,FALSE),"")</f>
        <v/>
      </c>
      <c r="H389" s="247" t="str">
        <f>IFERROR(VLOOKUP(B389,'اسماء العملاء'!$A$2:$J$1270,10,FALSE),"")</f>
        <v/>
      </c>
    </row>
    <row r="390" spans="1:8" ht="21.95" customHeight="1">
      <c r="A390" s="290" t="str">
        <f t="shared" ca="1" si="6"/>
        <v/>
      </c>
      <c r="B390" s="227"/>
      <c r="C390" s="279" t="str">
        <f>IFERROR(VLOOKUP(B390,'اسماء العملاء'!$A$2:$E$142,5,FALSE),"")</f>
        <v/>
      </c>
      <c r="D390" s="280" t="str">
        <f>IFERROR(VLOOKUP(B390,'اسماء العملاء'!$A$2:$C$142,2,FALSE),"")</f>
        <v/>
      </c>
      <c r="E390" s="281" t="str">
        <f>IFERROR(VLOOKUP(B390,'اسماء العملاء'!$A$2:$C$142,3,FALSE),"")</f>
        <v/>
      </c>
      <c r="F390" s="297" t="str">
        <f>IFERROR(VLOOKUP(B390,'اسماء العملاء'!$A$2:$J$1270,9,FALSE),"")</f>
        <v/>
      </c>
      <c r="G390" s="297" t="str">
        <f>IFERROR(VLOOKUP(B390,'اسماء العملاء'!$A$2:$J$1270,8,FALSE),"")</f>
        <v/>
      </c>
      <c r="H390" s="247" t="str">
        <f>IFERROR(VLOOKUP(B390,'اسماء العملاء'!$A$2:$J$1270,10,FALSE),"")</f>
        <v/>
      </c>
    </row>
    <row r="391" spans="1:8" ht="21.95" customHeight="1">
      <c r="A391" s="290" t="str">
        <f t="shared" ca="1" si="6"/>
        <v/>
      </c>
      <c r="B391" s="227"/>
      <c r="C391" s="279" t="str">
        <f>IFERROR(VLOOKUP(B391,'اسماء العملاء'!$A$2:$E$142,5,FALSE),"")</f>
        <v/>
      </c>
      <c r="D391" s="280" t="str">
        <f>IFERROR(VLOOKUP(B391,'اسماء العملاء'!$A$2:$C$142,2,FALSE),"")</f>
        <v/>
      </c>
      <c r="E391" s="281" t="str">
        <f>IFERROR(VLOOKUP(B391,'اسماء العملاء'!$A$2:$C$142,3,FALSE),"")</f>
        <v/>
      </c>
      <c r="F391" s="297" t="str">
        <f>IFERROR(VLOOKUP(B391,'اسماء العملاء'!$A$2:$J$1270,9,FALSE),"")</f>
        <v/>
      </c>
      <c r="G391" s="297" t="str">
        <f>IFERROR(VLOOKUP(B391,'اسماء العملاء'!$A$2:$J$1270,8,FALSE),"")</f>
        <v/>
      </c>
      <c r="H391" s="247" t="str">
        <f>IFERROR(VLOOKUP(B391,'اسماء العملاء'!$A$2:$J$1270,10,FALSE),"")</f>
        <v/>
      </c>
    </row>
    <row r="392" spans="1:8" ht="21.95" customHeight="1">
      <c r="A392" s="290" t="str">
        <f t="shared" ca="1" si="6"/>
        <v/>
      </c>
      <c r="B392" s="227"/>
      <c r="C392" s="279" t="str">
        <f>IFERROR(VLOOKUP(B392,'اسماء العملاء'!$A$2:$E$142,5,FALSE),"")</f>
        <v/>
      </c>
      <c r="D392" s="280" t="str">
        <f>IFERROR(VLOOKUP(B392,'اسماء العملاء'!$A$2:$C$142,2,FALSE),"")</f>
        <v/>
      </c>
      <c r="E392" s="281" t="str">
        <f>IFERROR(VLOOKUP(B392,'اسماء العملاء'!$A$2:$C$142,3,FALSE),"")</f>
        <v/>
      </c>
      <c r="F392" s="297" t="str">
        <f>IFERROR(VLOOKUP(B392,'اسماء العملاء'!$A$2:$J$1270,9,FALSE),"")</f>
        <v/>
      </c>
      <c r="G392" s="297" t="str">
        <f>IFERROR(VLOOKUP(B392,'اسماء العملاء'!$A$2:$J$1270,8,FALSE),"")</f>
        <v/>
      </c>
      <c r="H392" s="247" t="str">
        <f>IFERROR(VLOOKUP(B392,'اسماء العملاء'!$A$2:$J$1270,10,FALSE),"")</f>
        <v/>
      </c>
    </row>
    <row r="393" spans="1:8" ht="21.95" customHeight="1">
      <c r="A393" s="290" t="str">
        <f t="shared" ca="1" si="6"/>
        <v/>
      </c>
      <c r="B393" s="227"/>
      <c r="C393" s="279" t="str">
        <f>IFERROR(VLOOKUP(B393,'اسماء العملاء'!$A$2:$E$142,5,FALSE),"")</f>
        <v/>
      </c>
      <c r="D393" s="280" t="str">
        <f>IFERROR(VLOOKUP(B393,'اسماء العملاء'!$A$2:$C$142,2,FALSE),"")</f>
        <v/>
      </c>
      <c r="E393" s="281" t="str">
        <f>IFERROR(VLOOKUP(B393,'اسماء العملاء'!$A$2:$C$142,3,FALSE),"")</f>
        <v/>
      </c>
      <c r="F393" s="297" t="str">
        <f>IFERROR(VLOOKUP(B393,'اسماء العملاء'!$A$2:$J$1270,9,FALSE),"")</f>
        <v/>
      </c>
      <c r="G393" s="297" t="str">
        <f>IFERROR(VLOOKUP(B393,'اسماء العملاء'!$A$2:$J$1270,8,FALSE),"")</f>
        <v/>
      </c>
      <c r="H393" s="247" t="str">
        <f>IFERROR(VLOOKUP(B393,'اسماء العملاء'!$A$2:$J$1270,10,FALSE),"")</f>
        <v/>
      </c>
    </row>
    <row r="394" spans="1:8" ht="21.95" customHeight="1">
      <c r="A394" s="290" t="str">
        <f t="shared" ca="1" si="6"/>
        <v/>
      </c>
      <c r="B394" s="227"/>
      <c r="C394" s="279" t="str">
        <f>IFERROR(VLOOKUP(B394,'اسماء العملاء'!$A$2:$E$142,5,FALSE),"")</f>
        <v/>
      </c>
      <c r="D394" s="280" t="str">
        <f>IFERROR(VLOOKUP(B394,'اسماء العملاء'!$A$2:$C$142,2,FALSE),"")</f>
        <v/>
      </c>
      <c r="E394" s="281" t="str">
        <f>IFERROR(VLOOKUP(B394,'اسماء العملاء'!$A$2:$C$142,3,FALSE),"")</f>
        <v/>
      </c>
      <c r="F394" s="297" t="str">
        <f>IFERROR(VLOOKUP(B394,'اسماء العملاء'!$A$2:$J$1270,9,FALSE),"")</f>
        <v/>
      </c>
      <c r="G394" s="297" t="str">
        <f>IFERROR(VLOOKUP(B394,'اسماء العملاء'!$A$2:$J$1270,8,FALSE),"")</f>
        <v/>
      </c>
      <c r="H394" s="247" t="str">
        <f>IFERROR(VLOOKUP(B394,'اسماء العملاء'!$A$2:$J$1270,10,FALSE),"")</f>
        <v/>
      </c>
    </row>
    <row r="395" spans="1:8" ht="21.95" customHeight="1">
      <c r="A395" s="290" t="str">
        <f t="shared" ca="1" si="6"/>
        <v/>
      </c>
      <c r="B395" s="227"/>
      <c r="C395" s="279" t="str">
        <f>IFERROR(VLOOKUP(B395,'اسماء العملاء'!$A$2:$E$142,5,FALSE),"")</f>
        <v/>
      </c>
      <c r="D395" s="280" t="str">
        <f>IFERROR(VLOOKUP(B395,'اسماء العملاء'!$A$2:$C$142,2,FALSE),"")</f>
        <v/>
      </c>
      <c r="E395" s="281" t="str">
        <f>IFERROR(VLOOKUP(B395,'اسماء العملاء'!$A$2:$C$142,3,FALSE),"")</f>
        <v/>
      </c>
      <c r="F395" s="297" t="str">
        <f>IFERROR(VLOOKUP(B395,'اسماء العملاء'!$A$2:$J$1270,9,FALSE),"")</f>
        <v/>
      </c>
      <c r="G395" s="297" t="str">
        <f>IFERROR(VLOOKUP(B395,'اسماء العملاء'!$A$2:$J$1270,8,FALSE),"")</f>
        <v/>
      </c>
      <c r="H395" s="247" t="str">
        <f>IFERROR(VLOOKUP(B395,'اسماء العملاء'!$A$2:$J$1270,10,FALSE),"")</f>
        <v/>
      </c>
    </row>
    <row r="396" spans="1:8" ht="21.95" customHeight="1">
      <c r="A396" s="290" t="str">
        <f t="shared" ca="1" si="6"/>
        <v/>
      </c>
      <c r="B396" s="227"/>
      <c r="C396" s="279" t="str">
        <f>IFERROR(VLOOKUP(B396,'اسماء العملاء'!$A$2:$E$142,5,FALSE),"")</f>
        <v/>
      </c>
      <c r="D396" s="280" t="str">
        <f>IFERROR(VLOOKUP(B396,'اسماء العملاء'!$A$2:$C$142,2,FALSE),"")</f>
        <v/>
      </c>
      <c r="E396" s="281" t="str">
        <f>IFERROR(VLOOKUP(B396,'اسماء العملاء'!$A$2:$C$142,3,FALSE),"")</f>
        <v/>
      </c>
      <c r="F396" s="297" t="str">
        <f>IFERROR(VLOOKUP(B396,'اسماء العملاء'!$A$2:$J$1270,9,FALSE),"")</f>
        <v/>
      </c>
      <c r="G396" s="297" t="str">
        <f>IFERROR(VLOOKUP(B396,'اسماء العملاء'!$A$2:$J$1270,8,FALSE),"")</f>
        <v/>
      </c>
      <c r="H396" s="247" t="str">
        <f>IFERROR(VLOOKUP(B396,'اسماء العملاء'!$A$2:$J$1270,10,FALSE),"")</f>
        <v/>
      </c>
    </row>
    <row r="397" spans="1:8" ht="21.95" customHeight="1">
      <c r="A397" s="290" t="str">
        <f t="shared" ca="1" si="6"/>
        <v/>
      </c>
      <c r="B397" s="227"/>
      <c r="C397" s="279" t="str">
        <f>IFERROR(VLOOKUP(B397,'اسماء العملاء'!$A$2:$E$142,5,FALSE),"")</f>
        <v/>
      </c>
      <c r="D397" s="280" t="str">
        <f>IFERROR(VLOOKUP(B397,'اسماء العملاء'!$A$2:$C$142,2,FALSE),"")</f>
        <v/>
      </c>
      <c r="E397" s="281" t="str">
        <f>IFERROR(VLOOKUP(B397,'اسماء العملاء'!$A$2:$C$142,3,FALSE),"")</f>
        <v/>
      </c>
      <c r="F397" s="297" t="str">
        <f>IFERROR(VLOOKUP(B397,'اسماء العملاء'!$A$2:$J$1270,9,FALSE),"")</f>
        <v/>
      </c>
      <c r="G397" s="297" t="str">
        <f>IFERROR(VLOOKUP(B397,'اسماء العملاء'!$A$2:$J$1270,8,FALSE),"")</f>
        <v/>
      </c>
      <c r="H397" s="247" t="str">
        <f>IFERROR(VLOOKUP(B397,'اسماء العملاء'!$A$2:$J$1270,10,FALSE),"")</f>
        <v/>
      </c>
    </row>
    <row r="398" spans="1:8" ht="21.95" customHeight="1">
      <c r="A398" s="290" t="str">
        <f t="shared" ca="1" si="6"/>
        <v/>
      </c>
      <c r="B398" s="227"/>
      <c r="C398" s="279" t="str">
        <f>IFERROR(VLOOKUP(B398,'اسماء العملاء'!$A$2:$E$142,5,FALSE),"")</f>
        <v/>
      </c>
      <c r="D398" s="280" t="str">
        <f>IFERROR(VLOOKUP(B398,'اسماء العملاء'!$A$2:$C$142,2,FALSE),"")</f>
        <v/>
      </c>
      <c r="E398" s="281" t="str">
        <f>IFERROR(VLOOKUP(B398,'اسماء العملاء'!$A$2:$C$142,3,FALSE),"")</f>
        <v/>
      </c>
      <c r="F398" s="297" t="str">
        <f>IFERROR(VLOOKUP(B398,'اسماء العملاء'!$A$2:$J$1270,9,FALSE),"")</f>
        <v/>
      </c>
      <c r="G398" s="297" t="str">
        <f>IFERROR(VLOOKUP(B398,'اسماء العملاء'!$A$2:$J$1270,8,FALSE),"")</f>
        <v/>
      </c>
      <c r="H398" s="247" t="str">
        <f>IFERROR(VLOOKUP(B398,'اسماء العملاء'!$A$2:$J$1270,10,FALSE),"")</f>
        <v/>
      </c>
    </row>
    <row r="399" spans="1:8" ht="21.95" customHeight="1">
      <c r="A399" s="290" t="str">
        <f t="shared" ca="1" si="6"/>
        <v/>
      </c>
      <c r="B399" s="227"/>
      <c r="C399" s="279" t="str">
        <f>IFERROR(VLOOKUP(B399,'اسماء العملاء'!$A$2:$E$142,5,FALSE),"")</f>
        <v/>
      </c>
      <c r="D399" s="280" t="str">
        <f>IFERROR(VLOOKUP(B399,'اسماء العملاء'!$A$2:$C$142,2,FALSE),"")</f>
        <v/>
      </c>
      <c r="E399" s="281" t="str">
        <f>IFERROR(VLOOKUP(B399,'اسماء العملاء'!$A$2:$C$142,3,FALSE),"")</f>
        <v/>
      </c>
      <c r="F399" s="297" t="str">
        <f>IFERROR(VLOOKUP(B399,'اسماء العملاء'!$A$2:$J$1270,9,FALSE),"")</f>
        <v/>
      </c>
      <c r="G399" s="297" t="str">
        <f>IFERROR(VLOOKUP(B399,'اسماء العملاء'!$A$2:$J$1270,8,FALSE),"")</f>
        <v/>
      </c>
      <c r="H399" s="247" t="str">
        <f>IFERROR(VLOOKUP(B399,'اسماء العملاء'!$A$2:$J$1270,10,FALSE),"")</f>
        <v/>
      </c>
    </row>
    <row r="400" spans="1:8" ht="21.95" customHeight="1">
      <c r="A400" s="290" t="str">
        <f t="shared" ca="1" si="6"/>
        <v/>
      </c>
      <c r="B400" s="227"/>
      <c r="C400" s="279" t="str">
        <f>IFERROR(VLOOKUP(B400,'اسماء العملاء'!$A$2:$E$142,5,FALSE),"")</f>
        <v/>
      </c>
      <c r="D400" s="280" t="str">
        <f>IFERROR(VLOOKUP(B400,'اسماء العملاء'!$A$2:$C$142,2,FALSE),"")</f>
        <v/>
      </c>
      <c r="E400" s="281" t="str">
        <f>IFERROR(VLOOKUP(B400,'اسماء العملاء'!$A$2:$C$142,3,FALSE),"")</f>
        <v/>
      </c>
      <c r="F400" s="297" t="str">
        <f>IFERROR(VLOOKUP(B400,'اسماء العملاء'!$A$2:$J$1270,9,FALSE),"")</f>
        <v/>
      </c>
      <c r="G400" s="297" t="str">
        <f>IFERROR(VLOOKUP(B400,'اسماء العملاء'!$A$2:$J$1270,8,FALSE),"")</f>
        <v/>
      </c>
      <c r="H400" s="247" t="str">
        <f>IFERROR(VLOOKUP(B400,'اسماء العملاء'!$A$2:$J$1270,10,FALSE),"")</f>
        <v/>
      </c>
    </row>
    <row r="401" spans="1:8" ht="21.95" customHeight="1">
      <c r="A401" s="290" t="str">
        <f t="shared" ca="1" si="6"/>
        <v/>
      </c>
      <c r="B401" s="227"/>
      <c r="C401" s="279" t="str">
        <f>IFERROR(VLOOKUP(B401,'اسماء العملاء'!$A$2:$E$142,5,FALSE),"")</f>
        <v/>
      </c>
      <c r="D401" s="280" t="str">
        <f>IFERROR(VLOOKUP(B401,'اسماء العملاء'!$A$2:$C$142,2,FALSE),"")</f>
        <v/>
      </c>
      <c r="E401" s="281" t="str">
        <f>IFERROR(VLOOKUP(B401,'اسماء العملاء'!$A$2:$C$142,3,FALSE),"")</f>
        <v/>
      </c>
      <c r="F401" s="297" t="str">
        <f>IFERROR(VLOOKUP(B401,'اسماء العملاء'!$A$2:$J$1270,9,FALSE),"")</f>
        <v/>
      </c>
      <c r="G401" s="297" t="str">
        <f>IFERROR(VLOOKUP(B401,'اسماء العملاء'!$A$2:$J$1270,8,FALSE),"")</f>
        <v/>
      </c>
      <c r="H401" s="247" t="str">
        <f>IFERROR(VLOOKUP(B401,'اسماء العملاء'!$A$2:$J$1270,10,FALSE),"")</f>
        <v/>
      </c>
    </row>
    <row r="402" spans="1:8" ht="21.95" customHeight="1">
      <c r="A402" s="290" t="str">
        <f t="shared" ca="1" si="6"/>
        <v/>
      </c>
      <c r="B402" s="227"/>
      <c r="C402" s="279" t="str">
        <f>IFERROR(VLOOKUP(B402,'اسماء العملاء'!$A$2:$E$142,5,FALSE),"")</f>
        <v/>
      </c>
      <c r="D402" s="280" t="str">
        <f>IFERROR(VLOOKUP(B402,'اسماء العملاء'!$A$2:$C$142,2,FALSE),"")</f>
        <v/>
      </c>
      <c r="E402" s="281" t="str">
        <f>IFERROR(VLOOKUP(B402,'اسماء العملاء'!$A$2:$C$142,3,FALSE),"")</f>
        <v/>
      </c>
      <c r="F402" s="297" t="str">
        <f>IFERROR(VLOOKUP(B402,'اسماء العملاء'!$A$2:$J$1270,9,FALSE),"")</f>
        <v/>
      </c>
      <c r="G402" s="297" t="str">
        <f>IFERROR(VLOOKUP(B402,'اسماء العملاء'!$A$2:$J$1270,8,FALSE),"")</f>
        <v/>
      </c>
      <c r="H402" s="247" t="str">
        <f>IFERROR(VLOOKUP(B402,'اسماء العملاء'!$A$2:$J$1270,10,FALSE),"")</f>
        <v/>
      </c>
    </row>
    <row r="403" spans="1:8" ht="21.95" customHeight="1">
      <c r="A403" s="290" t="str">
        <f t="shared" ca="1" si="6"/>
        <v/>
      </c>
      <c r="B403" s="227"/>
      <c r="C403" s="279" t="str">
        <f>IFERROR(VLOOKUP(B403,'اسماء العملاء'!$A$2:$E$142,5,FALSE),"")</f>
        <v/>
      </c>
      <c r="D403" s="280" t="str">
        <f>IFERROR(VLOOKUP(B403,'اسماء العملاء'!$A$2:$C$142,2,FALSE),"")</f>
        <v/>
      </c>
      <c r="E403" s="281" t="str">
        <f>IFERROR(VLOOKUP(B403,'اسماء العملاء'!$A$2:$C$142,3,FALSE),"")</f>
        <v/>
      </c>
      <c r="F403" s="297" t="str">
        <f>IFERROR(VLOOKUP(B403,'اسماء العملاء'!$A$2:$J$1270,9,FALSE),"")</f>
        <v/>
      </c>
      <c r="G403" s="297" t="str">
        <f>IFERROR(VLOOKUP(B403,'اسماء العملاء'!$A$2:$J$1270,8,FALSE),"")</f>
        <v/>
      </c>
      <c r="H403" s="247" t="str">
        <f>IFERROR(VLOOKUP(B403,'اسماء العملاء'!$A$2:$J$1270,10,FALSE),"")</f>
        <v/>
      </c>
    </row>
    <row r="404" spans="1:8" ht="21.95" customHeight="1">
      <c r="A404" s="290" t="str">
        <f t="shared" ca="1" si="6"/>
        <v/>
      </c>
      <c r="B404" s="227"/>
      <c r="C404" s="279" t="str">
        <f>IFERROR(VLOOKUP(B404,'اسماء العملاء'!$A$2:$E$142,5,FALSE),"")</f>
        <v/>
      </c>
      <c r="D404" s="280" t="str">
        <f>IFERROR(VLOOKUP(B404,'اسماء العملاء'!$A$2:$C$142,2,FALSE),"")</f>
        <v/>
      </c>
      <c r="E404" s="281" t="str">
        <f>IFERROR(VLOOKUP(B404,'اسماء العملاء'!$A$2:$C$142,3,FALSE),"")</f>
        <v/>
      </c>
      <c r="F404" s="297" t="str">
        <f>IFERROR(VLOOKUP(B404,'اسماء العملاء'!$A$2:$J$1270,9,FALSE),"")</f>
        <v/>
      </c>
      <c r="G404" s="297" t="str">
        <f>IFERROR(VLOOKUP(B404,'اسماء العملاء'!$A$2:$J$1270,8,FALSE),"")</f>
        <v/>
      </c>
      <c r="H404" s="247" t="str">
        <f>IFERROR(VLOOKUP(B404,'اسماء العملاء'!$A$2:$J$1270,10,FALSE),"")</f>
        <v/>
      </c>
    </row>
    <row r="405" spans="1:8" ht="21.95" customHeight="1">
      <c r="A405" s="290" t="str">
        <f t="shared" ca="1" si="6"/>
        <v/>
      </c>
      <c r="B405" s="227"/>
      <c r="C405" s="279" t="str">
        <f>IFERROR(VLOOKUP(B405,'اسماء العملاء'!$A$2:$E$142,5,FALSE),"")</f>
        <v/>
      </c>
      <c r="D405" s="280" t="str">
        <f>IFERROR(VLOOKUP(B405,'اسماء العملاء'!$A$2:$C$142,2,FALSE),"")</f>
        <v/>
      </c>
      <c r="E405" s="281" t="str">
        <f>IFERROR(VLOOKUP(B405,'اسماء العملاء'!$A$2:$C$142,3,FALSE),"")</f>
        <v/>
      </c>
      <c r="F405" s="297" t="str">
        <f>IFERROR(VLOOKUP(B405,'اسماء العملاء'!$A$2:$J$1270,9,FALSE),"")</f>
        <v/>
      </c>
      <c r="G405" s="297" t="str">
        <f>IFERROR(VLOOKUP(B405,'اسماء العملاء'!$A$2:$J$1270,8,FALSE),"")</f>
        <v/>
      </c>
      <c r="H405" s="247" t="str">
        <f>IFERROR(VLOOKUP(B405,'اسماء العملاء'!$A$2:$J$1270,10,FALSE),"")</f>
        <v/>
      </c>
    </row>
    <row r="406" spans="1:8" ht="21.95" customHeight="1">
      <c r="A406" s="290" t="str">
        <f t="shared" ca="1" si="6"/>
        <v/>
      </c>
      <c r="B406" s="227"/>
      <c r="C406" s="279" t="str">
        <f>IFERROR(VLOOKUP(B406,'اسماء العملاء'!$A$2:$E$142,5,FALSE),"")</f>
        <v/>
      </c>
      <c r="D406" s="280" t="str">
        <f>IFERROR(VLOOKUP(B406,'اسماء العملاء'!$A$2:$C$142,2,FALSE),"")</f>
        <v/>
      </c>
      <c r="E406" s="281" t="str">
        <f>IFERROR(VLOOKUP(B406,'اسماء العملاء'!$A$2:$C$142,3,FALSE),"")</f>
        <v/>
      </c>
      <c r="F406" s="297" t="str">
        <f>IFERROR(VLOOKUP(B406,'اسماء العملاء'!$A$2:$J$1270,9,FALSE),"")</f>
        <v/>
      </c>
      <c r="G406" s="297" t="str">
        <f>IFERROR(VLOOKUP(B406,'اسماء العملاء'!$A$2:$J$1270,8,FALSE),"")</f>
        <v/>
      </c>
      <c r="H406" s="247" t="str">
        <f>IFERROR(VLOOKUP(B406,'اسماء العملاء'!$A$2:$J$1270,10,FALSE),"")</f>
        <v/>
      </c>
    </row>
    <row r="407" spans="1:8" ht="21.95" customHeight="1">
      <c r="A407" s="290" t="str">
        <f t="shared" ca="1" si="6"/>
        <v/>
      </c>
      <c r="B407" s="227"/>
      <c r="C407" s="279" t="str">
        <f>IFERROR(VLOOKUP(B407,'اسماء العملاء'!$A$2:$E$142,5,FALSE),"")</f>
        <v/>
      </c>
      <c r="D407" s="280" t="str">
        <f>IFERROR(VLOOKUP(B407,'اسماء العملاء'!$A$2:$C$142,2,FALSE),"")</f>
        <v/>
      </c>
      <c r="E407" s="281" t="str">
        <f>IFERROR(VLOOKUP(B407,'اسماء العملاء'!$A$2:$C$142,3,FALSE),"")</f>
        <v/>
      </c>
      <c r="F407" s="297" t="str">
        <f>IFERROR(VLOOKUP(B407,'اسماء العملاء'!$A$2:$J$1270,9,FALSE),"")</f>
        <v/>
      </c>
      <c r="G407" s="297" t="str">
        <f>IFERROR(VLOOKUP(B407,'اسماء العملاء'!$A$2:$J$1270,8,FALSE),"")</f>
        <v/>
      </c>
      <c r="H407" s="247" t="str">
        <f>IFERROR(VLOOKUP(B407,'اسماء العملاء'!$A$2:$J$1270,10,FALSE),"")</f>
        <v/>
      </c>
    </row>
    <row r="408" spans="1:8" ht="21.95" customHeight="1">
      <c r="A408" s="290" t="str">
        <f t="shared" ca="1" si="6"/>
        <v/>
      </c>
      <c r="B408" s="227"/>
      <c r="C408" s="279" t="str">
        <f>IFERROR(VLOOKUP(B408,'اسماء العملاء'!$A$2:$E$142,5,FALSE),"")</f>
        <v/>
      </c>
      <c r="D408" s="280" t="str">
        <f>IFERROR(VLOOKUP(B408,'اسماء العملاء'!$A$2:$C$142,2,FALSE),"")</f>
        <v/>
      </c>
      <c r="E408" s="281" t="str">
        <f>IFERROR(VLOOKUP(B408,'اسماء العملاء'!$A$2:$C$142,3,FALSE),"")</f>
        <v/>
      </c>
      <c r="F408" s="297" t="str">
        <f>IFERROR(VLOOKUP(B408,'اسماء العملاء'!$A$2:$J$1270,9,FALSE),"")</f>
        <v/>
      </c>
      <c r="G408" s="297" t="str">
        <f>IFERROR(VLOOKUP(B408,'اسماء العملاء'!$A$2:$J$1270,8,FALSE),"")</f>
        <v/>
      </c>
      <c r="H408" s="247" t="str">
        <f>IFERROR(VLOOKUP(B408,'اسماء العملاء'!$A$2:$J$1270,10,FALSE),"")</f>
        <v/>
      </c>
    </row>
    <row r="409" spans="1:8" ht="21.95" customHeight="1">
      <c r="A409" s="290" t="str">
        <f t="shared" ca="1" si="6"/>
        <v/>
      </c>
      <c r="B409" s="227"/>
      <c r="C409" s="279" t="str">
        <f>IFERROR(VLOOKUP(B409,'اسماء العملاء'!$A$2:$E$142,5,FALSE),"")</f>
        <v/>
      </c>
      <c r="D409" s="280" t="str">
        <f>IFERROR(VLOOKUP(B409,'اسماء العملاء'!$A$2:$C$142,2,FALSE),"")</f>
        <v/>
      </c>
      <c r="E409" s="281" t="str">
        <f>IFERROR(VLOOKUP(B409,'اسماء العملاء'!$A$2:$C$142,3,FALSE),"")</f>
        <v/>
      </c>
      <c r="F409" s="297" t="str">
        <f>IFERROR(VLOOKUP(B409,'اسماء العملاء'!$A$2:$J$1270,9,FALSE),"")</f>
        <v/>
      </c>
      <c r="G409" s="297" t="str">
        <f>IFERROR(VLOOKUP(B409,'اسماء العملاء'!$A$2:$J$1270,8,FALSE),"")</f>
        <v/>
      </c>
      <c r="H409" s="247" t="str">
        <f>IFERROR(VLOOKUP(B409,'اسماء العملاء'!$A$2:$J$1270,10,FALSE),"")</f>
        <v/>
      </c>
    </row>
    <row r="410" spans="1:8" ht="21.95" customHeight="1">
      <c r="A410" s="290" t="str">
        <f t="shared" ca="1" si="6"/>
        <v/>
      </c>
      <c r="B410" s="227"/>
      <c r="C410" s="279" t="str">
        <f>IFERROR(VLOOKUP(B410,'اسماء العملاء'!$A$2:$E$142,5,FALSE),"")</f>
        <v/>
      </c>
      <c r="D410" s="280" t="str">
        <f>IFERROR(VLOOKUP(B410,'اسماء العملاء'!$A$2:$C$142,2,FALSE),"")</f>
        <v/>
      </c>
      <c r="E410" s="281" t="str">
        <f>IFERROR(VLOOKUP(B410,'اسماء العملاء'!$A$2:$C$142,3,FALSE),"")</f>
        <v/>
      </c>
      <c r="F410" s="297" t="str">
        <f>IFERROR(VLOOKUP(B410,'اسماء العملاء'!$A$2:$J$1270,9,FALSE),"")</f>
        <v/>
      </c>
      <c r="G410" s="297" t="str">
        <f>IFERROR(VLOOKUP(B410,'اسماء العملاء'!$A$2:$J$1270,8,FALSE),"")</f>
        <v/>
      </c>
      <c r="H410" s="247" t="str">
        <f>IFERROR(VLOOKUP(B410,'اسماء العملاء'!$A$2:$J$1270,10,FALSE),"")</f>
        <v/>
      </c>
    </row>
    <row r="411" spans="1:8" ht="21.95" customHeight="1">
      <c r="A411" s="290" t="str">
        <f t="shared" ca="1" si="6"/>
        <v/>
      </c>
      <c r="B411" s="227"/>
      <c r="C411" s="279" t="str">
        <f>IFERROR(VLOOKUP(B411,'اسماء العملاء'!$A$2:$E$142,5,FALSE),"")</f>
        <v/>
      </c>
      <c r="D411" s="280" t="str">
        <f>IFERROR(VLOOKUP(B411,'اسماء العملاء'!$A$2:$C$142,2,FALSE),"")</f>
        <v/>
      </c>
      <c r="E411" s="281" t="str">
        <f>IFERROR(VLOOKUP(B411,'اسماء العملاء'!$A$2:$C$142,3,FALSE),"")</f>
        <v/>
      </c>
      <c r="F411" s="297" t="str">
        <f>IFERROR(VLOOKUP(B411,'اسماء العملاء'!$A$2:$J$1270,9,FALSE),"")</f>
        <v/>
      </c>
      <c r="G411" s="297" t="str">
        <f>IFERROR(VLOOKUP(B411,'اسماء العملاء'!$A$2:$J$1270,8,FALSE),"")</f>
        <v/>
      </c>
      <c r="H411" s="247" t="str">
        <f>IFERROR(VLOOKUP(B411,'اسماء العملاء'!$A$2:$J$1270,10,FALSE),"")</f>
        <v/>
      </c>
    </row>
    <row r="412" spans="1:8" ht="21.95" customHeight="1">
      <c r="A412" s="290" t="str">
        <f t="shared" ca="1" si="6"/>
        <v/>
      </c>
      <c r="B412" s="227"/>
      <c r="C412" s="279" t="str">
        <f>IFERROR(VLOOKUP(B412,'اسماء العملاء'!$A$2:$E$142,5,FALSE),"")</f>
        <v/>
      </c>
      <c r="D412" s="280" t="str">
        <f>IFERROR(VLOOKUP(B412,'اسماء العملاء'!$A$2:$C$142,2,FALSE),"")</f>
        <v/>
      </c>
      <c r="E412" s="281" t="str">
        <f>IFERROR(VLOOKUP(B412,'اسماء العملاء'!$A$2:$C$142,3,FALSE),"")</f>
        <v/>
      </c>
      <c r="F412" s="297" t="str">
        <f>IFERROR(VLOOKUP(B412,'اسماء العملاء'!$A$2:$J$1270,9,FALSE),"")</f>
        <v/>
      </c>
      <c r="G412" s="297" t="str">
        <f>IFERROR(VLOOKUP(B412,'اسماء العملاء'!$A$2:$J$1270,8,FALSE),"")</f>
        <v/>
      </c>
      <c r="H412" s="247" t="str">
        <f>IFERROR(VLOOKUP(B412,'اسماء العملاء'!$A$2:$J$1270,10,FALSE),"")</f>
        <v/>
      </c>
    </row>
    <row r="413" spans="1:8" ht="21.95" customHeight="1">
      <c r="A413" s="290" t="str">
        <f t="shared" ca="1" si="6"/>
        <v/>
      </c>
      <c r="B413" s="227"/>
      <c r="C413" s="279" t="str">
        <f>IFERROR(VLOOKUP(B413,'اسماء العملاء'!$A$2:$E$142,5,FALSE),"")</f>
        <v/>
      </c>
      <c r="D413" s="280" t="str">
        <f>IFERROR(VLOOKUP(B413,'اسماء العملاء'!$A$2:$C$142,2,FALSE),"")</f>
        <v/>
      </c>
      <c r="E413" s="281" t="str">
        <f>IFERROR(VLOOKUP(B413,'اسماء العملاء'!$A$2:$C$142,3,FALSE),"")</f>
        <v/>
      </c>
      <c r="F413" s="297" t="str">
        <f>IFERROR(VLOOKUP(B413,'اسماء العملاء'!$A$2:$J$1270,9,FALSE),"")</f>
        <v/>
      </c>
      <c r="G413" s="297" t="str">
        <f>IFERROR(VLOOKUP(B413,'اسماء العملاء'!$A$2:$J$1270,8,FALSE),"")</f>
        <v/>
      </c>
      <c r="H413" s="247" t="str">
        <f>IFERROR(VLOOKUP(B413,'اسماء العملاء'!$A$2:$J$1270,10,FALSE),"")</f>
        <v/>
      </c>
    </row>
    <row r="414" spans="1:8" ht="21.95" customHeight="1">
      <c r="A414" s="290" t="str">
        <f t="shared" ca="1" si="6"/>
        <v/>
      </c>
      <c r="B414" s="227"/>
      <c r="C414" s="279" t="str">
        <f>IFERROR(VLOOKUP(B414,'اسماء العملاء'!$A$2:$E$142,5,FALSE),"")</f>
        <v/>
      </c>
      <c r="D414" s="280" t="str">
        <f>IFERROR(VLOOKUP(B414,'اسماء العملاء'!$A$2:$C$142,2,FALSE),"")</f>
        <v/>
      </c>
      <c r="E414" s="281" t="str">
        <f>IFERROR(VLOOKUP(B414,'اسماء العملاء'!$A$2:$C$142,3,FALSE),"")</f>
        <v/>
      </c>
      <c r="F414" s="297" t="str">
        <f>IFERROR(VLOOKUP(B414,'اسماء العملاء'!$A$2:$J$1270,9,FALSE),"")</f>
        <v/>
      </c>
      <c r="G414" s="297" t="str">
        <f>IFERROR(VLOOKUP(B414,'اسماء العملاء'!$A$2:$J$1270,8,FALSE),"")</f>
        <v/>
      </c>
      <c r="H414" s="247" t="str">
        <f>IFERROR(VLOOKUP(B414,'اسماء العملاء'!$A$2:$J$1270,10,FALSE),"")</f>
        <v/>
      </c>
    </row>
    <row r="415" spans="1:8" ht="21.95" customHeight="1">
      <c r="A415" s="290" t="str">
        <f t="shared" ca="1" si="6"/>
        <v/>
      </c>
      <c r="B415" s="227"/>
      <c r="C415" s="279" t="str">
        <f>IFERROR(VLOOKUP(B415,'اسماء العملاء'!$A$2:$E$142,5,FALSE),"")</f>
        <v/>
      </c>
      <c r="D415" s="280" t="str">
        <f>IFERROR(VLOOKUP(B415,'اسماء العملاء'!$A$2:$C$142,2,FALSE),"")</f>
        <v/>
      </c>
      <c r="E415" s="281" t="str">
        <f>IFERROR(VLOOKUP(B415,'اسماء العملاء'!$A$2:$C$142,3,FALSE),"")</f>
        <v/>
      </c>
      <c r="F415" s="297" t="str">
        <f>IFERROR(VLOOKUP(B415,'اسماء العملاء'!$A$2:$J$1270,9,FALSE),"")</f>
        <v/>
      </c>
      <c r="G415" s="297" t="str">
        <f>IFERROR(VLOOKUP(B415,'اسماء العملاء'!$A$2:$J$1270,8,FALSE),"")</f>
        <v/>
      </c>
      <c r="H415" s="247" t="str">
        <f>IFERROR(VLOOKUP(B415,'اسماء العملاء'!$A$2:$J$1270,10,FALSE),"")</f>
        <v/>
      </c>
    </row>
    <row r="416" spans="1:8" ht="21.95" customHeight="1">
      <c r="A416" s="290" t="str">
        <f t="shared" ca="1" si="6"/>
        <v/>
      </c>
      <c r="B416" s="227"/>
      <c r="C416" s="279" t="str">
        <f>IFERROR(VLOOKUP(B416,'اسماء العملاء'!$A$2:$E$142,5,FALSE),"")</f>
        <v/>
      </c>
      <c r="D416" s="280" t="str">
        <f>IFERROR(VLOOKUP(B416,'اسماء العملاء'!$A$2:$C$142,2,FALSE),"")</f>
        <v/>
      </c>
      <c r="E416" s="281" t="str">
        <f>IFERROR(VLOOKUP(B416,'اسماء العملاء'!$A$2:$C$142,3,FALSE),"")</f>
        <v/>
      </c>
      <c r="F416" s="297" t="str">
        <f>IFERROR(VLOOKUP(B416,'اسماء العملاء'!$A$2:$J$1270,9,FALSE),"")</f>
        <v/>
      </c>
      <c r="G416" s="297" t="str">
        <f>IFERROR(VLOOKUP(B416,'اسماء العملاء'!$A$2:$J$1270,8,FALSE),"")</f>
        <v/>
      </c>
      <c r="H416" s="247" t="str">
        <f>IFERROR(VLOOKUP(B416,'اسماء العملاء'!$A$2:$J$1270,10,FALSE),"")</f>
        <v/>
      </c>
    </row>
    <row r="417" spans="1:8" ht="21.95" customHeight="1">
      <c r="A417" s="290" t="str">
        <f t="shared" ca="1" si="6"/>
        <v/>
      </c>
      <c r="B417" s="227"/>
      <c r="C417" s="279" t="str">
        <f>IFERROR(VLOOKUP(B417,'اسماء العملاء'!$A$2:$E$142,5,FALSE),"")</f>
        <v/>
      </c>
      <c r="D417" s="280" t="str">
        <f>IFERROR(VLOOKUP(B417,'اسماء العملاء'!$A$2:$C$142,2,FALSE),"")</f>
        <v/>
      </c>
      <c r="E417" s="281" t="str">
        <f>IFERROR(VLOOKUP(B417,'اسماء العملاء'!$A$2:$C$142,3,FALSE),"")</f>
        <v/>
      </c>
      <c r="F417" s="297" t="str">
        <f>IFERROR(VLOOKUP(B417,'اسماء العملاء'!$A$2:$J$1270,9,FALSE),"")</f>
        <v/>
      </c>
      <c r="G417" s="297" t="str">
        <f>IFERROR(VLOOKUP(B417,'اسماء العملاء'!$A$2:$J$1270,8,FALSE),"")</f>
        <v/>
      </c>
      <c r="H417" s="247" t="str">
        <f>IFERROR(VLOOKUP(B417,'اسماء العملاء'!$A$2:$J$1270,10,FALSE),"")</f>
        <v/>
      </c>
    </row>
    <row r="418" spans="1:8" ht="21.95" customHeight="1">
      <c r="A418" s="290" t="str">
        <f t="shared" ca="1" si="6"/>
        <v/>
      </c>
      <c r="B418" s="227"/>
      <c r="C418" s="279" t="str">
        <f>IFERROR(VLOOKUP(B418,'اسماء العملاء'!$A$2:$E$142,5,FALSE),"")</f>
        <v/>
      </c>
      <c r="D418" s="280" t="str">
        <f>IFERROR(VLOOKUP(B418,'اسماء العملاء'!$A$2:$C$142,2,FALSE),"")</f>
        <v/>
      </c>
      <c r="E418" s="281" t="str">
        <f>IFERROR(VLOOKUP(B418,'اسماء العملاء'!$A$2:$C$142,3,FALSE),"")</f>
        <v/>
      </c>
      <c r="F418" s="297" t="str">
        <f>IFERROR(VLOOKUP(B418,'اسماء العملاء'!$A$2:$J$1270,9,FALSE),"")</f>
        <v/>
      </c>
      <c r="G418" s="297" t="str">
        <f>IFERROR(VLOOKUP(B418,'اسماء العملاء'!$A$2:$J$1270,8,FALSE),"")</f>
        <v/>
      </c>
      <c r="H418" s="247" t="str">
        <f>IFERROR(VLOOKUP(B418,'اسماء العملاء'!$A$2:$J$1270,10,FALSE),"")</f>
        <v/>
      </c>
    </row>
    <row r="419" spans="1:8" ht="21.95" customHeight="1">
      <c r="A419" s="290" t="str">
        <f t="shared" ca="1" si="6"/>
        <v/>
      </c>
      <c r="B419" s="227"/>
      <c r="C419" s="279" t="str">
        <f>IFERROR(VLOOKUP(B419,'اسماء العملاء'!$A$2:$E$142,5,FALSE),"")</f>
        <v/>
      </c>
      <c r="D419" s="280" t="str">
        <f>IFERROR(VLOOKUP(B419,'اسماء العملاء'!$A$2:$C$142,2,FALSE),"")</f>
        <v/>
      </c>
      <c r="E419" s="281" t="str">
        <f>IFERROR(VLOOKUP(B419,'اسماء العملاء'!$A$2:$C$142,3,FALSE),"")</f>
        <v/>
      </c>
      <c r="F419" s="297" t="str">
        <f>IFERROR(VLOOKUP(B419,'اسماء العملاء'!$A$2:$J$1270,9,FALSE),"")</f>
        <v/>
      </c>
      <c r="G419" s="297" t="str">
        <f>IFERROR(VLOOKUP(B419,'اسماء العملاء'!$A$2:$J$1270,8,FALSE),"")</f>
        <v/>
      </c>
      <c r="H419" s="247" t="str">
        <f>IFERROR(VLOOKUP(B419,'اسماء العملاء'!$A$2:$J$1270,10,FALSE),"")</f>
        <v/>
      </c>
    </row>
    <row r="420" spans="1:8" ht="21.95" customHeight="1">
      <c r="A420" s="290" t="str">
        <f t="shared" ca="1" si="6"/>
        <v/>
      </c>
      <c r="B420" s="227"/>
      <c r="C420" s="279" t="str">
        <f>IFERROR(VLOOKUP(B420,'اسماء العملاء'!$A$2:$E$142,5,FALSE),"")</f>
        <v/>
      </c>
      <c r="D420" s="280" t="str">
        <f>IFERROR(VLOOKUP(B420,'اسماء العملاء'!$A$2:$C$142,2,FALSE),"")</f>
        <v/>
      </c>
      <c r="E420" s="281" t="str">
        <f>IFERROR(VLOOKUP(B420,'اسماء العملاء'!$A$2:$C$142,3,FALSE),"")</f>
        <v/>
      </c>
      <c r="F420" s="297" t="str">
        <f>IFERROR(VLOOKUP(B420,'اسماء العملاء'!$A$2:$J$1270,9,FALSE),"")</f>
        <v/>
      </c>
      <c r="G420" s="297" t="str">
        <f>IFERROR(VLOOKUP(B420,'اسماء العملاء'!$A$2:$J$1270,8,FALSE),"")</f>
        <v/>
      </c>
      <c r="H420" s="247" t="str">
        <f>IFERROR(VLOOKUP(B420,'اسماء العملاء'!$A$2:$J$1270,10,FALSE),"")</f>
        <v/>
      </c>
    </row>
    <row r="421" spans="1:8" ht="21.95" customHeight="1">
      <c r="A421" s="290" t="str">
        <f t="shared" ca="1" si="6"/>
        <v/>
      </c>
      <c r="B421" s="227"/>
      <c r="C421" s="279" t="str">
        <f>IFERROR(VLOOKUP(B421,'اسماء العملاء'!$A$2:$E$142,5,FALSE),"")</f>
        <v/>
      </c>
      <c r="D421" s="280" t="str">
        <f>IFERROR(VLOOKUP(B421,'اسماء العملاء'!$A$2:$C$142,2,FALSE),"")</f>
        <v/>
      </c>
      <c r="E421" s="281" t="str">
        <f>IFERROR(VLOOKUP(B421,'اسماء العملاء'!$A$2:$C$142,3,FALSE),"")</f>
        <v/>
      </c>
      <c r="F421" s="297" t="str">
        <f>IFERROR(VLOOKUP(B421,'اسماء العملاء'!$A$2:$J$1270,9,FALSE),"")</f>
        <v/>
      </c>
      <c r="G421" s="297" t="str">
        <f>IFERROR(VLOOKUP(B421,'اسماء العملاء'!$A$2:$J$1270,8,FALSE),"")</f>
        <v/>
      </c>
      <c r="H421" s="247" t="str">
        <f>IFERROR(VLOOKUP(B421,'اسماء العملاء'!$A$2:$J$1270,10,FALSE),"")</f>
        <v/>
      </c>
    </row>
    <row r="422" spans="1:8" ht="21.95" customHeight="1">
      <c r="A422" s="290" t="str">
        <f t="shared" ca="1" si="6"/>
        <v/>
      </c>
      <c r="B422" s="227"/>
      <c r="C422" s="279" t="str">
        <f>IFERROR(VLOOKUP(B422,'اسماء العملاء'!$A$2:$E$142,5,FALSE),"")</f>
        <v/>
      </c>
      <c r="D422" s="280" t="str">
        <f>IFERROR(VLOOKUP(B422,'اسماء العملاء'!$A$2:$C$142,2,FALSE),"")</f>
        <v/>
      </c>
      <c r="E422" s="281" t="str">
        <f>IFERROR(VLOOKUP(B422,'اسماء العملاء'!$A$2:$C$142,3,FALSE),"")</f>
        <v/>
      </c>
      <c r="F422" s="297" t="str">
        <f>IFERROR(VLOOKUP(B422,'اسماء العملاء'!$A$2:$J$1270,9,FALSE),"")</f>
        <v/>
      </c>
      <c r="G422" s="297" t="str">
        <f>IFERROR(VLOOKUP(B422,'اسماء العملاء'!$A$2:$J$1270,8,FALSE),"")</f>
        <v/>
      </c>
      <c r="H422" s="247" t="str">
        <f>IFERROR(VLOOKUP(B422,'اسماء العملاء'!$A$2:$J$1270,10,FALSE),"")</f>
        <v/>
      </c>
    </row>
    <row r="423" spans="1:8" ht="21.95" customHeight="1">
      <c r="A423" s="290" t="str">
        <f t="shared" ca="1" si="6"/>
        <v/>
      </c>
      <c r="B423" s="227"/>
      <c r="C423" s="279" t="str">
        <f>IFERROR(VLOOKUP(B423,'اسماء العملاء'!$A$2:$E$142,5,FALSE),"")</f>
        <v/>
      </c>
      <c r="D423" s="280" t="str">
        <f>IFERROR(VLOOKUP(B423,'اسماء العملاء'!$A$2:$C$142,2,FALSE),"")</f>
        <v/>
      </c>
      <c r="E423" s="281" t="str">
        <f>IFERROR(VLOOKUP(B423,'اسماء العملاء'!$A$2:$C$142,3,FALSE),"")</f>
        <v/>
      </c>
      <c r="F423" s="297" t="str">
        <f>IFERROR(VLOOKUP(B423,'اسماء العملاء'!$A$2:$J$1270,9,FALSE),"")</f>
        <v/>
      </c>
      <c r="G423" s="297" t="str">
        <f>IFERROR(VLOOKUP(B423,'اسماء العملاء'!$A$2:$J$1270,8,FALSE),"")</f>
        <v/>
      </c>
      <c r="H423" s="247" t="str">
        <f>IFERROR(VLOOKUP(B423,'اسماء العملاء'!$A$2:$J$1270,10,FALSE),"")</f>
        <v/>
      </c>
    </row>
    <row r="424" spans="1:8" ht="21.95" customHeight="1">
      <c r="A424" s="290" t="str">
        <f t="shared" ca="1" si="6"/>
        <v/>
      </c>
      <c r="B424" s="227"/>
      <c r="C424" s="279" t="str">
        <f>IFERROR(VLOOKUP(B424,'اسماء العملاء'!$A$2:$E$142,5,FALSE),"")</f>
        <v/>
      </c>
      <c r="D424" s="280" t="str">
        <f>IFERROR(VLOOKUP(B424,'اسماء العملاء'!$A$2:$C$142,2,FALSE),"")</f>
        <v/>
      </c>
      <c r="E424" s="281" t="str">
        <f>IFERROR(VLOOKUP(B424,'اسماء العملاء'!$A$2:$C$142,3,FALSE),"")</f>
        <v/>
      </c>
      <c r="F424" s="297" t="str">
        <f>IFERROR(VLOOKUP(B424,'اسماء العملاء'!$A$2:$J$1270,9,FALSE),"")</f>
        <v/>
      </c>
      <c r="G424" s="297" t="str">
        <f>IFERROR(VLOOKUP(B424,'اسماء العملاء'!$A$2:$J$1270,8,FALSE),"")</f>
        <v/>
      </c>
      <c r="H424" s="247" t="str">
        <f>IFERROR(VLOOKUP(B424,'اسماء العملاء'!$A$2:$J$1270,10,FALSE),"")</f>
        <v/>
      </c>
    </row>
    <row r="425" spans="1:8" ht="21.95" customHeight="1">
      <c r="A425" s="290" t="str">
        <f t="shared" ca="1" si="6"/>
        <v/>
      </c>
      <c r="B425" s="227"/>
      <c r="C425" s="279" t="str">
        <f>IFERROR(VLOOKUP(B425,'اسماء العملاء'!$A$2:$E$142,5,FALSE),"")</f>
        <v/>
      </c>
      <c r="D425" s="280" t="str">
        <f>IFERROR(VLOOKUP(B425,'اسماء العملاء'!$A$2:$C$142,2,FALSE),"")</f>
        <v/>
      </c>
      <c r="E425" s="281" t="str">
        <f>IFERROR(VLOOKUP(B425,'اسماء العملاء'!$A$2:$C$142,3,FALSE),"")</f>
        <v/>
      </c>
      <c r="F425" s="297" t="str">
        <f>IFERROR(VLOOKUP(B425,'اسماء العملاء'!$A$2:$J$1270,9,FALSE),"")</f>
        <v/>
      </c>
      <c r="G425" s="297" t="str">
        <f>IFERROR(VLOOKUP(B425,'اسماء العملاء'!$A$2:$J$1270,8,FALSE),"")</f>
        <v/>
      </c>
      <c r="H425" s="247" t="str">
        <f>IFERROR(VLOOKUP(B425,'اسماء العملاء'!$A$2:$J$1270,10,FALSE),"")</f>
        <v/>
      </c>
    </row>
    <row r="426" spans="1:8" ht="21.95" customHeight="1">
      <c r="A426" s="290" t="str">
        <f t="shared" ca="1" si="6"/>
        <v/>
      </c>
      <c r="B426" s="227"/>
      <c r="C426" s="279" t="str">
        <f>IFERROR(VLOOKUP(B426,'اسماء العملاء'!$A$2:$E$142,5,FALSE),"")</f>
        <v/>
      </c>
      <c r="D426" s="280" t="str">
        <f>IFERROR(VLOOKUP(B426,'اسماء العملاء'!$A$2:$C$142,2,FALSE),"")</f>
        <v/>
      </c>
      <c r="E426" s="281" t="str">
        <f>IFERROR(VLOOKUP(B426,'اسماء العملاء'!$A$2:$C$142,3,FALSE),"")</f>
        <v/>
      </c>
      <c r="F426" s="297" t="str">
        <f>IFERROR(VLOOKUP(B426,'اسماء العملاء'!$A$2:$J$1270,9,FALSE),"")</f>
        <v/>
      </c>
      <c r="G426" s="297" t="str">
        <f>IFERROR(VLOOKUP(B426,'اسماء العملاء'!$A$2:$J$1270,8,FALSE),"")</f>
        <v/>
      </c>
      <c r="H426" s="247" t="str">
        <f>IFERROR(VLOOKUP(B426,'اسماء العملاء'!$A$2:$J$1270,10,FALSE),"")</f>
        <v/>
      </c>
    </row>
    <row r="427" spans="1:8" ht="21.95" customHeight="1">
      <c r="A427" s="290" t="str">
        <f t="shared" ca="1" si="6"/>
        <v/>
      </c>
      <c r="B427" s="227"/>
      <c r="C427" s="279" t="str">
        <f>IFERROR(VLOOKUP(B427,'اسماء العملاء'!$A$2:$E$142,5,FALSE),"")</f>
        <v/>
      </c>
      <c r="D427" s="280" t="str">
        <f>IFERROR(VLOOKUP(B427,'اسماء العملاء'!$A$2:$C$142,2,FALSE),"")</f>
        <v/>
      </c>
      <c r="E427" s="281" t="str">
        <f>IFERROR(VLOOKUP(B427,'اسماء العملاء'!$A$2:$C$142,3,FALSE),"")</f>
        <v/>
      </c>
      <c r="F427" s="297" t="str">
        <f>IFERROR(VLOOKUP(B427,'اسماء العملاء'!$A$2:$J$1270,9,FALSE),"")</f>
        <v/>
      </c>
      <c r="G427" s="297" t="str">
        <f>IFERROR(VLOOKUP(B427,'اسماء العملاء'!$A$2:$J$1270,8,FALSE),"")</f>
        <v/>
      </c>
      <c r="H427" s="247" t="str">
        <f>IFERROR(VLOOKUP(B427,'اسماء العملاء'!$A$2:$J$1270,10,FALSE),"")</f>
        <v/>
      </c>
    </row>
    <row r="428" spans="1:8" ht="21.95" customHeight="1">
      <c r="A428" s="290" t="str">
        <f t="shared" ca="1" si="6"/>
        <v/>
      </c>
      <c r="B428" s="227"/>
      <c r="C428" s="279" t="str">
        <f>IFERROR(VLOOKUP(B428,'اسماء العملاء'!$A$2:$E$142,5,FALSE),"")</f>
        <v/>
      </c>
      <c r="D428" s="280" t="str">
        <f>IFERROR(VLOOKUP(B428,'اسماء العملاء'!$A$2:$C$142,2,FALSE),"")</f>
        <v/>
      </c>
      <c r="E428" s="281" t="str">
        <f>IFERROR(VLOOKUP(B428,'اسماء العملاء'!$A$2:$C$142,3,FALSE),"")</f>
        <v/>
      </c>
      <c r="F428" s="297" t="str">
        <f>IFERROR(VLOOKUP(B428,'اسماء العملاء'!$A$2:$J$1270,9,FALSE),"")</f>
        <v/>
      </c>
      <c r="G428" s="297" t="str">
        <f>IFERROR(VLOOKUP(B428,'اسماء العملاء'!$A$2:$J$1270,8,FALSE),"")</f>
        <v/>
      </c>
      <c r="H428" s="247" t="str">
        <f>IFERROR(VLOOKUP(B428,'اسماء العملاء'!$A$2:$J$1270,10,FALSE),"")</f>
        <v/>
      </c>
    </row>
    <row r="429" spans="1:8" ht="21.95" customHeight="1">
      <c r="A429" s="290" t="str">
        <f t="shared" ca="1" si="6"/>
        <v/>
      </c>
      <c r="B429" s="227"/>
      <c r="C429" s="279" t="str">
        <f>IFERROR(VLOOKUP(B429,'اسماء العملاء'!$A$2:$E$142,5,FALSE),"")</f>
        <v/>
      </c>
      <c r="D429" s="280" t="str">
        <f>IFERROR(VLOOKUP(B429,'اسماء العملاء'!$A$2:$C$142,2,FALSE),"")</f>
        <v/>
      </c>
      <c r="E429" s="281" t="str">
        <f>IFERROR(VLOOKUP(B429,'اسماء العملاء'!$A$2:$C$142,3,FALSE),"")</f>
        <v/>
      </c>
      <c r="F429" s="297" t="str">
        <f>IFERROR(VLOOKUP(B429,'اسماء العملاء'!$A$2:$J$1270,9,FALSE),"")</f>
        <v/>
      </c>
      <c r="G429" s="297" t="str">
        <f>IFERROR(VLOOKUP(B429,'اسماء العملاء'!$A$2:$J$1270,8,FALSE),"")</f>
        <v/>
      </c>
      <c r="H429" s="247" t="str">
        <f>IFERROR(VLOOKUP(B429,'اسماء العملاء'!$A$2:$J$1270,10,FALSE),"")</f>
        <v/>
      </c>
    </row>
    <row r="430" spans="1:8" ht="21.95" customHeight="1">
      <c r="A430" s="290" t="str">
        <f t="shared" ca="1" si="6"/>
        <v/>
      </c>
      <c r="B430" s="227"/>
      <c r="C430" s="279" t="str">
        <f>IFERROR(VLOOKUP(B430,'اسماء العملاء'!$A$2:$E$142,5,FALSE),"")</f>
        <v/>
      </c>
      <c r="D430" s="280" t="str">
        <f>IFERROR(VLOOKUP(B430,'اسماء العملاء'!$A$2:$C$142,2,FALSE),"")</f>
        <v/>
      </c>
      <c r="E430" s="281" t="str">
        <f>IFERROR(VLOOKUP(B430,'اسماء العملاء'!$A$2:$C$142,3,FALSE),"")</f>
        <v/>
      </c>
      <c r="F430" s="297" t="str">
        <f>IFERROR(VLOOKUP(B430,'اسماء العملاء'!$A$2:$J$1270,9,FALSE),"")</f>
        <v/>
      </c>
      <c r="G430" s="297" t="str">
        <f>IFERROR(VLOOKUP(B430,'اسماء العملاء'!$A$2:$J$1270,8,FALSE),"")</f>
        <v/>
      </c>
      <c r="H430" s="247" t="str">
        <f>IFERROR(VLOOKUP(B430,'اسماء العملاء'!$A$2:$J$1270,10,FALSE),"")</f>
        <v/>
      </c>
    </row>
    <row r="431" spans="1:8" ht="21.95" customHeight="1">
      <c r="A431" s="290" t="str">
        <f t="shared" ca="1" si="6"/>
        <v/>
      </c>
      <c r="B431" s="227"/>
      <c r="C431" s="279" t="str">
        <f>IFERROR(VLOOKUP(B431,'اسماء العملاء'!$A$2:$E$142,5,FALSE),"")</f>
        <v/>
      </c>
      <c r="D431" s="280" t="str">
        <f>IFERROR(VLOOKUP(B431,'اسماء العملاء'!$A$2:$C$142,2,FALSE),"")</f>
        <v/>
      </c>
      <c r="E431" s="281" t="str">
        <f>IFERROR(VLOOKUP(B431,'اسماء العملاء'!$A$2:$C$142,3,FALSE),"")</f>
        <v/>
      </c>
      <c r="F431" s="297" t="str">
        <f>IFERROR(VLOOKUP(B431,'اسماء العملاء'!$A$2:$J$1270,9,FALSE),"")</f>
        <v/>
      </c>
      <c r="G431" s="297" t="str">
        <f>IFERROR(VLOOKUP(B431,'اسماء العملاء'!$A$2:$J$1270,8,FALSE),"")</f>
        <v/>
      </c>
      <c r="H431" s="247" t="str">
        <f>IFERROR(VLOOKUP(B431,'اسماء العملاء'!$A$2:$J$1270,10,FALSE),"")</f>
        <v/>
      </c>
    </row>
    <row r="432" spans="1:8" ht="21.95" customHeight="1">
      <c r="A432" s="290" t="str">
        <f t="shared" ca="1" si="6"/>
        <v/>
      </c>
      <c r="B432" s="227"/>
      <c r="C432" s="279" t="str">
        <f>IFERROR(VLOOKUP(B432,'اسماء العملاء'!$A$2:$E$142,5,FALSE),"")</f>
        <v/>
      </c>
      <c r="D432" s="280" t="str">
        <f>IFERROR(VLOOKUP(B432,'اسماء العملاء'!$A$2:$C$142,2,FALSE),"")</f>
        <v/>
      </c>
      <c r="E432" s="281" t="str">
        <f>IFERROR(VLOOKUP(B432,'اسماء العملاء'!$A$2:$C$142,3,FALSE),"")</f>
        <v/>
      </c>
      <c r="F432" s="297" t="str">
        <f>IFERROR(VLOOKUP(B432,'اسماء العملاء'!$A$2:$J$1270,9,FALSE),"")</f>
        <v/>
      </c>
      <c r="G432" s="297" t="str">
        <f>IFERROR(VLOOKUP(B432,'اسماء العملاء'!$A$2:$J$1270,8,FALSE),"")</f>
        <v/>
      </c>
      <c r="H432" s="247" t="str">
        <f>IFERROR(VLOOKUP(B432,'اسماء العملاء'!$A$2:$J$1270,10,FALSE),"")</f>
        <v/>
      </c>
    </row>
    <row r="433" spans="1:8" ht="21.95" customHeight="1">
      <c r="A433" s="290" t="str">
        <f t="shared" ca="1" si="6"/>
        <v/>
      </c>
      <c r="B433" s="227"/>
      <c r="C433" s="279" t="str">
        <f>IFERROR(VLOOKUP(B433,'اسماء العملاء'!$A$2:$E$142,5,FALSE),"")</f>
        <v/>
      </c>
      <c r="D433" s="280" t="str">
        <f>IFERROR(VLOOKUP(B433,'اسماء العملاء'!$A$2:$C$142,2,FALSE),"")</f>
        <v/>
      </c>
      <c r="E433" s="281" t="str">
        <f>IFERROR(VLOOKUP(B433,'اسماء العملاء'!$A$2:$C$142,3,FALSE),"")</f>
        <v/>
      </c>
      <c r="F433" s="297" t="str">
        <f>IFERROR(VLOOKUP(B433,'اسماء العملاء'!$A$2:$J$1270,9,FALSE),"")</f>
        <v/>
      </c>
      <c r="G433" s="297" t="str">
        <f>IFERROR(VLOOKUP(B433,'اسماء العملاء'!$A$2:$J$1270,8,FALSE),"")</f>
        <v/>
      </c>
      <c r="H433" s="247" t="str">
        <f>IFERROR(VLOOKUP(B433,'اسماء العملاء'!$A$2:$J$1270,10,FALSE),"")</f>
        <v/>
      </c>
    </row>
    <row r="434" spans="1:8" ht="21.95" customHeight="1">
      <c r="A434" s="290" t="str">
        <f t="shared" ca="1" si="6"/>
        <v/>
      </c>
      <c r="B434" s="227"/>
      <c r="C434" s="279" t="str">
        <f>IFERROR(VLOOKUP(B434,'اسماء العملاء'!$A$2:$E$142,5,FALSE),"")</f>
        <v/>
      </c>
      <c r="D434" s="280" t="str">
        <f>IFERROR(VLOOKUP(B434,'اسماء العملاء'!$A$2:$C$142,2,FALSE),"")</f>
        <v/>
      </c>
      <c r="E434" s="281" t="str">
        <f>IFERROR(VLOOKUP(B434,'اسماء العملاء'!$A$2:$C$142,3,FALSE),"")</f>
        <v/>
      </c>
      <c r="F434" s="297" t="str">
        <f>IFERROR(VLOOKUP(B434,'اسماء العملاء'!$A$2:$J$1270,9,FALSE),"")</f>
        <v/>
      </c>
      <c r="G434" s="297" t="str">
        <f>IFERROR(VLOOKUP(B434,'اسماء العملاء'!$A$2:$J$1270,8,FALSE),"")</f>
        <v/>
      </c>
      <c r="H434" s="247" t="str">
        <f>IFERROR(VLOOKUP(B434,'اسماء العملاء'!$A$2:$J$1270,10,FALSE),"")</f>
        <v/>
      </c>
    </row>
    <row r="435" spans="1:8" ht="21.95" customHeight="1">
      <c r="A435" s="290" t="str">
        <f t="shared" ca="1" si="6"/>
        <v/>
      </c>
      <c r="B435" s="227"/>
      <c r="C435" s="279" t="str">
        <f>IFERROR(VLOOKUP(B435,'اسماء العملاء'!$A$2:$E$142,5,FALSE),"")</f>
        <v/>
      </c>
      <c r="D435" s="280" t="str">
        <f>IFERROR(VLOOKUP(B435,'اسماء العملاء'!$A$2:$C$142,2,FALSE),"")</f>
        <v/>
      </c>
      <c r="E435" s="281" t="str">
        <f>IFERROR(VLOOKUP(B435,'اسماء العملاء'!$A$2:$C$142,3,FALSE),"")</f>
        <v/>
      </c>
      <c r="F435" s="297" t="str">
        <f>IFERROR(VLOOKUP(B435,'اسماء العملاء'!$A$2:$J$1270,9,FALSE),"")</f>
        <v/>
      </c>
      <c r="G435" s="297" t="str">
        <f>IFERROR(VLOOKUP(B435,'اسماء العملاء'!$A$2:$J$1270,8,FALSE),"")</f>
        <v/>
      </c>
      <c r="H435" s="247" t="str">
        <f>IFERROR(VLOOKUP(B435,'اسماء العملاء'!$A$2:$J$1270,10,FALSE),"")</f>
        <v/>
      </c>
    </row>
    <row r="436" spans="1:8" ht="21.95" customHeight="1">
      <c r="A436" s="290" t="str">
        <f t="shared" ca="1" si="6"/>
        <v/>
      </c>
      <c r="B436" s="227"/>
      <c r="C436" s="279" t="str">
        <f>IFERROR(VLOOKUP(B436,'اسماء العملاء'!$A$2:$E$142,5,FALSE),"")</f>
        <v/>
      </c>
      <c r="D436" s="280" t="str">
        <f>IFERROR(VLOOKUP(B436,'اسماء العملاء'!$A$2:$C$142,2,FALSE),"")</f>
        <v/>
      </c>
      <c r="E436" s="281" t="str">
        <f>IFERROR(VLOOKUP(B436,'اسماء العملاء'!$A$2:$C$142,3,FALSE),"")</f>
        <v/>
      </c>
      <c r="F436" s="297" t="str">
        <f>IFERROR(VLOOKUP(B436,'اسماء العملاء'!$A$2:$J$1270,9,FALSE),"")</f>
        <v/>
      </c>
      <c r="G436" s="297" t="str">
        <f>IFERROR(VLOOKUP(B436,'اسماء العملاء'!$A$2:$J$1270,8,FALSE),"")</f>
        <v/>
      </c>
      <c r="H436" s="247" t="str">
        <f>IFERROR(VLOOKUP(B436,'اسماء العملاء'!$A$2:$J$1270,10,FALSE),"")</f>
        <v/>
      </c>
    </row>
    <row r="437" spans="1:8" ht="21.95" customHeight="1">
      <c r="A437" s="290" t="str">
        <f t="shared" ca="1" si="6"/>
        <v/>
      </c>
      <c r="B437" s="227"/>
      <c r="C437" s="279" t="str">
        <f>IFERROR(VLOOKUP(B437,'اسماء العملاء'!$A$2:$E$142,5,FALSE),"")</f>
        <v/>
      </c>
      <c r="D437" s="280" t="str">
        <f>IFERROR(VLOOKUP(B437,'اسماء العملاء'!$A$2:$C$142,2,FALSE),"")</f>
        <v/>
      </c>
      <c r="E437" s="281" t="str">
        <f>IFERROR(VLOOKUP(B437,'اسماء العملاء'!$A$2:$C$142,3,FALSE),"")</f>
        <v/>
      </c>
      <c r="F437" s="297" t="str">
        <f>IFERROR(VLOOKUP(B437,'اسماء العملاء'!$A$2:$J$1270,9,FALSE),"")</f>
        <v/>
      </c>
      <c r="G437" s="297" t="str">
        <f>IFERROR(VLOOKUP(B437,'اسماء العملاء'!$A$2:$J$1270,8,FALSE),"")</f>
        <v/>
      </c>
      <c r="H437" s="247" t="str">
        <f>IFERROR(VLOOKUP(B437,'اسماء العملاء'!$A$2:$J$1270,10,FALSE),"")</f>
        <v/>
      </c>
    </row>
    <row r="438" spans="1:8" ht="21.95" customHeight="1">
      <c r="A438" s="290" t="str">
        <f t="shared" ca="1" si="6"/>
        <v/>
      </c>
      <c r="B438" s="227"/>
      <c r="C438" s="279" t="str">
        <f>IFERROR(VLOOKUP(B438,'اسماء العملاء'!$A$2:$E$142,5,FALSE),"")</f>
        <v/>
      </c>
      <c r="D438" s="280" t="str">
        <f>IFERROR(VLOOKUP(B438,'اسماء العملاء'!$A$2:$C$142,2,FALSE),"")</f>
        <v/>
      </c>
      <c r="E438" s="281" t="str">
        <f>IFERROR(VLOOKUP(B438,'اسماء العملاء'!$A$2:$C$142,3,FALSE),"")</f>
        <v/>
      </c>
      <c r="F438" s="297" t="str">
        <f>IFERROR(VLOOKUP(B438,'اسماء العملاء'!$A$2:$J$1270,9,FALSE),"")</f>
        <v/>
      </c>
      <c r="G438" s="297" t="str">
        <f>IFERROR(VLOOKUP(B438,'اسماء العملاء'!$A$2:$J$1270,8,FALSE),"")</f>
        <v/>
      </c>
      <c r="H438" s="247" t="str">
        <f>IFERROR(VLOOKUP(B438,'اسماء العملاء'!$A$2:$J$1270,10,FALSE),"")</f>
        <v/>
      </c>
    </row>
    <row r="439" spans="1:8" ht="21.95" customHeight="1">
      <c r="A439" s="290" t="str">
        <f t="shared" ca="1" si="6"/>
        <v/>
      </c>
      <c r="B439" s="227"/>
      <c r="C439" s="279" t="str">
        <f>IFERROR(VLOOKUP(B439,'اسماء العملاء'!$A$2:$E$142,5,FALSE),"")</f>
        <v/>
      </c>
      <c r="D439" s="280" t="str">
        <f>IFERROR(VLOOKUP(B439,'اسماء العملاء'!$A$2:$C$142,2,FALSE),"")</f>
        <v/>
      </c>
      <c r="E439" s="281" t="str">
        <f>IFERROR(VLOOKUP(B439,'اسماء العملاء'!$A$2:$C$142,3,FALSE),"")</f>
        <v/>
      </c>
      <c r="F439" s="297" t="str">
        <f>IFERROR(VLOOKUP(B439,'اسماء العملاء'!$A$2:$J$1270,9,FALSE),"")</f>
        <v/>
      </c>
      <c r="G439" s="297" t="str">
        <f>IFERROR(VLOOKUP(B439,'اسماء العملاء'!$A$2:$J$1270,8,FALSE),"")</f>
        <v/>
      </c>
      <c r="H439" s="247" t="str">
        <f>IFERROR(VLOOKUP(B439,'اسماء العملاء'!$A$2:$J$1270,10,FALSE),"")</f>
        <v/>
      </c>
    </row>
    <row r="440" spans="1:8" ht="21.95" customHeight="1">
      <c r="A440" s="290" t="str">
        <f t="shared" ca="1" si="6"/>
        <v/>
      </c>
      <c r="B440" s="227"/>
      <c r="C440" s="279" t="str">
        <f>IFERROR(VLOOKUP(B440,'اسماء العملاء'!$A$2:$E$142,5,FALSE),"")</f>
        <v/>
      </c>
      <c r="D440" s="280" t="str">
        <f>IFERROR(VLOOKUP(B440,'اسماء العملاء'!$A$2:$C$142,2,FALSE),"")</f>
        <v/>
      </c>
      <c r="E440" s="281" t="str">
        <f>IFERROR(VLOOKUP(B440,'اسماء العملاء'!$A$2:$C$142,3,FALSE),"")</f>
        <v/>
      </c>
      <c r="F440" s="297" t="str">
        <f>IFERROR(VLOOKUP(B440,'اسماء العملاء'!$A$2:$J$1270,9,FALSE),"")</f>
        <v/>
      </c>
      <c r="G440" s="297" t="str">
        <f>IFERROR(VLOOKUP(B440,'اسماء العملاء'!$A$2:$J$1270,8,FALSE),"")</f>
        <v/>
      </c>
      <c r="H440" s="247" t="str">
        <f>IFERROR(VLOOKUP(B440,'اسماء العملاء'!$A$2:$J$1270,10,FALSE),"")</f>
        <v/>
      </c>
    </row>
    <row r="441" spans="1:8" ht="21.95" customHeight="1">
      <c r="A441" s="290" t="str">
        <f t="shared" ca="1" si="6"/>
        <v/>
      </c>
      <c r="B441" s="227"/>
      <c r="C441" s="279" t="str">
        <f>IFERROR(VLOOKUP(B441,'اسماء العملاء'!$A$2:$E$142,5,FALSE),"")</f>
        <v/>
      </c>
      <c r="D441" s="280" t="str">
        <f>IFERROR(VLOOKUP(B441,'اسماء العملاء'!$A$2:$C$142,2,FALSE),"")</f>
        <v/>
      </c>
      <c r="E441" s="281" t="str">
        <f>IFERROR(VLOOKUP(B441,'اسماء العملاء'!$A$2:$C$142,3,FALSE),"")</f>
        <v/>
      </c>
      <c r="F441" s="297" t="str">
        <f>IFERROR(VLOOKUP(B441,'اسماء العملاء'!$A$2:$J$1270,9,FALSE),"")</f>
        <v/>
      </c>
      <c r="G441" s="297" t="str">
        <f>IFERROR(VLOOKUP(B441,'اسماء العملاء'!$A$2:$J$1270,8,FALSE),"")</f>
        <v/>
      </c>
      <c r="H441" s="247" t="str">
        <f>IFERROR(VLOOKUP(B441,'اسماء العملاء'!$A$2:$J$1270,10,FALSE),"")</f>
        <v/>
      </c>
    </row>
    <row r="442" spans="1:8" ht="21.95" customHeight="1">
      <c r="A442" s="290" t="str">
        <f t="shared" ca="1" si="6"/>
        <v/>
      </c>
      <c r="B442" s="227"/>
      <c r="C442" s="279" t="str">
        <f>IFERROR(VLOOKUP(B442,'اسماء العملاء'!$A$2:$E$142,5,FALSE),"")</f>
        <v/>
      </c>
      <c r="D442" s="280" t="str">
        <f>IFERROR(VLOOKUP(B442,'اسماء العملاء'!$A$2:$C$142,2,FALSE),"")</f>
        <v/>
      </c>
      <c r="E442" s="281" t="str">
        <f>IFERROR(VLOOKUP(B442,'اسماء العملاء'!$A$2:$C$142,3,FALSE),"")</f>
        <v/>
      </c>
      <c r="F442" s="297" t="str">
        <f>IFERROR(VLOOKUP(B442,'اسماء العملاء'!$A$2:$J$1270,9,FALSE),"")</f>
        <v/>
      </c>
      <c r="G442" s="297" t="str">
        <f>IFERROR(VLOOKUP(B442,'اسماء العملاء'!$A$2:$J$1270,8,FALSE),"")</f>
        <v/>
      </c>
      <c r="H442" s="247" t="str">
        <f>IFERROR(VLOOKUP(B442,'اسماء العملاء'!$A$2:$J$1270,10,FALSE),"")</f>
        <v/>
      </c>
    </row>
    <row r="443" spans="1:8" ht="21.95" customHeight="1">
      <c r="A443" s="290" t="str">
        <f t="shared" ca="1" si="6"/>
        <v/>
      </c>
      <c r="B443" s="227"/>
      <c r="C443" s="279" t="str">
        <f>IFERROR(VLOOKUP(B443,'اسماء العملاء'!$A$2:$E$142,5,FALSE),"")</f>
        <v/>
      </c>
      <c r="D443" s="280" t="str">
        <f>IFERROR(VLOOKUP(B443,'اسماء العملاء'!$A$2:$C$142,2,FALSE),"")</f>
        <v/>
      </c>
      <c r="E443" s="281" t="str">
        <f>IFERROR(VLOOKUP(B443,'اسماء العملاء'!$A$2:$C$142,3,FALSE),"")</f>
        <v/>
      </c>
      <c r="F443" s="297" t="str">
        <f>IFERROR(VLOOKUP(B443,'اسماء العملاء'!$A$2:$J$1270,9,FALSE),"")</f>
        <v/>
      </c>
      <c r="G443" s="297" t="str">
        <f>IFERROR(VLOOKUP(B443,'اسماء العملاء'!$A$2:$J$1270,8,FALSE),"")</f>
        <v/>
      </c>
      <c r="H443" s="247" t="str">
        <f>IFERROR(VLOOKUP(B443,'اسماء العملاء'!$A$2:$J$1270,10,FALSE),"")</f>
        <v/>
      </c>
    </row>
    <row r="444" spans="1:8" ht="21.95" customHeight="1">
      <c r="A444" s="290" t="str">
        <f t="shared" ca="1" si="6"/>
        <v/>
      </c>
      <c r="B444" s="227"/>
      <c r="C444" s="279" t="str">
        <f>IFERROR(VLOOKUP(B444,'اسماء العملاء'!$A$2:$E$142,5,FALSE),"")</f>
        <v/>
      </c>
      <c r="D444" s="280" t="str">
        <f>IFERROR(VLOOKUP(B444,'اسماء العملاء'!$A$2:$C$142,2,FALSE),"")</f>
        <v/>
      </c>
      <c r="E444" s="281" t="str">
        <f>IFERROR(VLOOKUP(B444,'اسماء العملاء'!$A$2:$C$142,3,FALSE),"")</f>
        <v/>
      </c>
      <c r="F444" s="297" t="str">
        <f>IFERROR(VLOOKUP(B444,'اسماء العملاء'!$A$2:$J$1270,9,FALSE),"")</f>
        <v/>
      </c>
      <c r="G444" s="297" t="str">
        <f>IFERROR(VLOOKUP(B444,'اسماء العملاء'!$A$2:$J$1270,8,FALSE),"")</f>
        <v/>
      </c>
      <c r="H444" s="247" t="str">
        <f>IFERROR(VLOOKUP(B444,'اسماء العملاء'!$A$2:$J$1270,10,FALSE),"")</f>
        <v/>
      </c>
    </row>
    <row r="445" spans="1:8" ht="21.95" customHeight="1">
      <c r="A445" s="290" t="str">
        <f t="shared" ca="1" si="6"/>
        <v/>
      </c>
      <c r="B445" s="227"/>
      <c r="C445" s="279" t="str">
        <f>IFERROR(VLOOKUP(B445,'اسماء العملاء'!$A$2:$E$142,5,FALSE),"")</f>
        <v/>
      </c>
      <c r="D445" s="280" t="str">
        <f>IFERROR(VLOOKUP(B445,'اسماء العملاء'!$A$2:$C$142,2,FALSE),"")</f>
        <v/>
      </c>
      <c r="E445" s="281" t="str">
        <f>IFERROR(VLOOKUP(B445,'اسماء العملاء'!$A$2:$C$142,3,FALSE),"")</f>
        <v/>
      </c>
      <c r="F445" s="297" t="str">
        <f>IFERROR(VLOOKUP(B445,'اسماء العملاء'!$A$2:$J$1270,9,FALSE),"")</f>
        <v/>
      </c>
      <c r="G445" s="297" t="str">
        <f>IFERROR(VLOOKUP(B445,'اسماء العملاء'!$A$2:$J$1270,8,FALSE),"")</f>
        <v/>
      </c>
      <c r="H445" s="247" t="str">
        <f>IFERROR(VLOOKUP(B445,'اسماء العملاء'!$A$2:$J$1270,10,FALSE),"")</f>
        <v/>
      </c>
    </row>
    <row r="446" spans="1:8" ht="21.95" customHeight="1">
      <c r="A446" s="290" t="str">
        <f t="shared" ca="1" si="6"/>
        <v/>
      </c>
      <c r="B446" s="227"/>
      <c r="C446" s="279" t="str">
        <f>IFERROR(VLOOKUP(B446,'اسماء العملاء'!$A$2:$E$142,5,FALSE),"")</f>
        <v/>
      </c>
      <c r="D446" s="280" t="str">
        <f>IFERROR(VLOOKUP(B446,'اسماء العملاء'!$A$2:$C$142,2,FALSE),"")</f>
        <v/>
      </c>
      <c r="E446" s="281" t="str">
        <f>IFERROR(VLOOKUP(B446,'اسماء العملاء'!$A$2:$C$142,3,FALSE),"")</f>
        <v/>
      </c>
      <c r="F446" s="297" t="str">
        <f>IFERROR(VLOOKUP(B446,'اسماء العملاء'!$A$2:$J$1270,9,FALSE),"")</f>
        <v/>
      </c>
      <c r="G446" s="297" t="str">
        <f>IFERROR(VLOOKUP(B446,'اسماء العملاء'!$A$2:$J$1270,8,FALSE),"")</f>
        <v/>
      </c>
      <c r="H446" s="247" t="str">
        <f>IFERROR(VLOOKUP(B446,'اسماء العملاء'!$A$2:$J$1270,10,FALSE),"")</f>
        <v/>
      </c>
    </row>
    <row r="447" spans="1:8" ht="21.95" customHeight="1">
      <c r="A447" s="290" t="str">
        <f t="shared" ca="1" si="6"/>
        <v/>
      </c>
      <c r="B447" s="227"/>
      <c r="C447" s="279" t="str">
        <f>IFERROR(VLOOKUP(B447,'اسماء العملاء'!$A$2:$E$142,5,FALSE),"")</f>
        <v/>
      </c>
      <c r="D447" s="280" t="str">
        <f>IFERROR(VLOOKUP(B447,'اسماء العملاء'!$A$2:$C$142,2,FALSE),"")</f>
        <v/>
      </c>
      <c r="E447" s="281" t="str">
        <f>IFERROR(VLOOKUP(B447,'اسماء العملاء'!$A$2:$C$142,3,FALSE),"")</f>
        <v/>
      </c>
      <c r="F447" s="297" t="str">
        <f>IFERROR(VLOOKUP(B447,'اسماء العملاء'!$A$2:$J$1270,9,FALSE),"")</f>
        <v/>
      </c>
      <c r="G447" s="297" t="str">
        <f>IFERROR(VLOOKUP(B447,'اسماء العملاء'!$A$2:$J$1270,8,FALSE),"")</f>
        <v/>
      </c>
      <c r="H447" s="247" t="str">
        <f>IFERROR(VLOOKUP(B447,'اسماء العملاء'!$A$2:$J$1270,10,FALSE),"")</f>
        <v/>
      </c>
    </row>
    <row r="448" spans="1:8" ht="21.95" customHeight="1">
      <c r="A448" s="290" t="str">
        <f t="shared" ca="1" si="6"/>
        <v/>
      </c>
      <c r="B448" s="227"/>
      <c r="C448" s="279" t="str">
        <f>IFERROR(VLOOKUP(B448,'اسماء العملاء'!$A$2:$E$142,5,FALSE),"")</f>
        <v/>
      </c>
      <c r="D448" s="280" t="str">
        <f>IFERROR(VLOOKUP(B448,'اسماء العملاء'!$A$2:$C$142,2,FALSE),"")</f>
        <v/>
      </c>
      <c r="E448" s="281" t="str">
        <f>IFERROR(VLOOKUP(B448,'اسماء العملاء'!$A$2:$C$142,3,FALSE),"")</f>
        <v/>
      </c>
      <c r="F448" s="297" t="str">
        <f>IFERROR(VLOOKUP(B448,'اسماء العملاء'!$A$2:$J$1270,9,FALSE),"")</f>
        <v/>
      </c>
      <c r="G448" s="297" t="str">
        <f>IFERROR(VLOOKUP(B448,'اسماء العملاء'!$A$2:$J$1270,8,FALSE),"")</f>
        <v/>
      </c>
      <c r="H448" s="247" t="str">
        <f>IFERROR(VLOOKUP(B448,'اسماء العملاء'!$A$2:$J$1270,10,FALSE),"")</f>
        <v/>
      </c>
    </row>
    <row r="449" spans="1:8" ht="21.95" customHeight="1">
      <c r="A449" s="290" t="str">
        <f t="shared" ca="1" si="6"/>
        <v/>
      </c>
      <c r="B449" s="227"/>
      <c r="C449" s="279" t="str">
        <f>IFERROR(VLOOKUP(B449,'اسماء العملاء'!$A$2:$E$142,5,FALSE),"")</f>
        <v/>
      </c>
      <c r="D449" s="280" t="str">
        <f>IFERROR(VLOOKUP(B449,'اسماء العملاء'!$A$2:$C$142,2,FALSE),"")</f>
        <v/>
      </c>
      <c r="E449" s="281" t="str">
        <f>IFERROR(VLOOKUP(B449,'اسماء العملاء'!$A$2:$C$142,3,FALSE),"")</f>
        <v/>
      </c>
      <c r="F449" s="297" t="str">
        <f>IFERROR(VLOOKUP(B449,'اسماء العملاء'!$A$2:$J$1270,9,FALSE),"")</f>
        <v/>
      </c>
      <c r="G449" s="297" t="str">
        <f>IFERROR(VLOOKUP(B449,'اسماء العملاء'!$A$2:$J$1270,8,FALSE),"")</f>
        <v/>
      </c>
      <c r="H449" s="247" t="str">
        <f>IFERROR(VLOOKUP(B449,'اسماء العملاء'!$A$2:$J$1270,10,FALSE),"")</f>
        <v/>
      </c>
    </row>
    <row r="450" spans="1:8" ht="21.95" customHeight="1">
      <c r="A450" s="290" t="str">
        <f t="shared" ca="1" si="6"/>
        <v/>
      </c>
      <c r="B450" s="227"/>
      <c r="C450" s="279" t="str">
        <f>IFERROR(VLOOKUP(B450,'اسماء العملاء'!$A$2:$E$142,5,FALSE),"")</f>
        <v/>
      </c>
      <c r="D450" s="280" t="str">
        <f>IFERROR(VLOOKUP(B450,'اسماء العملاء'!$A$2:$C$142,2,FALSE),"")</f>
        <v/>
      </c>
      <c r="E450" s="281" t="str">
        <f>IFERROR(VLOOKUP(B450,'اسماء العملاء'!$A$2:$C$142,3,FALSE),"")</f>
        <v/>
      </c>
      <c r="F450" s="297" t="str">
        <f>IFERROR(VLOOKUP(B450,'اسماء العملاء'!$A$2:$J$1270,9,FALSE),"")</f>
        <v/>
      </c>
      <c r="G450" s="297" t="str">
        <f>IFERROR(VLOOKUP(B450,'اسماء العملاء'!$A$2:$J$1270,8,FALSE),"")</f>
        <v/>
      </c>
      <c r="H450" s="247" t="str">
        <f>IFERROR(VLOOKUP(B450,'اسماء العملاء'!$A$2:$J$1270,10,FALSE),"")</f>
        <v/>
      </c>
    </row>
    <row r="451" spans="1:8" ht="21.95" customHeight="1">
      <c r="A451" s="290" t="str">
        <f t="shared" ca="1" si="6"/>
        <v/>
      </c>
      <c r="B451" s="227"/>
      <c r="C451" s="279" t="str">
        <f>IFERROR(VLOOKUP(B451,'اسماء العملاء'!$A$2:$E$142,5,FALSE),"")</f>
        <v/>
      </c>
      <c r="D451" s="280" t="str">
        <f>IFERROR(VLOOKUP(B451,'اسماء العملاء'!$A$2:$C$142,2,FALSE),"")</f>
        <v/>
      </c>
      <c r="E451" s="281" t="str">
        <f>IFERROR(VLOOKUP(B451,'اسماء العملاء'!$A$2:$C$142,3,FALSE),"")</f>
        <v/>
      </c>
      <c r="F451" s="297" t="str">
        <f>IFERROR(VLOOKUP(B451,'اسماء العملاء'!$A$2:$J$1270,9,FALSE),"")</f>
        <v/>
      </c>
      <c r="G451" s="297" t="str">
        <f>IFERROR(VLOOKUP(B451,'اسماء العملاء'!$A$2:$J$1270,8,FALSE),"")</f>
        <v/>
      </c>
      <c r="H451" s="247" t="str">
        <f>IFERROR(VLOOKUP(B451,'اسماء العملاء'!$A$2:$J$1270,10,FALSE),"")</f>
        <v/>
      </c>
    </row>
    <row r="452" spans="1:8" ht="21.95" customHeight="1">
      <c r="A452" s="290" t="str">
        <f t="shared" ref="A452:A515" ca="1" si="7">IF(B452="","",TODAY())</f>
        <v/>
      </c>
      <c r="B452" s="227"/>
      <c r="C452" s="279" t="str">
        <f>IFERROR(VLOOKUP(B452,'اسماء العملاء'!$A$2:$E$142,5,FALSE),"")</f>
        <v/>
      </c>
      <c r="D452" s="280" t="str">
        <f>IFERROR(VLOOKUP(B452,'اسماء العملاء'!$A$2:$C$142,2,FALSE),"")</f>
        <v/>
      </c>
      <c r="E452" s="281" t="str">
        <f>IFERROR(VLOOKUP(B452,'اسماء العملاء'!$A$2:$C$142,3,FALSE),"")</f>
        <v/>
      </c>
      <c r="F452" s="297" t="str">
        <f>IFERROR(VLOOKUP(B452,'اسماء العملاء'!$A$2:$J$1270,9,FALSE),"")</f>
        <v/>
      </c>
      <c r="G452" s="297" t="str">
        <f>IFERROR(VLOOKUP(B452,'اسماء العملاء'!$A$2:$J$1270,8,FALSE),"")</f>
        <v/>
      </c>
      <c r="H452" s="247" t="str">
        <f>IFERROR(VLOOKUP(B452,'اسماء العملاء'!$A$2:$J$1270,10,FALSE),"")</f>
        <v/>
      </c>
    </row>
    <row r="453" spans="1:8" ht="21.95" customHeight="1">
      <c r="A453" s="290" t="str">
        <f t="shared" ca="1" si="7"/>
        <v/>
      </c>
      <c r="B453" s="227"/>
      <c r="C453" s="279" t="str">
        <f>IFERROR(VLOOKUP(B453,'اسماء العملاء'!$A$2:$E$142,5,FALSE),"")</f>
        <v/>
      </c>
      <c r="D453" s="280" t="str">
        <f>IFERROR(VLOOKUP(B453,'اسماء العملاء'!$A$2:$C$142,2,FALSE),"")</f>
        <v/>
      </c>
      <c r="E453" s="281" t="str">
        <f>IFERROR(VLOOKUP(B453,'اسماء العملاء'!$A$2:$C$142,3,FALSE),"")</f>
        <v/>
      </c>
      <c r="F453" s="297" t="str">
        <f>IFERROR(VLOOKUP(B453,'اسماء العملاء'!$A$2:$J$1270,9,FALSE),"")</f>
        <v/>
      </c>
      <c r="G453" s="297" t="str">
        <f>IFERROR(VLOOKUP(B453,'اسماء العملاء'!$A$2:$J$1270,8,FALSE),"")</f>
        <v/>
      </c>
      <c r="H453" s="247" t="str">
        <f>IFERROR(VLOOKUP(B453,'اسماء العملاء'!$A$2:$J$1270,10,FALSE),"")</f>
        <v/>
      </c>
    </row>
    <row r="454" spans="1:8" ht="21.95" customHeight="1">
      <c r="A454" s="290" t="str">
        <f t="shared" ca="1" si="7"/>
        <v/>
      </c>
      <c r="B454" s="227"/>
      <c r="C454" s="279" t="str">
        <f>IFERROR(VLOOKUP(B454,'اسماء العملاء'!$A$2:$E$142,5,FALSE),"")</f>
        <v/>
      </c>
      <c r="D454" s="280" t="str">
        <f>IFERROR(VLOOKUP(B454,'اسماء العملاء'!$A$2:$C$142,2,FALSE),"")</f>
        <v/>
      </c>
      <c r="E454" s="281" t="str">
        <f>IFERROR(VLOOKUP(B454,'اسماء العملاء'!$A$2:$C$142,3,FALSE),"")</f>
        <v/>
      </c>
      <c r="F454" s="297" t="str">
        <f>IFERROR(VLOOKUP(B454,'اسماء العملاء'!$A$2:$J$1270,9,FALSE),"")</f>
        <v/>
      </c>
      <c r="G454" s="297" t="str">
        <f>IFERROR(VLOOKUP(B454,'اسماء العملاء'!$A$2:$J$1270,8,FALSE),"")</f>
        <v/>
      </c>
      <c r="H454" s="247" t="str">
        <f>IFERROR(VLOOKUP(B454,'اسماء العملاء'!$A$2:$J$1270,10,FALSE),"")</f>
        <v/>
      </c>
    </row>
    <row r="455" spans="1:8" ht="21.95" customHeight="1">
      <c r="A455" s="290" t="str">
        <f t="shared" ca="1" si="7"/>
        <v/>
      </c>
      <c r="B455" s="227"/>
      <c r="C455" s="279" t="str">
        <f>IFERROR(VLOOKUP(B455,'اسماء العملاء'!$A$2:$E$142,5,FALSE),"")</f>
        <v/>
      </c>
      <c r="D455" s="280" t="str">
        <f>IFERROR(VLOOKUP(B455,'اسماء العملاء'!$A$2:$C$142,2,FALSE),"")</f>
        <v/>
      </c>
      <c r="E455" s="281" t="str">
        <f>IFERROR(VLOOKUP(B455,'اسماء العملاء'!$A$2:$C$142,3,FALSE),"")</f>
        <v/>
      </c>
      <c r="F455" s="297" t="str">
        <f>IFERROR(VLOOKUP(B455,'اسماء العملاء'!$A$2:$J$1270,9,FALSE),"")</f>
        <v/>
      </c>
      <c r="G455" s="297" t="str">
        <f>IFERROR(VLOOKUP(B455,'اسماء العملاء'!$A$2:$J$1270,8,FALSE),"")</f>
        <v/>
      </c>
      <c r="H455" s="247" t="str">
        <f>IFERROR(VLOOKUP(B455,'اسماء العملاء'!$A$2:$J$1270,10,FALSE),"")</f>
        <v/>
      </c>
    </row>
    <row r="456" spans="1:8" ht="21.95" customHeight="1">
      <c r="A456" s="290" t="str">
        <f t="shared" ca="1" si="7"/>
        <v/>
      </c>
      <c r="B456" s="227"/>
      <c r="C456" s="279" t="str">
        <f>IFERROR(VLOOKUP(B456,'اسماء العملاء'!$A$2:$E$142,5,FALSE),"")</f>
        <v/>
      </c>
      <c r="D456" s="280" t="str">
        <f>IFERROR(VLOOKUP(B456,'اسماء العملاء'!$A$2:$C$142,2,FALSE),"")</f>
        <v/>
      </c>
      <c r="E456" s="281" t="str">
        <f>IFERROR(VLOOKUP(B456,'اسماء العملاء'!$A$2:$C$142,3,FALSE),"")</f>
        <v/>
      </c>
      <c r="F456" s="297" t="str">
        <f>IFERROR(VLOOKUP(B456,'اسماء العملاء'!$A$2:$J$1270,9,FALSE),"")</f>
        <v/>
      </c>
      <c r="G456" s="297" t="str">
        <f>IFERROR(VLOOKUP(B456,'اسماء العملاء'!$A$2:$J$1270,8,FALSE),"")</f>
        <v/>
      </c>
      <c r="H456" s="247" t="str">
        <f>IFERROR(VLOOKUP(B456,'اسماء العملاء'!$A$2:$J$1270,10,FALSE),"")</f>
        <v/>
      </c>
    </row>
    <row r="457" spans="1:8" ht="21.95" customHeight="1">
      <c r="A457" s="290" t="str">
        <f t="shared" ca="1" si="7"/>
        <v/>
      </c>
      <c r="B457" s="227"/>
      <c r="C457" s="279" t="str">
        <f>IFERROR(VLOOKUP(B457,'اسماء العملاء'!$A$2:$E$142,5,FALSE),"")</f>
        <v/>
      </c>
      <c r="D457" s="280" t="str">
        <f>IFERROR(VLOOKUP(B457,'اسماء العملاء'!$A$2:$C$142,2,FALSE),"")</f>
        <v/>
      </c>
      <c r="E457" s="281" t="str">
        <f>IFERROR(VLOOKUP(B457,'اسماء العملاء'!$A$2:$C$142,3,FALSE),"")</f>
        <v/>
      </c>
      <c r="F457" s="297" t="str">
        <f>IFERROR(VLOOKUP(B457,'اسماء العملاء'!$A$2:$J$1270,9,FALSE),"")</f>
        <v/>
      </c>
      <c r="G457" s="297" t="str">
        <f>IFERROR(VLOOKUP(B457,'اسماء العملاء'!$A$2:$J$1270,8,FALSE),"")</f>
        <v/>
      </c>
      <c r="H457" s="247" t="str">
        <f>IFERROR(VLOOKUP(B457,'اسماء العملاء'!$A$2:$J$1270,10,FALSE),"")</f>
        <v/>
      </c>
    </row>
    <row r="458" spans="1:8" ht="21.95" customHeight="1">
      <c r="A458" s="290" t="str">
        <f t="shared" ca="1" si="7"/>
        <v/>
      </c>
      <c r="B458" s="227"/>
      <c r="C458" s="279" t="str">
        <f>IFERROR(VLOOKUP(B458,'اسماء العملاء'!$A$2:$E$142,5,FALSE),"")</f>
        <v/>
      </c>
      <c r="D458" s="280" t="str">
        <f>IFERROR(VLOOKUP(B458,'اسماء العملاء'!$A$2:$C$142,2,FALSE),"")</f>
        <v/>
      </c>
      <c r="E458" s="281" t="str">
        <f>IFERROR(VLOOKUP(B458,'اسماء العملاء'!$A$2:$C$142,3,FALSE),"")</f>
        <v/>
      </c>
      <c r="F458" s="297" t="str">
        <f>IFERROR(VLOOKUP(B458,'اسماء العملاء'!$A$2:$J$1270,9,FALSE),"")</f>
        <v/>
      </c>
      <c r="G458" s="297" t="str">
        <f>IFERROR(VLOOKUP(B458,'اسماء العملاء'!$A$2:$J$1270,8,FALSE),"")</f>
        <v/>
      </c>
      <c r="H458" s="247" t="str">
        <f>IFERROR(VLOOKUP(B458,'اسماء العملاء'!$A$2:$J$1270,10,FALSE),"")</f>
        <v/>
      </c>
    </row>
    <row r="459" spans="1:8" ht="21.95" customHeight="1">
      <c r="A459" s="290" t="str">
        <f t="shared" ca="1" si="7"/>
        <v/>
      </c>
      <c r="B459" s="227"/>
      <c r="C459" s="279" t="str">
        <f>IFERROR(VLOOKUP(B459,'اسماء العملاء'!$A$2:$E$142,5,FALSE),"")</f>
        <v/>
      </c>
      <c r="D459" s="280" t="str">
        <f>IFERROR(VLOOKUP(B459,'اسماء العملاء'!$A$2:$C$142,2,FALSE),"")</f>
        <v/>
      </c>
      <c r="E459" s="281" t="str">
        <f>IFERROR(VLOOKUP(B459,'اسماء العملاء'!$A$2:$C$142,3,FALSE),"")</f>
        <v/>
      </c>
      <c r="F459" s="297" t="str">
        <f>IFERROR(VLOOKUP(B459,'اسماء العملاء'!$A$2:$J$1270,9,FALSE),"")</f>
        <v/>
      </c>
      <c r="G459" s="297" t="str">
        <f>IFERROR(VLOOKUP(B459,'اسماء العملاء'!$A$2:$J$1270,8,FALSE),"")</f>
        <v/>
      </c>
      <c r="H459" s="247" t="str">
        <f>IFERROR(VLOOKUP(B459,'اسماء العملاء'!$A$2:$J$1270,10,FALSE),"")</f>
        <v/>
      </c>
    </row>
    <row r="460" spans="1:8" ht="21.95" customHeight="1">
      <c r="A460" s="290" t="str">
        <f t="shared" ca="1" si="7"/>
        <v/>
      </c>
      <c r="B460" s="227"/>
      <c r="C460" s="279" t="str">
        <f>IFERROR(VLOOKUP(B460,'اسماء العملاء'!$A$2:$E$142,5,FALSE),"")</f>
        <v/>
      </c>
      <c r="D460" s="280" t="str">
        <f>IFERROR(VLOOKUP(B460,'اسماء العملاء'!$A$2:$C$142,2,FALSE),"")</f>
        <v/>
      </c>
      <c r="E460" s="281" t="str">
        <f>IFERROR(VLOOKUP(B460,'اسماء العملاء'!$A$2:$C$142,3,FALSE),"")</f>
        <v/>
      </c>
      <c r="F460" s="297" t="str">
        <f>IFERROR(VLOOKUP(B460,'اسماء العملاء'!$A$2:$J$1270,9,FALSE),"")</f>
        <v/>
      </c>
      <c r="G460" s="297" t="str">
        <f>IFERROR(VLOOKUP(B460,'اسماء العملاء'!$A$2:$J$1270,8,FALSE),"")</f>
        <v/>
      </c>
      <c r="H460" s="247" t="str">
        <f>IFERROR(VLOOKUP(B460,'اسماء العملاء'!$A$2:$J$1270,10,FALSE),"")</f>
        <v/>
      </c>
    </row>
    <row r="461" spans="1:8" ht="21.95" customHeight="1">
      <c r="A461" s="290" t="str">
        <f t="shared" ca="1" si="7"/>
        <v/>
      </c>
      <c r="B461" s="227"/>
      <c r="C461" s="279" t="str">
        <f>IFERROR(VLOOKUP(B461,'اسماء العملاء'!$A$2:$E$142,5,FALSE),"")</f>
        <v/>
      </c>
      <c r="D461" s="280" t="str">
        <f>IFERROR(VLOOKUP(B461,'اسماء العملاء'!$A$2:$C$142,2,FALSE),"")</f>
        <v/>
      </c>
      <c r="E461" s="281" t="str">
        <f>IFERROR(VLOOKUP(B461,'اسماء العملاء'!$A$2:$C$142,3,FALSE),"")</f>
        <v/>
      </c>
      <c r="F461" s="297" t="str">
        <f>IFERROR(VLOOKUP(B461,'اسماء العملاء'!$A$2:$J$1270,9,FALSE),"")</f>
        <v/>
      </c>
      <c r="G461" s="297" t="str">
        <f>IFERROR(VLOOKUP(B461,'اسماء العملاء'!$A$2:$J$1270,8,FALSE),"")</f>
        <v/>
      </c>
      <c r="H461" s="247" t="str">
        <f>IFERROR(VLOOKUP(B461,'اسماء العملاء'!$A$2:$J$1270,10,FALSE),"")</f>
        <v/>
      </c>
    </row>
    <row r="462" spans="1:8" ht="21.95" customHeight="1">
      <c r="A462" s="290" t="str">
        <f t="shared" ca="1" si="7"/>
        <v/>
      </c>
      <c r="B462" s="227"/>
      <c r="C462" s="279" t="str">
        <f>IFERROR(VLOOKUP(B462,'اسماء العملاء'!$A$2:$E$142,5,FALSE),"")</f>
        <v/>
      </c>
      <c r="D462" s="280" t="str">
        <f>IFERROR(VLOOKUP(B462,'اسماء العملاء'!$A$2:$C$142,2,FALSE),"")</f>
        <v/>
      </c>
      <c r="E462" s="281" t="str">
        <f>IFERROR(VLOOKUP(B462,'اسماء العملاء'!$A$2:$C$142,3,FALSE),"")</f>
        <v/>
      </c>
      <c r="F462" s="297" t="str">
        <f>IFERROR(VLOOKUP(B462,'اسماء العملاء'!$A$2:$J$1270,9,FALSE),"")</f>
        <v/>
      </c>
      <c r="G462" s="297" t="str">
        <f>IFERROR(VLOOKUP(B462,'اسماء العملاء'!$A$2:$J$1270,8,FALSE),"")</f>
        <v/>
      </c>
      <c r="H462" s="247" t="str">
        <f>IFERROR(VLOOKUP(B462,'اسماء العملاء'!$A$2:$J$1270,10,FALSE),"")</f>
        <v/>
      </c>
    </row>
    <row r="463" spans="1:8" ht="21.95" customHeight="1">
      <c r="A463" s="290" t="str">
        <f t="shared" ca="1" si="7"/>
        <v/>
      </c>
      <c r="B463" s="227"/>
      <c r="C463" s="279" t="str">
        <f>IFERROR(VLOOKUP(B463,'اسماء العملاء'!$A$2:$E$142,5,FALSE),"")</f>
        <v/>
      </c>
      <c r="D463" s="280" t="str">
        <f>IFERROR(VLOOKUP(B463,'اسماء العملاء'!$A$2:$C$142,2,FALSE),"")</f>
        <v/>
      </c>
      <c r="E463" s="281" t="str">
        <f>IFERROR(VLOOKUP(B463,'اسماء العملاء'!$A$2:$C$142,3,FALSE),"")</f>
        <v/>
      </c>
      <c r="F463" s="297" t="str">
        <f>IFERROR(VLOOKUP(B463,'اسماء العملاء'!$A$2:$J$1270,9,FALSE),"")</f>
        <v/>
      </c>
      <c r="G463" s="297" t="str">
        <f>IFERROR(VLOOKUP(B463,'اسماء العملاء'!$A$2:$J$1270,8,FALSE),"")</f>
        <v/>
      </c>
      <c r="H463" s="247" t="str">
        <f>IFERROR(VLOOKUP(B463,'اسماء العملاء'!$A$2:$J$1270,10,FALSE),"")</f>
        <v/>
      </c>
    </row>
    <row r="464" spans="1:8" ht="21.95" customHeight="1">
      <c r="A464" s="290" t="str">
        <f t="shared" ca="1" si="7"/>
        <v/>
      </c>
      <c r="B464" s="227"/>
      <c r="C464" s="279" t="str">
        <f>IFERROR(VLOOKUP(B464,'اسماء العملاء'!$A$2:$E$142,5,FALSE),"")</f>
        <v/>
      </c>
      <c r="D464" s="280" t="str">
        <f>IFERROR(VLOOKUP(B464,'اسماء العملاء'!$A$2:$C$142,2,FALSE),"")</f>
        <v/>
      </c>
      <c r="E464" s="281" t="str">
        <f>IFERROR(VLOOKUP(B464,'اسماء العملاء'!$A$2:$C$142,3,FALSE),"")</f>
        <v/>
      </c>
      <c r="F464" s="297" t="str">
        <f>IFERROR(VLOOKUP(B464,'اسماء العملاء'!$A$2:$J$1270,9,FALSE),"")</f>
        <v/>
      </c>
      <c r="G464" s="297" t="str">
        <f>IFERROR(VLOOKUP(B464,'اسماء العملاء'!$A$2:$J$1270,8,FALSE),"")</f>
        <v/>
      </c>
      <c r="H464" s="247" t="str">
        <f>IFERROR(VLOOKUP(B464,'اسماء العملاء'!$A$2:$J$1270,10,FALSE),"")</f>
        <v/>
      </c>
    </row>
    <row r="465" spans="1:8" ht="21.95" customHeight="1">
      <c r="A465" s="290" t="str">
        <f t="shared" ca="1" si="7"/>
        <v/>
      </c>
      <c r="B465" s="227"/>
      <c r="C465" s="279" t="str">
        <f>IFERROR(VLOOKUP(B465,'اسماء العملاء'!$A$2:$E$142,5,FALSE),"")</f>
        <v/>
      </c>
      <c r="D465" s="280" t="str">
        <f>IFERROR(VLOOKUP(B465,'اسماء العملاء'!$A$2:$C$142,2,FALSE),"")</f>
        <v/>
      </c>
      <c r="E465" s="281" t="str">
        <f>IFERROR(VLOOKUP(B465,'اسماء العملاء'!$A$2:$C$142,3,FALSE),"")</f>
        <v/>
      </c>
      <c r="F465" s="297" t="str">
        <f>IFERROR(VLOOKUP(B465,'اسماء العملاء'!$A$2:$J$1270,9,FALSE),"")</f>
        <v/>
      </c>
      <c r="G465" s="297" t="str">
        <f>IFERROR(VLOOKUP(B465,'اسماء العملاء'!$A$2:$J$1270,8,FALSE),"")</f>
        <v/>
      </c>
      <c r="H465" s="247" t="str">
        <f>IFERROR(VLOOKUP(B465,'اسماء العملاء'!$A$2:$J$1270,10,FALSE),"")</f>
        <v/>
      </c>
    </row>
    <row r="466" spans="1:8" ht="21.95" customHeight="1">
      <c r="A466" s="290" t="str">
        <f t="shared" ca="1" si="7"/>
        <v/>
      </c>
      <c r="B466" s="227"/>
      <c r="C466" s="279" t="str">
        <f>IFERROR(VLOOKUP(B466,'اسماء العملاء'!$A$2:$E$142,5,FALSE),"")</f>
        <v/>
      </c>
      <c r="D466" s="280" t="str">
        <f>IFERROR(VLOOKUP(B466,'اسماء العملاء'!$A$2:$C$142,2,FALSE),"")</f>
        <v/>
      </c>
      <c r="E466" s="281" t="str">
        <f>IFERROR(VLOOKUP(B466,'اسماء العملاء'!$A$2:$C$142,3,FALSE),"")</f>
        <v/>
      </c>
      <c r="F466" s="297" t="str">
        <f>IFERROR(VLOOKUP(B466,'اسماء العملاء'!$A$2:$J$1270,9,FALSE),"")</f>
        <v/>
      </c>
      <c r="G466" s="297" t="str">
        <f>IFERROR(VLOOKUP(B466,'اسماء العملاء'!$A$2:$J$1270,8,FALSE),"")</f>
        <v/>
      </c>
      <c r="H466" s="247" t="str">
        <f>IFERROR(VLOOKUP(B466,'اسماء العملاء'!$A$2:$J$1270,10,FALSE),"")</f>
        <v/>
      </c>
    </row>
    <row r="467" spans="1:8" ht="21.95" customHeight="1">
      <c r="A467" s="290" t="str">
        <f t="shared" ca="1" si="7"/>
        <v/>
      </c>
      <c r="B467" s="227"/>
      <c r="C467" s="279" t="str">
        <f>IFERROR(VLOOKUP(B467,'اسماء العملاء'!$A$2:$E$142,5,FALSE),"")</f>
        <v/>
      </c>
      <c r="D467" s="280" t="str">
        <f>IFERROR(VLOOKUP(B467,'اسماء العملاء'!$A$2:$C$142,2,FALSE),"")</f>
        <v/>
      </c>
      <c r="E467" s="281" t="str">
        <f>IFERROR(VLOOKUP(B467,'اسماء العملاء'!$A$2:$C$142,3,FALSE),"")</f>
        <v/>
      </c>
      <c r="F467" s="297" t="str">
        <f>IFERROR(VLOOKUP(B467,'اسماء العملاء'!$A$2:$J$1270,9,FALSE),"")</f>
        <v/>
      </c>
      <c r="G467" s="297" t="str">
        <f>IFERROR(VLOOKUP(B467,'اسماء العملاء'!$A$2:$J$1270,8,FALSE),"")</f>
        <v/>
      </c>
      <c r="H467" s="247" t="str">
        <f>IFERROR(VLOOKUP(B467,'اسماء العملاء'!$A$2:$J$1270,10,FALSE),"")</f>
        <v/>
      </c>
    </row>
    <row r="468" spans="1:8" ht="21.95" customHeight="1">
      <c r="A468" s="290" t="str">
        <f t="shared" ca="1" si="7"/>
        <v/>
      </c>
      <c r="B468" s="227"/>
      <c r="C468" s="279" t="str">
        <f>IFERROR(VLOOKUP(B468,'اسماء العملاء'!$A$2:$E$142,5,FALSE),"")</f>
        <v/>
      </c>
      <c r="D468" s="280" t="str">
        <f>IFERROR(VLOOKUP(B468,'اسماء العملاء'!$A$2:$C$142,2,FALSE),"")</f>
        <v/>
      </c>
      <c r="E468" s="281" t="str">
        <f>IFERROR(VLOOKUP(B468,'اسماء العملاء'!$A$2:$C$142,3,FALSE),"")</f>
        <v/>
      </c>
      <c r="F468" s="297" t="str">
        <f>IFERROR(VLOOKUP(B468,'اسماء العملاء'!$A$2:$J$1270,9,FALSE),"")</f>
        <v/>
      </c>
      <c r="G468" s="297" t="str">
        <f>IFERROR(VLOOKUP(B468,'اسماء العملاء'!$A$2:$J$1270,8,FALSE),"")</f>
        <v/>
      </c>
      <c r="H468" s="247" t="str">
        <f>IFERROR(VLOOKUP(B468,'اسماء العملاء'!$A$2:$J$1270,10,FALSE),"")</f>
        <v/>
      </c>
    </row>
    <row r="469" spans="1:8" ht="21.95" customHeight="1">
      <c r="A469" s="290" t="str">
        <f t="shared" ca="1" si="7"/>
        <v/>
      </c>
      <c r="B469" s="227"/>
      <c r="C469" s="279" t="str">
        <f>IFERROR(VLOOKUP(B469,'اسماء العملاء'!$A$2:$E$142,5,FALSE),"")</f>
        <v/>
      </c>
      <c r="D469" s="280" t="str">
        <f>IFERROR(VLOOKUP(B469,'اسماء العملاء'!$A$2:$C$142,2,FALSE),"")</f>
        <v/>
      </c>
      <c r="E469" s="281" t="str">
        <f>IFERROR(VLOOKUP(B469,'اسماء العملاء'!$A$2:$C$142,3,FALSE),"")</f>
        <v/>
      </c>
      <c r="F469" s="297" t="str">
        <f>IFERROR(VLOOKUP(B469,'اسماء العملاء'!$A$2:$J$1270,9,FALSE),"")</f>
        <v/>
      </c>
      <c r="G469" s="297" t="str">
        <f>IFERROR(VLOOKUP(B469,'اسماء العملاء'!$A$2:$J$1270,8,FALSE),"")</f>
        <v/>
      </c>
      <c r="H469" s="247" t="str">
        <f>IFERROR(VLOOKUP(B469,'اسماء العملاء'!$A$2:$J$1270,10,FALSE),"")</f>
        <v/>
      </c>
    </row>
    <row r="470" spans="1:8" ht="21.95" customHeight="1">
      <c r="A470" s="290" t="str">
        <f t="shared" ca="1" si="7"/>
        <v/>
      </c>
      <c r="B470" s="227"/>
      <c r="C470" s="279" t="str">
        <f>IFERROR(VLOOKUP(B470,'اسماء العملاء'!$A$2:$E$142,5,FALSE),"")</f>
        <v/>
      </c>
      <c r="D470" s="280" t="str">
        <f>IFERROR(VLOOKUP(B470,'اسماء العملاء'!$A$2:$C$142,2,FALSE),"")</f>
        <v/>
      </c>
      <c r="E470" s="281" t="str">
        <f>IFERROR(VLOOKUP(B470,'اسماء العملاء'!$A$2:$C$142,3,FALSE),"")</f>
        <v/>
      </c>
      <c r="F470" s="297" t="str">
        <f>IFERROR(VLOOKUP(B470,'اسماء العملاء'!$A$2:$J$1270,9,FALSE),"")</f>
        <v/>
      </c>
      <c r="G470" s="297" t="str">
        <f>IFERROR(VLOOKUP(B470,'اسماء العملاء'!$A$2:$J$1270,8,FALSE),"")</f>
        <v/>
      </c>
      <c r="H470" s="247" t="str">
        <f>IFERROR(VLOOKUP(B470,'اسماء العملاء'!$A$2:$J$1270,10,FALSE),"")</f>
        <v/>
      </c>
    </row>
    <row r="471" spans="1:8" ht="21.95" customHeight="1">
      <c r="A471" s="290" t="str">
        <f t="shared" ca="1" si="7"/>
        <v/>
      </c>
      <c r="B471" s="227"/>
      <c r="C471" s="279" t="str">
        <f>IFERROR(VLOOKUP(B471,'اسماء العملاء'!$A$2:$E$142,5,FALSE),"")</f>
        <v/>
      </c>
      <c r="D471" s="280" t="str">
        <f>IFERROR(VLOOKUP(B471,'اسماء العملاء'!$A$2:$C$142,2,FALSE),"")</f>
        <v/>
      </c>
      <c r="E471" s="281" t="str">
        <f>IFERROR(VLOOKUP(B471,'اسماء العملاء'!$A$2:$C$142,3,FALSE),"")</f>
        <v/>
      </c>
      <c r="F471" s="297" t="str">
        <f>IFERROR(VLOOKUP(B471,'اسماء العملاء'!$A$2:$J$1270,9,FALSE),"")</f>
        <v/>
      </c>
      <c r="G471" s="297" t="str">
        <f>IFERROR(VLOOKUP(B471,'اسماء العملاء'!$A$2:$J$1270,8,FALSE),"")</f>
        <v/>
      </c>
      <c r="H471" s="247" t="str">
        <f>IFERROR(VLOOKUP(B471,'اسماء العملاء'!$A$2:$J$1270,10,FALSE),"")</f>
        <v/>
      </c>
    </row>
    <row r="472" spans="1:8" ht="21.95" customHeight="1">
      <c r="A472" s="290" t="str">
        <f t="shared" ca="1" si="7"/>
        <v/>
      </c>
      <c r="B472" s="227"/>
      <c r="C472" s="279" t="str">
        <f>IFERROR(VLOOKUP(B472,'اسماء العملاء'!$A$2:$E$142,5,FALSE),"")</f>
        <v/>
      </c>
      <c r="D472" s="280" t="str">
        <f>IFERROR(VLOOKUP(B472,'اسماء العملاء'!$A$2:$C$142,2,FALSE),"")</f>
        <v/>
      </c>
      <c r="E472" s="281" t="str">
        <f>IFERROR(VLOOKUP(B472,'اسماء العملاء'!$A$2:$C$142,3,FALSE),"")</f>
        <v/>
      </c>
      <c r="F472" s="297" t="str">
        <f>IFERROR(VLOOKUP(B472,'اسماء العملاء'!$A$2:$J$1270,9,FALSE),"")</f>
        <v/>
      </c>
      <c r="G472" s="297" t="str">
        <f>IFERROR(VLOOKUP(B472,'اسماء العملاء'!$A$2:$J$1270,8,FALSE),"")</f>
        <v/>
      </c>
      <c r="H472" s="247" t="str">
        <f>IFERROR(VLOOKUP(B472,'اسماء العملاء'!$A$2:$J$1270,10,FALSE),"")</f>
        <v/>
      </c>
    </row>
    <row r="473" spans="1:8" ht="21.95" customHeight="1">
      <c r="A473" s="290" t="str">
        <f t="shared" ca="1" si="7"/>
        <v/>
      </c>
      <c r="B473" s="227"/>
      <c r="C473" s="279" t="str">
        <f>IFERROR(VLOOKUP(B473,'اسماء العملاء'!$A$2:$E$142,5,FALSE),"")</f>
        <v/>
      </c>
      <c r="D473" s="280" t="str">
        <f>IFERROR(VLOOKUP(B473,'اسماء العملاء'!$A$2:$C$142,2,FALSE),"")</f>
        <v/>
      </c>
      <c r="E473" s="281" t="str">
        <f>IFERROR(VLOOKUP(B473,'اسماء العملاء'!$A$2:$C$142,3,FALSE),"")</f>
        <v/>
      </c>
      <c r="F473" s="297" t="str">
        <f>IFERROR(VLOOKUP(B473,'اسماء العملاء'!$A$2:$J$1270,9,FALSE),"")</f>
        <v/>
      </c>
      <c r="G473" s="297" t="str">
        <f>IFERROR(VLOOKUP(B473,'اسماء العملاء'!$A$2:$J$1270,8,FALSE),"")</f>
        <v/>
      </c>
      <c r="H473" s="247" t="str">
        <f>IFERROR(VLOOKUP(B473,'اسماء العملاء'!$A$2:$J$1270,10,FALSE),"")</f>
        <v/>
      </c>
    </row>
    <row r="474" spans="1:8" ht="21.95" customHeight="1">
      <c r="A474" s="290" t="str">
        <f t="shared" ca="1" si="7"/>
        <v/>
      </c>
      <c r="B474" s="227"/>
      <c r="C474" s="279" t="str">
        <f>IFERROR(VLOOKUP(B474,'اسماء العملاء'!$A$2:$E$142,5,FALSE),"")</f>
        <v/>
      </c>
      <c r="D474" s="280" t="str">
        <f>IFERROR(VLOOKUP(B474,'اسماء العملاء'!$A$2:$C$142,2,FALSE),"")</f>
        <v/>
      </c>
      <c r="E474" s="281" t="str">
        <f>IFERROR(VLOOKUP(B474,'اسماء العملاء'!$A$2:$C$142,3,FALSE),"")</f>
        <v/>
      </c>
      <c r="F474" s="297" t="str">
        <f>IFERROR(VLOOKUP(B474,'اسماء العملاء'!$A$2:$J$1270,9,FALSE),"")</f>
        <v/>
      </c>
      <c r="G474" s="297" t="str">
        <f>IFERROR(VLOOKUP(B474,'اسماء العملاء'!$A$2:$J$1270,8,FALSE),"")</f>
        <v/>
      </c>
      <c r="H474" s="247" t="str">
        <f>IFERROR(VLOOKUP(B474,'اسماء العملاء'!$A$2:$J$1270,10,FALSE),"")</f>
        <v/>
      </c>
    </row>
    <row r="475" spans="1:8" ht="21.95" customHeight="1">
      <c r="A475" s="290" t="str">
        <f t="shared" ca="1" si="7"/>
        <v/>
      </c>
      <c r="B475" s="227"/>
      <c r="C475" s="279" t="str">
        <f>IFERROR(VLOOKUP(B475,'اسماء العملاء'!$A$2:$E$142,5,FALSE),"")</f>
        <v/>
      </c>
      <c r="D475" s="280" t="str">
        <f>IFERROR(VLOOKUP(B475,'اسماء العملاء'!$A$2:$C$142,2,FALSE),"")</f>
        <v/>
      </c>
      <c r="E475" s="281" t="str">
        <f>IFERROR(VLOOKUP(B475,'اسماء العملاء'!$A$2:$C$142,3,FALSE),"")</f>
        <v/>
      </c>
      <c r="F475" s="297" t="str">
        <f>IFERROR(VLOOKUP(B475,'اسماء العملاء'!$A$2:$J$1270,9,FALSE),"")</f>
        <v/>
      </c>
      <c r="G475" s="297" t="str">
        <f>IFERROR(VLOOKUP(B475,'اسماء العملاء'!$A$2:$J$1270,8,FALSE),"")</f>
        <v/>
      </c>
      <c r="H475" s="247" t="str">
        <f>IFERROR(VLOOKUP(B475,'اسماء العملاء'!$A$2:$J$1270,10,FALSE),"")</f>
        <v/>
      </c>
    </row>
    <row r="476" spans="1:8" ht="21.95" customHeight="1">
      <c r="A476" s="290" t="str">
        <f t="shared" ca="1" si="7"/>
        <v/>
      </c>
      <c r="B476" s="227"/>
      <c r="C476" s="279" t="str">
        <f>IFERROR(VLOOKUP(B476,'اسماء العملاء'!$A$2:$E$142,5,FALSE),"")</f>
        <v/>
      </c>
      <c r="D476" s="280" t="str">
        <f>IFERROR(VLOOKUP(B476,'اسماء العملاء'!$A$2:$C$142,2,FALSE),"")</f>
        <v/>
      </c>
      <c r="E476" s="281" t="str">
        <f>IFERROR(VLOOKUP(B476,'اسماء العملاء'!$A$2:$C$142,3,FALSE),"")</f>
        <v/>
      </c>
      <c r="F476" s="297" t="str">
        <f>IFERROR(VLOOKUP(B476,'اسماء العملاء'!$A$2:$J$1270,9,FALSE),"")</f>
        <v/>
      </c>
      <c r="G476" s="297" t="str">
        <f>IFERROR(VLOOKUP(B476,'اسماء العملاء'!$A$2:$J$1270,8,FALSE),"")</f>
        <v/>
      </c>
      <c r="H476" s="247" t="str">
        <f>IFERROR(VLOOKUP(B476,'اسماء العملاء'!$A$2:$J$1270,10,FALSE),"")</f>
        <v/>
      </c>
    </row>
    <row r="477" spans="1:8" ht="21.95" customHeight="1">
      <c r="A477" s="290" t="str">
        <f t="shared" ca="1" si="7"/>
        <v/>
      </c>
      <c r="B477" s="227"/>
      <c r="C477" s="279" t="str">
        <f>IFERROR(VLOOKUP(B477,'اسماء العملاء'!$A$2:$E$142,5,FALSE),"")</f>
        <v/>
      </c>
      <c r="D477" s="280" t="str">
        <f>IFERROR(VLOOKUP(B477,'اسماء العملاء'!$A$2:$C$142,2,FALSE),"")</f>
        <v/>
      </c>
      <c r="E477" s="281" t="str">
        <f>IFERROR(VLOOKUP(B477,'اسماء العملاء'!$A$2:$C$142,3,FALSE),"")</f>
        <v/>
      </c>
      <c r="F477" s="297" t="str">
        <f>IFERROR(VLOOKUP(B477,'اسماء العملاء'!$A$2:$J$1270,9,FALSE),"")</f>
        <v/>
      </c>
      <c r="G477" s="297" t="str">
        <f>IFERROR(VLOOKUP(B477,'اسماء العملاء'!$A$2:$J$1270,8,FALSE),"")</f>
        <v/>
      </c>
      <c r="H477" s="247" t="str">
        <f>IFERROR(VLOOKUP(B477,'اسماء العملاء'!$A$2:$J$1270,10,FALSE),"")</f>
        <v/>
      </c>
    </row>
    <row r="478" spans="1:8" ht="21.95" customHeight="1">
      <c r="A478" s="290" t="str">
        <f t="shared" ca="1" si="7"/>
        <v/>
      </c>
      <c r="B478" s="227"/>
      <c r="C478" s="279" t="str">
        <f>IFERROR(VLOOKUP(B478,'اسماء العملاء'!$A$2:$E$142,5,FALSE),"")</f>
        <v/>
      </c>
      <c r="D478" s="280" t="str">
        <f>IFERROR(VLOOKUP(B478,'اسماء العملاء'!$A$2:$C$142,2,FALSE),"")</f>
        <v/>
      </c>
      <c r="E478" s="281" t="str">
        <f>IFERROR(VLOOKUP(B478,'اسماء العملاء'!$A$2:$C$142,3,FALSE),"")</f>
        <v/>
      </c>
      <c r="F478" s="297" t="str">
        <f>IFERROR(VLOOKUP(B478,'اسماء العملاء'!$A$2:$J$1270,9,FALSE),"")</f>
        <v/>
      </c>
      <c r="G478" s="297" t="str">
        <f>IFERROR(VLOOKUP(B478,'اسماء العملاء'!$A$2:$J$1270,8,FALSE),"")</f>
        <v/>
      </c>
      <c r="H478" s="247" t="str">
        <f>IFERROR(VLOOKUP(B478,'اسماء العملاء'!$A$2:$J$1270,10,FALSE),"")</f>
        <v/>
      </c>
    </row>
    <row r="479" spans="1:8" ht="21.95" customHeight="1">
      <c r="A479" s="290" t="str">
        <f t="shared" ca="1" si="7"/>
        <v/>
      </c>
      <c r="B479" s="227"/>
      <c r="C479" s="279" t="str">
        <f>IFERROR(VLOOKUP(B479,'اسماء العملاء'!$A$2:$E$142,5,FALSE),"")</f>
        <v/>
      </c>
      <c r="D479" s="280" t="str">
        <f>IFERROR(VLOOKUP(B479,'اسماء العملاء'!$A$2:$C$142,2,FALSE),"")</f>
        <v/>
      </c>
      <c r="E479" s="281" t="str">
        <f>IFERROR(VLOOKUP(B479,'اسماء العملاء'!$A$2:$C$142,3,FALSE),"")</f>
        <v/>
      </c>
      <c r="F479" s="297" t="str">
        <f>IFERROR(VLOOKUP(B479,'اسماء العملاء'!$A$2:$J$1270,9,FALSE),"")</f>
        <v/>
      </c>
      <c r="G479" s="297" t="str">
        <f>IFERROR(VLOOKUP(B479,'اسماء العملاء'!$A$2:$J$1270,8,FALSE),"")</f>
        <v/>
      </c>
      <c r="H479" s="247" t="str">
        <f>IFERROR(VLOOKUP(B479,'اسماء العملاء'!$A$2:$J$1270,10,FALSE),"")</f>
        <v/>
      </c>
    </row>
    <row r="480" spans="1:8" ht="21.95" customHeight="1">
      <c r="A480" s="290" t="str">
        <f t="shared" ca="1" si="7"/>
        <v/>
      </c>
      <c r="B480" s="227"/>
      <c r="C480" s="279" t="str">
        <f>IFERROR(VLOOKUP(B480,'اسماء العملاء'!$A$2:$E$142,5,FALSE),"")</f>
        <v/>
      </c>
      <c r="D480" s="280" t="str">
        <f>IFERROR(VLOOKUP(B480,'اسماء العملاء'!$A$2:$C$142,2,FALSE),"")</f>
        <v/>
      </c>
      <c r="E480" s="281" t="str">
        <f>IFERROR(VLOOKUP(B480,'اسماء العملاء'!$A$2:$C$142,3,FALSE),"")</f>
        <v/>
      </c>
      <c r="F480" s="297" t="str">
        <f>IFERROR(VLOOKUP(B480,'اسماء العملاء'!$A$2:$J$1270,9,FALSE),"")</f>
        <v/>
      </c>
      <c r="G480" s="297" t="str">
        <f>IFERROR(VLOOKUP(B480,'اسماء العملاء'!$A$2:$J$1270,8,FALSE),"")</f>
        <v/>
      </c>
      <c r="H480" s="247" t="str">
        <f>IFERROR(VLOOKUP(B480,'اسماء العملاء'!$A$2:$J$1270,10,FALSE),"")</f>
        <v/>
      </c>
    </row>
    <row r="481" spans="1:8" ht="21.95" customHeight="1">
      <c r="A481" s="290" t="str">
        <f t="shared" ca="1" si="7"/>
        <v/>
      </c>
      <c r="B481" s="227"/>
      <c r="C481" s="279" t="str">
        <f>IFERROR(VLOOKUP(B481,'اسماء العملاء'!$A$2:$E$142,5,FALSE),"")</f>
        <v/>
      </c>
      <c r="D481" s="280" t="str">
        <f>IFERROR(VLOOKUP(B481,'اسماء العملاء'!$A$2:$C$142,2,FALSE),"")</f>
        <v/>
      </c>
      <c r="E481" s="281" t="str">
        <f>IFERROR(VLOOKUP(B481,'اسماء العملاء'!$A$2:$C$142,3,FALSE),"")</f>
        <v/>
      </c>
      <c r="F481" s="297" t="str">
        <f>IFERROR(VLOOKUP(B481,'اسماء العملاء'!$A$2:$J$1270,9,FALSE),"")</f>
        <v/>
      </c>
      <c r="G481" s="297" t="str">
        <f>IFERROR(VLOOKUP(B481,'اسماء العملاء'!$A$2:$J$1270,8,FALSE),"")</f>
        <v/>
      </c>
      <c r="H481" s="247" t="str">
        <f>IFERROR(VLOOKUP(B481,'اسماء العملاء'!$A$2:$J$1270,10,FALSE),"")</f>
        <v/>
      </c>
    </row>
    <row r="482" spans="1:8" ht="21.95" customHeight="1">
      <c r="A482" s="290" t="str">
        <f t="shared" ca="1" si="7"/>
        <v/>
      </c>
      <c r="B482" s="227"/>
      <c r="C482" s="279" t="str">
        <f>IFERROR(VLOOKUP(B482,'اسماء العملاء'!$A$2:$E$142,5,FALSE),"")</f>
        <v/>
      </c>
      <c r="D482" s="280" t="str">
        <f>IFERROR(VLOOKUP(B482,'اسماء العملاء'!$A$2:$C$142,2,FALSE),"")</f>
        <v/>
      </c>
      <c r="E482" s="281" t="str">
        <f>IFERROR(VLOOKUP(B482,'اسماء العملاء'!$A$2:$C$142,3,FALSE),"")</f>
        <v/>
      </c>
      <c r="F482" s="297" t="str">
        <f>IFERROR(VLOOKUP(B482,'اسماء العملاء'!$A$2:$J$1270,9,FALSE),"")</f>
        <v/>
      </c>
      <c r="G482" s="297" t="str">
        <f>IFERROR(VLOOKUP(B482,'اسماء العملاء'!$A$2:$J$1270,8,FALSE),"")</f>
        <v/>
      </c>
      <c r="H482" s="247" t="str">
        <f>IFERROR(VLOOKUP(B482,'اسماء العملاء'!$A$2:$J$1270,10,FALSE),"")</f>
        <v/>
      </c>
    </row>
    <row r="483" spans="1:8" ht="21.95" customHeight="1">
      <c r="A483" s="290" t="str">
        <f t="shared" ca="1" si="7"/>
        <v/>
      </c>
      <c r="B483" s="227"/>
      <c r="C483" s="279" t="str">
        <f>IFERROR(VLOOKUP(B483,'اسماء العملاء'!$A$2:$E$142,5,FALSE),"")</f>
        <v/>
      </c>
      <c r="D483" s="280" t="str">
        <f>IFERROR(VLOOKUP(B483,'اسماء العملاء'!$A$2:$C$142,2,FALSE),"")</f>
        <v/>
      </c>
      <c r="E483" s="281" t="str">
        <f>IFERROR(VLOOKUP(B483,'اسماء العملاء'!$A$2:$C$142,3,FALSE),"")</f>
        <v/>
      </c>
      <c r="F483" s="297" t="str">
        <f>IFERROR(VLOOKUP(B483,'اسماء العملاء'!$A$2:$J$1270,9,FALSE),"")</f>
        <v/>
      </c>
      <c r="G483" s="297" t="str">
        <f>IFERROR(VLOOKUP(B483,'اسماء العملاء'!$A$2:$J$1270,8,FALSE),"")</f>
        <v/>
      </c>
      <c r="H483" s="247" t="str">
        <f>IFERROR(VLOOKUP(B483,'اسماء العملاء'!$A$2:$J$1270,10,FALSE),"")</f>
        <v/>
      </c>
    </row>
    <row r="484" spans="1:8" ht="21.95" customHeight="1">
      <c r="A484" s="290" t="str">
        <f t="shared" ca="1" si="7"/>
        <v/>
      </c>
      <c r="B484" s="227"/>
      <c r="C484" s="279" t="str">
        <f>IFERROR(VLOOKUP(B484,'اسماء العملاء'!$A$2:$E$142,5,FALSE),"")</f>
        <v/>
      </c>
      <c r="D484" s="280" t="str">
        <f>IFERROR(VLOOKUP(B484,'اسماء العملاء'!$A$2:$C$142,2,FALSE),"")</f>
        <v/>
      </c>
      <c r="E484" s="281" t="str">
        <f>IFERROR(VLOOKUP(B484,'اسماء العملاء'!$A$2:$C$142,3,FALSE),"")</f>
        <v/>
      </c>
      <c r="F484" s="297" t="str">
        <f>IFERROR(VLOOKUP(B484,'اسماء العملاء'!$A$2:$J$1270,9,FALSE),"")</f>
        <v/>
      </c>
      <c r="G484" s="297" t="str">
        <f>IFERROR(VLOOKUP(B484,'اسماء العملاء'!$A$2:$J$1270,8,FALSE),"")</f>
        <v/>
      </c>
      <c r="H484" s="247" t="str">
        <f>IFERROR(VLOOKUP(B484,'اسماء العملاء'!$A$2:$J$1270,10,FALSE),"")</f>
        <v/>
      </c>
    </row>
    <row r="485" spans="1:8" ht="21.95" customHeight="1">
      <c r="A485" s="290" t="str">
        <f t="shared" ca="1" si="7"/>
        <v/>
      </c>
      <c r="B485" s="227"/>
      <c r="C485" s="279" t="str">
        <f>IFERROR(VLOOKUP(B485,'اسماء العملاء'!$A$2:$E$142,5,FALSE),"")</f>
        <v/>
      </c>
      <c r="D485" s="280" t="str">
        <f>IFERROR(VLOOKUP(B485,'اسماء العملاء'!$A$2:$C$142,2,FALSE),"")</f>
        <v/>
      </c>
      <c r="E485" s="281" t="str">
        <f>IFERROR(VLOOKUP(B485,'اسماء العملاء'!$A$2:$C$142,3,FALSE),"")</f>
        <v/>
      </c>
      <c r="F485" s="297" t="str">
        <f>IFERROR(VLOOKUP(B485,'اسماء العملاء'!$A$2:$J$1270,9,FALSE),"")</f>
        <v/>
      </c>
      <c r="G485" s="297" t="str">
        <f>IFERROR(VLOOKUP(B485,'اسماء العملاء'!$A$2:$J$1270,8,FALSE),"")</f>
        <v/>
      </c>
      <c r="H485" s="247" t="str">
        <f>IFERROR(VLOOKUP(B485,'اسماء العملاء'!$A$2:$J$1270,10,FALSE),"")</f>
        <v/>
      </c>
    </row>
    <row r="486" spans="1:8" ht="21.95" customHeight="1">
      <c r="A486" s="290" t="str">
        <f t="shared" ca="1" si="7"/>
        <v/>
      </c>
      <c r="B486" s="227"/>
      <c r="C486" s="279" t="str">
        <f>IFERROR(VLOOKUP(B486,'اسماء العملاء'!$A$2:$E$142,5,FALSE),"")</f>
        <v/>
      </c>
      <c r="D486" s="280" t="str">
        <f>IFERROR(VLOOKUP(B486,'اسماء العملاء'!$A$2:$C$142,2,FALSE),"")</f>
        <v/>
      </c>
      <c r="E486" s="281" t="str">
        <f>IFERROR(VLOOKUP(B486,'اسماء العملاء'!$A$2:$C$142,3,FALSE),"")</f>
        <v/>
      </c>
      <c r="F486" s="297" t="str">
        <f>IFERROR(VLOOKUP(B486,'اسماء العملاء'!$A$2:$J$1270,9,FALSE),"")</f>
        <v/>
      </c>
      <c r="G486" s="297" t="str">
        <f>IFERROR(VLOOKUP(B486,'اسماء العملاء'!$A$2:$J$1270,8,FALSE),"")</f>
        <v/>
      </c>
      <c r="H486" s="247" t="str">
        <f>IFERROR(VLOOKUP(B486,'اسماء العملاء'!$A$2:$J$1270,10,FALSE),"")</f>
        <v/>
      </c>
    </row>
    <row r="487" spans="1:8" ht="21.95" customHeight="1">
      <c r="A487" s="290" t="str">
        <f t="shared" ca="1" si="7"/>
        <v/>
      </c>
      <c r="B487" s="227"/>
      <c r="C487" s="279" t="str">
        <f>IFERROR(VLOOKUP(B487,'اسماء العملاء'!$A$2:$E$142,5,FALSE),"")</f>
        <v/>
      </c>
      <c r="D487" s="280" t="str">
        <f>IFERROR(VLOOKUP(B487,'اسماء العملاء'!$A$2:$C$142,2,FALSE),"")</f>
        <v/>
      </c>
      <c r="E487" s="281" t="str">
        <f>IFERROR(VLOOKUP(B487,'اسماء العملاء'!$A$2:$C$142,3,FALSE),"")</f>
        <v/>
      </c>
      <c r="F487" s="297" t="str">
        <f>IFERROR(VLOOKUP(B487,'اسماء العملاء'!$A$2:$J$1270,9,FALSE),"")</f>
        <v/>
      </c>
      <c r="G487" s="297" t="str">
        <f>IFERROR(VLOOKUP(B487,'اسماء العملاء'!$A$2:$J$1270,8,FALSE),"")</f>
        <v/>
      </c>
      <c r="H487" s="247" t="str">
        <f>IFERROR(VLOOKUP(B487,'اسماء العملاء'!$A$2:$J$1270,10,FALSE),"")</f>
        <v/>
      </c>
    </row>
    <row r="488" spans="1:8" ht="21.95" customHeight="1">
      <c r="A488" s="290" t="str">
        <f t="shared" ca="1" si="7"/>
        <v/>
      </c>
      <c r="B488" s="227"/>
      <c r="C488" s="279" t="str">
        <f>IFERROR(VLOOKUP(B488,'اسماء العملاء'!$A$2:$E$142,5,FALSE),"")</f>
        <v/>
      </c>
      <c r="D488" s="280" t="str">
        <f>IFERROR(VLOOKUP(B488,'اسماء العملاء'!$A$2:$C$142,2,FALSE),"")</f>
        <v/>
      </c>
      <c r="E488" s="281" t="str">
        <f>IFERROR(VLOOKUP(B488,'اسماء العملاء'!$A$2:$C$142,3,FALSE),"")</f>
        <v/>
      </c>
      <c r="F488" s="297" t="str">
        <f>IFERROR(VLOOKUP(B488,'اسماء العملاء'!$A$2:$J$1270,9,FALSE),"")</f>
        <v/>
      </c>
      <c r="G488" s="297" t="str">
        <f>IFERROR(VLOOKUP(B488,'اسماء العملاء'!$A$2:$J$1270,8,FALSE),"")</f>
        <v/>
      </c>
      <c r="H488" s="247" t="str">
        <f>IFERROR(VLOOKUP(B488,'اسماء العملاء'!$A$2:$J$1270,10,FALSE),"")</f>
        <v/>
      </c>
    </row>
    <row r="489" spans="1:8" ht="21.95" customHeight="1">
      <c r="A489" s="290" t="str">
        <f t="shared" ca="1" si="7"/>
        <v/>
      </c>
      <c r="B489" s="227"/>
      <c r="C489" s="279" t="str">
        <f>IFERROR(VLOOKUP(B489,'اسماء العملاء'!$A$2:$E$142,5,FALSE),"")</f>
        <v/>
      </c>
      <c r="D489" s="280" t="str">
        <f>IFERROR(VLOOKUP(B489,'اسماء العملاء'!$A$2:$C$142,2,FALSE),"")</f>
        <v/>
      </c>
      <c r="E489" s="281" t="str">
        <f>IFERROR(VLOOKUP(B489,'اسماء العملاء'!$A$2:$C$142,3,FALSE),"")</f>
        <v/>
      </c>
      <c r="F489" s="297" t="str">
        <f>IFERROR(VLOOKUP(B489,'اسماء العملاء'!$A$2:$J$1270,9,FALSE),"")</f>
        <v/>
      </c>
      <c r="G489" s="297" t="str">
        <f>IFERROR(VLOOKUP(B489,'اسماء العملاء'!$A$2:$J$1270,8,FALSE),"")</f>
        <v/>
      </c>
      <c r="H489" s="247" t="str">
        <f>IFERROR(VLOOKUP(B489,'اسماء العملاء'!$A$2:$J$1270,10,FALSE),"")</f>
        <v/>
      </c>
    </row>
    <row r="490" spans="1:8" ht="21.95" customHeight="1">
      <c r="A490" s="290" t="str">
        <f t="shared" ca="1" si="7"/>
        <v/>
      </c>
      <c r="B490" s="227"/>
      <c r="C490" s="279" t="str">
        <f>IFERROR(VLOOKUP(B490,'اسماء العملاء'!$A$2:$E$142,5,FALSE),"")</f>
        <v/>
      </c>
      <c r="D490" s="280" t="str">
        <f>IFERROR(VLOOKUP(B490,'اسماء العملاء'!$A$2:$C$142,2,FALSE),"")</f>
        <v/>
      </c>
      <c r="E490" s="281" t="str">
        <f>IFERROR(VLOOKUP(B490,'اسماء العملاء'!$A$2:$C$142,3,FALSE),"")</f>
        <v/>
      </c>
      <c r="F490" s="297" t="str">
        <f>IFERROR(VLOOKUP(B490,'اسماء العملاء'!$A$2:$J$1270,9,FALSE),"")</f>
        <v/>
      </c>
      <c r="G490" s="297" t="str">
        <f>IFERROR(VLOOKUP(B490,'اسماء العملاء'!$A$2:$J$1270,8,FALSE),"")</f>
        <v/>
      </c>
      <c r="H490" s="247" t="str">
        <f>IFERROR(VLOOKUP(B490,'اسماء العملاء'!$A$2:$J$1270,10,FALSE),"")</f>
        <v/>
      </c>
    </row>
    <row r="491" spans="1:8" ht="21.95" customHeight="1">
      <c r="A491" s="290" t="str">
        <f t="shared" ca="1" si="7"/>
        <v/>
      </c>
      <c r="B491" s="227"/>
      <c r="C491" s="279" t="str">
        <f>IFERROR(VLOOKUP(B491,'اسماء العملاء'!$A$2:$E$142,5,FALSE),"")</f>
        <v/>
      </c>
      <c r="D491" s="280" t="str">
        <f>IFERROR(VLOOKUP(B491,'اسماء العملاء'!$A$2:$C$142,2,FALSE),"")</f>
        <v/>
      </c>
      <c r="E491" s="281" t="str">
        <f>IFERROR(VLOOKUP(B491,'اسماء العملاء'!$A$2:$C$142,3,FALSE),"")</f>
        <v/>
      </c>
      <c r="F491" s="297" t="str">
        <f>IFERROR(VLOOKUP(B491,'اسماء العملاء'!$A$2:$J$1270,9,FALSE),"")</f>
        <v/>
      </c>
      <c r="G491" s="297" t="str">
        <f>IFERROR(VLOOKUP(B491,'اسماء العملاء'!$A$2:$J$1270,8,FALSE),"")</f>
        <v/>
      </c>
      <c r="H491" s="247" t="str">
        <f>IFERROR(VLOOKUP(B491,'اسماء العملاء'!$A$2:$J$1270,10,FALSE),"")</f>
        <v/>
      </c>
    </row>
    <row r="492" spans="1:8" ht="21.95" customHeight="1">
      <c r="A492" s="290" t="str">
        <f t="shared" ca="1" si="7"/>
        <v/>
      </c>
      <c r="B492" s="227"/>
      <c r="C492" s="279" t="str">
        <f>IFERROR(VLOOKUP(B492,'اسماء العملاء'!$A$2:$E$142,5,FALSE),"")</f>
        <v/>
      </c>
      <c r="D492" s="280" t="str">
        <f>IFERROR(VLOOKUP(B492,'اسماء العملاء'!$A$2:$C$142,2,FALSE),"")</f>
        <v/>
      </c>
      <c r="E492" s="281" t="str">
        <f>IFERROR(VLOOKUP(B492,'اسماء العملاء'!$A$2:$C$142,3,FALSE),"")</f>
        <v/>
      </c>
      <c r="F492" s="297" t="str">
        <f>IFERROR(VLOOKUP(B492,'اسماء العملاء'!$A$2:$J$1270,9,FALSE),"")</f>
        <v/>
      </c>
      <c r="G492" s="297" t="str">
        <f>IFERROR(VLOOKUP(B492,'اسماء العملاء'!$A$2:$J$1270,8,FALSE),"")</f>
        <v/>
      </c>
      <c r="H492" s="247" t="str">
        <f>IFERROR(VLOOKUP(B492,'اسماء العملاء'!$A$2:$J$1270,10,FALSE),"")</f>
        <v/>
      </c>
    </row>
    <row r="493" spans="1:8" ht="21.95" customHeight="1">
      <c r="A493" s="290" t="str">
        <f t="shared" ca="1" si="7"/>
        <v/>
      </c>
      <c r="B493" s="227"/>
      <c r="C493" s="279" t="str">
        <f>IFERROR(VLOOKUP(B493,'اسماء العملاء'!$A$2:$E$142,5,FALSE),"")</f>
        <v/>
      </c>
      <c r="D493" s="280" t="str">
        <f>IFERROR(VLOOKUP(B493,'اسماء العملاء'!$A$2:$C$142,2,FALSE),"")</f>
        <v/>
      </c>
      <c r="E493" s="281" t="str">
        <f>IFERROR(VLOOKUP(B493,'اسماء العملاء'!$A$2:$C$142,3,FALSE),"")</f>
        <v/>
      </c>
      <c r="F493" s="297" t="str">
        <f>IFERROR(VLOOKUP(B493,'اسماء العملاء'!$A$2:$J$1270,9,FALSE),"")</f>
        <v/>
      </c>
      <c r="G493" s="297" t="str">
        <f>IFERROR(VLOOKUP(B493,'اسماء العملاء'!$A$2:$J$1270,8,FALSE),"")</f>
        <v/>
      </c>
      <c r="H493" s="247" t="str">
        <f>IFERROR(VLOOKUP(B493,'اسماء العملاء'!$A$2:$J$1270,10,FALSE),"")</f>
        <v/>
      </c>
    </row>
    <row r="494" spans="1:8" ht="21.95" customHeight="1">
      <c r="A494" s="290" t="str">
        <f t="shared" ca="1" si="7"/>
        <v/>
      </c>
      <c r="B494" s="227"/>
      <c r="C494" s="279" t="str">
        <f>IFERROR(VLOOKUP(B494,'اسماء العملاء'!$A$2:$E$142,5,FALSE),"")</f>
        <v/>
      </c>
      <c r="D494" s="280" t="str">
        <f>IFERROR(VLOOKUP(B494,'اسماء العملاء'!$A$2:$C$142,2,FALSE),"")</f>
        <v/>
      </c>
      <c r="E494" s="281" t="str">
        <f>IFERROR(VLOOKUP(B494,'اسماء العملاء'!$A$2:$C$142,3,FALSE),"")</f>
        <v/>
      </c>
      <c r="F494" s="297" t="str">
        <f>IFERROR(VLOOKUP(B494,'اسماء العملاء'!$A$2:$J$1270,9,FALSE),"")</f>
        <v/>
      </c>
      <c r="G494" s="297" t="str">
        <f>IFERROR(VLOOKUP(B494,'اسماء العملاء'!$A$2:$J$1270,8,FALSE),"")</f>
        <v/>
      </c>
      <c r="H494" s="247" t="str">
        <f>IFERROR(VLOOKUP(B494,'اسماء العملاء'!$A$2:$J$1270,10,FALSE),"")</f>
        <v/>
      </c>
    </row>
    <row r="495" spans="1:8" ht="21.95" customHeight="1">
      <c r="A495" s="290" t="str">
        <f t="shared" ca="1" si="7"/>
        <v/>
      </c>
      <c r="B495" s="227"/>
      <c r="C495" s="279" t="str">
        <f>IFERROR(VLOOKUP(B495,'اسماء العملاء'!$A$2:$E$142,5,FALSE),"")</f>
        <v/>
      </c>
      <c r="D495" s="280" t="str">
        <f>IFERROR(VLOOKUP(B495,'اسماء العملاء'!$A$2:$C$142,2,FALSE),"")</f>
        <v/>
      </c>
      <c r="E495" s="281" t="str">
        <f>IFERROR(VLOOKUP(B495,'اسماء العملاء'!$A$2:$C$142,3,FALSE),"")</f>
        <v/>
      </c>
      <c r="F495" s="297" t="str">
        <f>IFERROR(VLOOKUP(B495,'اسماء العملاء'!$A$2:$J$1270,9,FALSE),"")</f>
        <v/>
      </c>
      <c r="G495" s="297" t="str">
        <f>IFERROR(VLOOKUP(B495,'اسماء العملاء'!$A$2:$J$1270,8,FALSE),"")</f>
        <v/>
      </c>
      <c r="H495" s="247" t="str">
        <f>IFERROR(VLOOKUP(B495,'اسماء العملاء'!$A$2:$J$1270,10,FALSE),"")</f>
        <v/>
      </c>
    </row>
    <row r="496" spans="1:8" ht="21.95" customHeight="1">
      <c r="A496" s="290" t="str">
        <f t="shared" ca="1" si="7"/>
        <v/>
      </c>
      <c r="B496" s="227"/>
      <c r="C496" s="279" t="str">
        <f>IFERROR(VLOOKUP(B496,'اسماء العملاء'!$A$2:$E$142,5,FALSE),"")</f>
        <v/>
      </c>
      <c r="D496" s="280" t="str">
        <f>IFERROR(VLOOKUP(B496,'اسماء العملاء'!$A$2:$C$142,2,FALSE),"")</f>
        <v/>
      </c>
      <c r="E496" s="281" t="str">
        <f>IFERROR(VLOOKUP(B496,'اسماء العملاء'!$A$2:$C$142,3,FALSE),"")</f>
        <v/>
      </c>
      <c r="F496" s="297" t="str">
        <f>IFERROR(VLOOKUP(B496,'اسماء العملاء'!$A$2:$J$1270,9,FALSE),"")</f>
        <v/>
      </c>
      <c r="G496" s="297" t="str">
        <f>IFERROR(VLOOKUP(B496,'اسماء العملاء'!$A$2:$J$1270,8,FALSE),"")</f>
        <v/>
      </c>
      <c r="H496" s="247" t="str">
        <f>IFERROR(VLOOKUP(B496,'اسماء العملاء'!$A$2:$J$1270,10,FALSE),"")</f>
        <v/>
      </c>
    </row>
    <row r="497" spans="1:8" ht="21.95" customHeight="1">
      <c r="A497" s="290" t="str">
        <f t="shared" ca="1" si="7"/>
        <v/>
      </c>
      <c r="B497" s="227"/>
      <c r="C497" s="279" t="str">
        <f>IFERROR(VLOOKUP(B497,'اسماء العملاء'!$A$2:$E$142,5,FALSE),"")</f>
        <v/>
      </c>
      <c r="D497" s="280" t="str">
        <f>IFERROR(VLOOKUP(B497,'اسماء العملاء'!$A$2:$C$142,2,FALSE),"")</f>
        <v/>
      </c>
      <c r="E497" s="281" t="str">
        <f>IFERROR(VLOOKUP(B497,'اسماء العملاء'!$A$2:$C$142,3,FALSE),"")</f>
        <v/>
      </c>
      <c r="F497" s="297" t="str">
        <f>IFERROR(VLOOKUP(B497,'اسماء العملاء'!$A$2:$J$1270,9,FALSE),"")</f>
        <v/>
      </c>
      <c r="G497" s="297" t="str">
        <f>IFERROR(VLOOKUP(B497,'اسماء العملاء'!$A$2:$J$1270,8,FALSE),"")</f>
        <v/>
      </c>
      <c r="H497" s="247" t="str">
        <f>IFERROR(VLOOKUP(B497,'اسماء العملاء'!$A$2:$J$1270,10,FALSE),"")</f>
        <v/>
      </c>
    </row>
    <row r="498" spans="1:8" ht="21.95" customHeight="1">
      <c r="A498" s="290" t="str">
        <f t="shared" ca="1" si="7"/>
        <v/>
      </c>
      <c r="B498" s="227"/>
      <c r="C498" s="279" t="str">
        <f>IFERROR(VLOOKUP(B498,'اسماء العملاء'!$A$2:$E$142,5,FALSE),"")</f>
        <v/>
      </c>
      <c r="D498" s="280" t="str">
        <f>IFERROR(VLOOKUP(B498,'اسماء العملاء'!$A$2:$C$142,2,FALSE),"")</f>
        <v/>
      </c>
      <c r="E498" s="281" t="str">
        <f>IFERROR(VLOOKUP(B498,'اسماء العملاء'!$A$2:$C$142,3,FALSE),"")</f>
        <v/>
      </c>
      <c r="F498" s="297" t="str">
        <f>IFERROR(VLOOKUP(B498,'اسماء العملاء'!$A$2:$J$1270,9,FALSE),"")</f>
        <v/>
      </c>
      <c r="G498" s="297" t="str">
        <f>IFERROR(VLOOKUP(B498,'اسماء العملاء'!$A$2:$J$1270,8,FALSE),"")</f>
        <v/>
      </c>
      <c r="H498" s="247" t="str">
        <f>IFERROR(VLOOKUP(B498,'اسماء العملاء'!$A$2:$J$1270,10,FALSE),"")</f>
        <v/>
      </c>
    </row>
    <row r="499" spans="1:8" ht="21.95" customHeight="1">
      <c r="A499" s="290" t="str">
        <f t="shared" ca="1" si="7"/>
        <v/>
      </c>
      <c r="B499" s="227"/>
      <c r="C499" s="279" t="str">
        <f>IFERROR(VLOOKUP(B499,'اسماء العملاء'!$A$2:$E$142,5,FALSE),"")</f>
        <v/>
      </c>
      <c r="D499" s="280" t="str">
        <f>IFERROR(VLOOKUP(B499,'اسماء العملاء'!$A$2:$C$142,2,FALSE),"")</f>
        <v/>
      </c>
      <c r="E499" s="281" t="str">
        <f>IFERROR(VLOOKUP(B499,'اسماء العملاء'!$A$2:$C$142,3,FALSE),"")</f>
        <v/>
      </c>
      <c r="F499" s="297" t="str">
        <f>IFERROR(VLOOKUP(B499,'اسماء العملاء'!$A$2:$J$1270,9,FALSE),"")</f>
        <v/>
      </c>
      <c r="G499" s="297" t="str">
        <f>IFERROR(VLOOKUP(B499,'اسماء العملاء'!$A$2:$J$1270,8,FALSE),"")</f>
        <v/>
      </c>
      <c r="H499" s="247" t="str">
        <f>IFERROR(VLOOKUP(B499,'اسماء العملاء'!$A$2:$J$1270,10,FALSE),"")</f>
        <v/>
      </c>
    </row>
    <row r="500" spans="1:8" ht="21.95" customHeight="1">
      <c r="A500" s="290" t="str">
        <f t="shared" ca="1" si="7"/>
        <v/>
      </c>
      <c r="B500" s="227"/>
      <c r="C500" s="279" t="str">
        <f>IFERROR(VLOOKUP(B500,'اسماء العملاء'!$A$2:$E$142,5,FALSE),"")</f>
        <v/>
      </c>
      <c r="D500" s="280" t="str">
        <f>IFERROR(VLOOKUP(B500,'اسماء العملاء'!$A$2:$C$142,2,FALSE),"")</f>
        <v/>
      </c>
      <c r="E500" s="281" t="str">
        <f>IFERROR(VLOOKUP(B500,'اسماء العملاء'!$A$2:$C$142,3,FALSE),"")</f>
        <v/>
      </c>
      <c r="F500" s="297" t="str">
        <f>IFERROR(VLOOKUP(B500,'اسماء العملاء'!$A$2:$J$1270,9,FALSE),"")</f>
        <v/>
      </c>
      <c r="G500" s="297" t="str">
        <f>IFERROR(VLOOKUP(B500,'اسماء العملاء'!$A$2:$J$1270,8,FALSE),"")</f>
        <v/>
      </c>
      <c r="H500" s="247" t="str">
        <f>IFERROR(VLOOKUP(B500,'اسماء العملاء'!$A$2:$J$1270,10,FALSE),"")</f>
        <v/>
      </c>
    </row>
    <row r="501" spans="1:8" ht="21.95" customHeight="1">
      <c r="A501" s="290" t="str">
        <f t="shared" ca="1" si="7"/>
        <v/>
      </c>
      <c r="B501" s="227"/>
      <c r="C501" s="279" t="str">
        <f>IFERROR(VLOOKUP(B501,'اسماء العملاء'!$A$2:$E$142,5,FALSE),"")</f>
        <v/>
      </c>
      <c r="D501" s="280" t="str">
        <f>IFERROR(VLOOKUP(B501,'اسماء العملاء'!$A$2:$C$142,2,FALSE),"")</f>
        <v/>
      </c>
      <c r="E501" s="281" t="str">
        <f>IFERROR(VLOOKUP(B501,'اسماء العملاء'!$A$2:$C$142,3,FALSE),"")</f>
        <v/>
      </c>
      <c r="F501" s="297" t="str">
        <f>IFERROR(VLOOKUP(B501,'اسماء العملاء'!$A$2:$J$1270,9,FALSE),"")</f>
        <v/>
      </c>
      <c r="G501" s="297" t="str">
        <f>IFERROR(VLOOKUP(B501,'اسماء العملاء'!$A$2:$J$1270,8,FALSE),"")</f>
        <v/>
      </c>
      <c r="H501" s="247" t="str">
        <f>IFERROR(VLOOKUP(B501,'اسماء العملاء'!$A$2:$J$1270,10,FALSE),"")</f>
        <v/>
      </c>
    </row>
    <row r="502" spans="1:8" ht="21.95" customHeight="1">
      <c r="A502" s="290" t="str">
        <f t="shared" ca="1" si="7"/>
        <v/>
      </c>
      <c r="B502" s="227"/>
      <c r="C502" s="279" t="str">
        <f>IFERROR(VLOOKUP(B502,'اسماء العملاء'!$A$2:$E$142,5,FALSE),"")</f>
        <v/>
      </c>
      <c r="D502" s="280" t="str">
        <f>IFERROR(VLOOKUP(B502,'اسماء العملاء'!$A$2:$C$142,2,FALSE),"")</f>
        <v/>
      </c>
      <c r="E502" s="281" t="str">
        <f>IFERROR(VLOOKUP(B502,'اسماء العملاء'!$A$2:$C$142,3,FALSE),"")</f>
        <v/>
      </c>
      <c r="F502" s="297" t="str">
        <f>IFERROR(VLOOKUP(B502,'اسماء العملاء'!$A$2:$J$1270,9,FALSE),"")</f>
        <v/>
      </c>
      <c r="G502" s="297" t="str">
        <f>IFERROR(VLOOKUP(B502,'اسماء العملاء'!$A$2:$J$1270,8,FALSE),"")</f>
        <v/>
      </c>
      <c r="H502" s="247" t="str">
        <f>IFERROR(VLOOKUP(B502,'اسماء العملاء'!$A$2:$J$1270,10,FALSE),"")</f>
        <v/>
      </c>
    </row>
    <row r="503" spans="1:8" ht="21.95" customHeight="1">
      <c r="A503" s="290" t="str">
        <f t="shared" ca="1" si="7"/>
        <v/>
      </c>
      <c r="B503" s="227"/>
      <c r="C503" s="279" t="str">
        <f>IFERROR(VLOOKUP(B503,'اسماء العملاء'!$A$2:$E$142,5,FALSE),"")</f>
        <v/>
      </c>
      <c r="D503" s="280" t="str">
        <f>IFERROR(VLOOKUP(B503,'اسماء العملاء'!$A$2:$C$142,2,FALSE),"")</f>
        <v/>
      </c>
      <c r="E503" s="281" t="str">
        <f>IFERROR(VLOOKUP(B503,'اسماء العملاء'!$A$2:$C$142,3,FALSE),"")</f>
        <v/>
      </c>
      <c r="F503" s="297" t="str">
        <f>IFERROR(VLOOKUP(B503,'اسماء العملاء'!$A$2:$J$1270,9,FALSE),"")</f>
        <v/>
      </c>
      <c r="G503" s="297" t="str">
        <f>IFERROR(VLOOKUP(B503,'اسماء العملاء'!$A$2:$J$1270,8,FALSE),"")</f>
        <v/>
      </c>
      <c r="H503" s="247" t="str">
        <f>IFERROR(VLOOKUP(B503,'اسماء العملاء'!$A$2:$J$1270,10,FALSE),"")</f>
        <v/>
      </c>
    </row>
    <row r="504" spans="1:8" ht="21.95" customHeight="1">
      <c r="A504" s="290" t="str">
        <f t="shared" ca="1" si="7"/>
        <v/>
      </c>
      <c r="B504" s="227"/>
      <c r="C504" s="279" t="str">
        <f>IFERROR(VLOOKUP(B504,'اسماء العملاء'!$A$2:$E$142,5,FALSE),"")</f>
        <v/>
      </c>
      <c r="D504" s="280" t="str">
        <f>IFERROR(VLOOKUP(B504,'اسماء العملاء'!$A$2:$C$142,2,FALSE),"")</f>
        <v/>
      </c>
      <c r="E504" s="281" t="str">
        <f>IFERROR(VLOOKUP(B504,'اسماء العملاء'!$A$2:$C$142,3,FALSE),"")</f>
        <v/>
      </c>
      <c r="F504" s="297" t="str">
        <f>IFERROR(VLOOKUP(B504,'اسماء العملاء'!$A$2:$J$1270,9,FALSE),"")</f>
        <v/>
      </c>
      <c r="G504" s="297" t="str">
        <f>IFERROR(VLOOKUP(B504,'اسماء العملاء'!$A$2:$J$1270,8,FALSE),"")</f>
        <v/>
      </c>
      <c r="H504" s="247" t="str">
        <f>IFERROR(VLOOKUP(B504,'اسماء العملاء'!$A$2:$J$1270,10,FALSE),"")</f>
        <v/>
      </c>
    </row>
    <row r="505" spans="1:8" ht="21.95" customHeight="1">
      <c r="A505" s="290" t="str">
        <f t="shared" ca="1" si="7"/>
        <v/>
      </c>
      <c r="B505" s="227"/>
      <c r="C505" s="279" t="str">
        <f>IFERROR(VLOOKUP(B505,'اسماء العملاء'!$A$2:$E$142,5,FALSE),"")</f>
        <v/>
      </c>
      <c r="D505" s="280" t="str">
        <f>IFERROR(VLOOKUP(B505,'اسماء العملاء'!$A$2:$C$142,2,FALSE),"")</f>
        <v/>
      </c>
      <c r="E505" s="281" t="str">
        <f>IFERROR(VLOOKUP(B505,'اسماء العملاء'!$A$2:$C$142,3,FALSE),"")</f>
        <v/>
      </c>
      <c r="F505" s="297" t="str">
        <f>IFERROR(VLOOKUP(B505,'اسماء العملاء'!$A$2:$J$1270,9,FALSE),"")</f>
        <v/>
      </c>
      <c r="G505" s="297" t="str">
        <f>IFERROR(VLOOKUP(B505,'اسماء العملاء'!$A$2:$J$1270,8,FALSE),"")</f>
        <v/>
      </c>
      <c r="H505" s="247" t="str">
        <f>IFERROR(VLOOKUP(B505,'اسماء العملاء'!$A$2:$J$1270,10,FALSE),"")</f>
        <v/>
      </c>
    </row>
    <row r="506" spans="1:8" ht="21.95" customHeight="1">
      <c r="A506" s="290" t="str">
        <f t="shared" ca="1" si="7"/>
        <v/>
      </c>
      <c r="B506" s="227"/>
      <c r="C506" s="279" t="str">
        <f>IFERROR(VLOOKUP(B506,'اسماء العملاء'!$A$2:$E$142,5,FALSE),"")</f>
        <v/>
      </c>
      <c r="D506" s="280" t="str">
        <f>IFERROR(VLOOKUP(B506,'اسماء العملاء'!$A$2:$C$142,2,FALSE),"")</f>
        <v/>
      </c>
      <c r="E506" s="281" t="str">
        <f>IFERROR(VLOOKUP(B506,'اسماء العملاء'!$A$2:$C$142,3,FALSE),"")</f>
        <v/>
      </c>
      <c r="F506" s="297" t="str">
        <f>IFERROR(VLOOKUP(B506,'اسماء العملاء'!$A$2:$J$1270,9,FALSE),"")</f>
        <v/>
      </c>
      <c r="G506" s="297" t="str">
        <f>IFERROR(VLOOKUP(B506,'اسماء العملاء'!$A$2:$J$1270,8,FALSE),"")</f>
        <v/>
      </c>
      <c r="H506" s="247" t="str">
        <f>IFERROR(VLOOKUP(B506,'اسماء العملاء'!$A$2:$J$1270,10,FALSE),"")</f>
        <v/>
      </c>
    </row>
    <row r="507" spans="1:8" ht="21.95" customHeight="1">
      <c r="A507" s="290" t="str">
        <f t="shared" ca="1" si="7"/>
        <v/>
      </c>
      <c r="B507" s="227"/>
      <c r="C507" s="279" t="str">
        <f>IFERROR(VLOOKUP(B507,'اسماء العملاء'!$A$2:$E$142,5,FALSE),"")</f>
        <v/>
      </c>
      <c r="D507" s="280" t="str">
        <f>IFERROR(VLOOKUP(B507,'اسماء العملاء'!$A$2:$C$142,2,FALSE),"")</f>
        <v/>
      </c>
      <c r="E507" s="281" t="str">
        <f>IFERROR(VLOOKUP(B507,'اسماء العملاء'!$A$2:$C$142,3,FALSE),"")</f>
        <v/>
      </c>
      <c r="F507" s="297" t="str">
        <f>IFERROR(VLOOKUP(B507,'اسماء العملاء'!$A$2:$J$1270,9,FALSE),"")</f>
        <v/>
      </c>
      <c r="G507" s="297" t="str">
        <f>IFERROR(VLOOKUP(B507,'اسماء العملاء'!$A$2:$J$1270,8,FALSE),"")</f>
        <v/>
      </c>
      <c r="H507" s="247" t="str">
        <f>IFERROR(VLOOKUP(B507,'اسماء العملاء'!$A$2:$J$1270,10,FALSE),"")</f>
        <v/>
      </c>
    </row>
    <row r="508" spans="1:8" ht="21.95" customHeight="1">
      <c r="A508" s="290" t="str">
        <f t="shared" ca="1" si="7"/>
        <v/>
      </c>
      <c r="B508" s="227"/>
      <c r="C508" s="279" t="str">
        <f>IFERROR(VLOOKUP(B508,'اسماء العملاء'!$A$2:$E$142,5,FALSE),"")</f>
        <v/>
      </c>
      <c r="D508" s="280" t="str">
        <f>IFERROR(VLOOKUP(B508,'اسماء العملاء'!$A$2:$C$142,2,FALSE),"")</f>
        <v/>
      </c>
      <c r="E508" s="281" t="str">
        <f>IFERROR(VLOOKUP(B508,'اسماء العملاء'!$A$2:$C$142,3,FALSE),"")</f>
        <v/>
      </c>
      <c r="F508" s="297" t="str">
        <f>IFERROR(VLOOKUP(B508,'اسماء العملاء'!$A$2:$J$1270,9,FALSE),"")</f>
        <v/>
      </c>
      <c r="G508" s="297" t="str">
        <f>IFERROR(VLOOKUP(B508,'اسماء العملاء'!$A$2:$J$1270,8,FALSE),"")</f>
        <v/>
      </c>
      <c r="H508" s="247" t="str">
        <f>IFERROR(VLOOKUP(B508,'اسماء العملاء'!$A$2:$J$1270,10,FALSE),"")</f>
        <v/>
      </c>
    </row>
    <row r="509" spans="1:8" ht="21.95" customHeight="1">
      <c r="A509" s="290" t="str">
        <f t="shared" ca="1" si="7"/>
        <v/>
      </c>
      <c r="B509" s="227"/>
      <c r="C509" s="279" t="str">
        <f>IFERROR(VLOOKUP(B509,'اسماء العملاء'!$A$2:$E$142,5,FALSE),"")</f>
        <v/>
      </c>
      <c r="D509" s="280" t="str">
        <f>IFERROR(VLOOKUP(B509,'اسماء العملاء'!$A$2:$C$142,2,FALSE),"")</f>
        <v/>
      </c>
      <c r="E509" s="281" t="str">
        <f>IFERROR(VLOOKUP(B509,'اسماء العملاء'!$A$2:$C$142,3,FALSE),"")</f>
        <v/>
      </c>
      <c r="F509" s="297" t="str">
        <f>IFERROR(VLOOKUP(B509,'اسماء العملاء'!$A$2:$J$1270,9,FALSE),"")</f>
        <v/>
      </c>
      <c r="G509" s="297" t="str">
        <f>IFERROR(VLOOKUP(B509,'اسماء العملاء'!$A$2:$J$1270,8,FALSE),"")</f>
        <v/>
      </c>
      <c r="H509" s="247" t="str">
        <f>IFERROR(VLOOKUP(B509,'اسماء العملاء'!$A$2:$J$1270,10,FALSE),"")</f>
        <v/>
      </c>
    </row>
    <row r="510" spans="1:8" ht="21.95" customHeight="1">
      <c r="A510" s="290" t="str">
        <f t="shared" ca="1" si="7"/>
        <v/>
      </c>
      <c r="B510" s="227"/>
      <c r="C510" s="279" t="str">
        <f>IFERROR(VLOOKUP(B510,'اسماء العملاء'!$A$2:$E$142,5,FALSE),"")</f>
        <v/>
      </c>
      <c r="D510" s="280" t="str">
        <f>IFERROR(VLOOKUP(B510,'اسماء العملاء'!$A$2:$C$142,2,FALSE),"")</f>
        <v/>
      </c>
      <c r="E510" s="281" t="str">
        <f>IFERROR(VLOOKUP(B510,'اسماء العملاء'!$A$2:$C$142,3,FALSE),"")</f>
        <v/>
      </c>
      <c r="F510" s="297" t="str">
        <f>IFERROR(VLOOKUP(B510,'اسماء العملاء'!$A$2:$J$1270,9,FALSE),"")</f>
        <v/>
      </c>
      <c r="G510" s="297" t="str">
        <f>IFERROR(VLOOKUP(B510,'اسماء العملاء'!$A$2:$J$1270,8,FALSE),"")</f>
        <v/>
      </c>
      <c r="H510" s="247" t="str">
        <f>IFERROR(VLOOKUP(B510,'اسماء العملاء'!$A$2:$J$1270,10,FALSE),"")</f>
        <v/>
      </c>
    </row>
    <row r="511" spans="1:8" ht="21.95" customHeight="1">
      <c r="A511" s="290" t="str">
        <f t="shared" ca="1" si="7"/>
        <v/>
      </c>
      <c r="B511" s="227"/>
      <c r="C511" s="279" t="str">
        <f>IFERROR(VLOOKUP(B511,'اسماء العملاء'!$A$2:$E$142,5,FALSE),"")</f>
        <v/>
      </c>
      <c r="D511" s="280" t="str">
        <f>IFERROR(VLOOKUP(B511,'اسماء العملاء'!$A$2:$C$142,2,FALSE),"")</f>
        <v/>
      </c>
      <c r="E511" s="281" t="str">
        <f>IFERROR(VLOOKUP(B511,'اسماء العملاء'!$A$2:$C$142,3,FALSE),"")</f>
        <v/>
      </c>
      <c r="F511" s="297" t="str">
        <f>IFERROR(VLOOKUP(B511,'اسماء العملاء'!$A$2:$J$1270,9,FALSE),"")</f>
        <v/>
      </c>
      <c r="G511" s="297" t="str">
        <f>IFERROR(VLOOKUP(B511,'اسماء العملاء'!$A$2:$J$1270,8,FALSE),"")</f>
        <v/>
      </c>
      <c r="H511" s="247" t="str">
        <f>IFERROR(VLOOKUP(B511,'اسماء العملاء'!$A$2:$J$1270,10,FALSE),"")</f>
        <v/>
      </c>
    </row>
    <row r="512" spans="1:8" ht="21.95" customHeight="1">
      <c r="A512" s="290" t="str">
        <f t="shared" ca="1" si="7"/>
        <v/>
      </c>
      <c r="B512" s="227"/>
      <c r="C512" s="279" t="str">
        <f>IFERROR(VLOOKUP(B512,'اسماء العملاء'!$A$2:$E$142,5,FALSE),"")</f>
        <v/>
      </c>
      <c r="D512" s="280" t="str">
        <f>IFERROR(VLOOKUP(B512,'اسماء العملاء'!$A$2:$C$142,2,FALSE),"")</f>
        <v/>
      </c>
      <c r="E512" s="281" t="str">
        <f>IFERROR(VLOOKUP(B512,'اسماء العملاء'!$A$2:$C$142,3,FALSE),"")</f>
        <v/>
      </c>
      <c r="F512" s="297" t="str">
        <f>IFERROR(VLOOKUP(B512,'اسماء العملاء'!$A$2:$J$1270,9,FALSE),"")</f>
        <v/>
      </c>
      <c r="G512" s="297" t="str">
        <f>IFERROR(VLOOKUP(B512,'اسماء العملاء'!$A$2:$J$1270,8,FALSE),"")</f>
        <v/>
      </c>
      <c r="H512" s="247" t="str">
        <f>IFERROR(VLOOKUP(B512,'اسماء العملاء'!$A$2:$J$1270,10,FALSE),"")</f>
        <v/>
      </c>
    </row>
    <row r="513" spans="1:8" ht="21.95" customHeight="1">
      <c r="A513" s="290" t="str">
        <f t="shared" ca="1" si="7"/>
        <v/>
      </c>
      <c r="B513" s="227"/>
      <c r="C513" s="279" t="str">
        <f>IFERROR(VLOOKUP(B513,'اسماء العملاء'!$A$2:$E$142,5,FALSE),"")</f>
        <v/>
      </c>
      <c r="D513" s="280" t="str">
        <f>IFERROR(VLOOKUP(B513,'اسماء العملاء'!$A$2:$C$142,2,FALSE),"")</f>
        <v/>
      </c>
      <c r="E513" s="281" t="str">
        <f>IFERROR(VLOOKUP(B513,'اسماء العملاء'!$A$2:$C$142,3,FALSE),"")</f>
        <v/>
      </c>
      <c r="F513" s="297" t="str">
        <f>IFERROR(VLOOKUP(B513,'اسماء العملاء'!$A$2:$J$1270,9,FALSE),"")</f>
        <v/>
      </c>
      <c r="G513" s="297" t="str">
        <f>IFERROR(VLOOKUP(B513,'اسماء العملاء'!$A$2:$J$1270,8,FALSE),"")</f>
        <v/>
      </c>
      <c r="H513" s="247" t="str">
        <f>IFERROR(VLOOKUP(B513,'اسماء العملاء'!$A$2:$J$1270,10,FALSE),"")</f>
        <v/>
      </c>
    </row>
    <row r="514" spans="1:8" ht="21.95" customHeight="1">
      <c r="A514" s="290" t="str">
        <f t="shared" ca="1" si="7"/>
        <v/>
      </c>
      <c r="B514" s="227"/>
      <c r="C514" s="279" t="str">
        <f>IFERROR(VLOOKUP(B514,'اسماء العملاء'!$A$2:$E$142,5,FALSE),"")</f>
        <v/>
      </c>
      <c r="D514" s="280" t="str">
        <f>IFERROR(VLOOKUP(B514,'اسماء العملاء'!$A$2:$C$142,2,FALSE),"")</f>
        <v/>
      </c>
      <c r="E514" s="281" t="str">
        <f>IFERROR(VLOOKUP(B514,'اسماء العملاء'!$A$2:$C$142,3,FALSE),"")</f>
        <v/>
      </c>
      <c r="F514" s="297" t="str">
        <f>IFERROR(VLOOKUP(B514,'اسماء العملاء'!$A$2:$J$1270,9,FALSE),"")</f>
        <v/>
      </c>
      <c r="G514" s="297" t="str">
        <f>IFERROR(VLOOKUP(B514,'اسماء العملاء'!$A$2:$J$1270,8,FALSE),"")</f>
        <v/>
      </c>
      <c r="H514" s="247" t="str">
        <f>IFERROR(VLOOKUP(B514,'اسماء العملاء'!$A$2:$J$1270,10,FALSE),"")</f>
        <v/>
      </c>
    </row>
    <row r="515" spans="1:8" ht="21.95" customHeight="1">
      <c r="A515" s="290" t="str">
        <f t="shared" ca="1" si="7"/>
        <v/>
      </c>
      <c r="B515" s="227"/>
      <c r="C515" s="279" t="str">
        <f>IFERROR(VLOOKUP(B515,'اسماء العملاء'!$A$2:$E$142,5,FALSE),"")</f>
        <v/>
      </c>
      <c r="D515" s="280" t="str">
        <f>IFERROR(VLOOKUP(B515,'اسماء العملاء'!$A$2:$C$142,2,FALSE),"")</f>
        <v/>
      </c>
      <c r="E515" s="281" t="str">
        <f>IFERROR(VLOOKUP(B515,'اسماء العملاء'!$A$2:$C$142,3,FALSE),"")</f>
        <v/>
      </c>
      <c r="F515" s="297" t="str">
        <f>IFERROR(VLOOKUP(B515,'اسماء العملاء'!$A$2:$J$1270,9,FALSE),"")</f>
        <v/>
      </c>
      <c r="G515" s="297" t="str">
        <f>IFERROR(VLOOKUP(B515,'اسماء العملاء'!$A$2:$J$1270,8,FALSE),"")</f>
        <v/>
      </c>
      <c r="H515" s="247" t="str">
        <f>IFERROR(VLOOKUP(B515,'اسماء العملاء'!$A$2:$J$1270,10,FALSE),"")</f>
        <v/>
      </c>
    </row>
    <row r="516" spans="1:8" ht="21.95" customHeight="1">
      <c r="A516" s="290" t="str">
        <f t="shared" ref="A516:A579" ca="1" si="8">IF(B516="","",TODAY())</f>
        <v/>
      </c>
      <c r="B516" s="227"/>
      <c r="C516" s="279" t="str">
        <f>IFERROR(VLOOKUP(B516,'اسماء العملاء'!$A$2:$E$142,5,FALSE),"")</f>
        <v/>
      </c>
      <c r="D516" s="280" t="str">
        <f>IFERROR(VLOOKUP(B516,'اسماء العملاء'!$A$2:$C$142,2,FALSE),"")</f>
        <v/>
      </c>
      <c r="E516" s="281" t="str">
        <f>IFERROR(VLOOKUP(B516,'اسماء العملاء'!$A$2:$C$142,3,FALSE),"")</f>
        <v/>
      </c>
      <c r="F516" s="297" t="str">
        <f>IFERROR(VLOOKUP(B516,'اسماء العملاء'!$A$2:$J$1270,9,FALSE),"")</f>
        <v/>
      </c>
      <c r="G516" s="297" t="str">
        <f>IFERROR(VLOOKUP(B516,'اسماء العملاء'!$A$2:$J$1270,8,FALSE),"")</f>
        <v/>
      </c>
      <c r="H516" s="247" t="str">
        <f>IFERROR(VLOOKUP(B516,'اسماء العملاء'!$A$2:$J$1270,10,FALSE),"")</f>
        <v/>
      </c>
    </row>
    <row r="517" spans="1:8" ht="21.95" customHeight="1">
      <c r="A517" s="290" t="str">
        <f t="shared" ca="1" si="8"/>
        <v/>
      </c>
      <c r="B517" s="227"/>
      <c r="C517" s="279" t="str">
        <f>IFERROR(VLOOKUP(B517,'اسماء العملاء'!$A$2:$E$142,5,FALSE),"")</f>
        <v/>
      </c>
      <c r="D517" s="280" t="str">
        <f>IFERROR(VLOOKUP(B517,'اسماء العملاء'!$A$2:$C$142,2,FALSE),"")</f>
        <v/>
      </c>
      <c r="E517" s="281" t="str">
        <f>IFERROR(VLOOKUP(B517,'اسماء العملاء'!$A$2:$C$142,3,FALSE),"")</f>
        <v/>
      </c>
      <c r="F517" s="297" t="str">
        <f>IFERROR(VLOOKUP(B517,'اسماء العملاء'!$A$2:$J$1270,9,FALSE),"")</f>
        <v/>
      </c>
      <c r="G517" s="297" t="str">
        <f>IFERROR(VLOOKUP(B517,'اسماء العملاء'!$A$2:$J$1270,8,FALSE),"")</f>
        <v/>
      </c>
      <c r="H517" s="247" t="str">
        <f>IFERROR(VLOOKUP(B517,'اسماء العملاء'!$A$2:$J$1270,10,FALSE),"")</f>
        <v/>
      </c>
    </row>
    <row r="518" spans="1:8" ht="21.95" customHeight="1">
      <c r="A518" s="290" t="str">
        <f t="shared" ca="1" si="8"/>
        <v/>
      </c>
      <c r="B518" s="227"/>
      <c r="C518" s="279" t="str">
        <f>IFERROR(VLOOKUP(B518,'اسماء العملاء'!$A$2:$E$142,5,FALSE),"")</f>
        <v/>
      </c>
      <c r="D518" s="280" t="str">
        <f>IFERROR(VLOOKUP(B518,'اسماء العملاء'!$A$2:$C$142,2,FALSE),"")</f>
        <v/>
      </c>
      <c r="E518" s="281" t="str">
        <f>IFERROR(VLOOKUP(B518,'اسماء العملاء'!$A$2:$C$142,3,FALSE),"")</f>
        <v/>
      </c>
      <c r="F518" s="297" t="str">
        <f>IFERROR(VLOOKUP(B518,'اسماء العملاء'!$A$2:$J$1270,9,FALSE),"")</f>
        <v/>
      </c>
      <c r="G518" s="297" t="str">
        <f>IFERROR(VLOOKUP(B518,'اسماء العملاء'!$A$2:$J$1270,8,FALSE),"")</f>
        <v/>
      </c>
      <c r="H518" s="247" t="str">
        <f>IFERROR(VLOOKUP(B518,'اسماء العملاء'!$A$2:$J$1270,10,FALSE),"")</f>
        <v/>
      </c>
    </row>
    <row r="519" spans="1:8" ht="21.95" customHeight="1">
      <c r="A519" s="290" t="str">
        <f t="shared" ca="1" si="8"/>
        <v/>
      </c>
      <c r="B519" s="227"/>
      <c r="C519" s="279" t="str">
        <f>IFERROR(VLOOKUP(B519,'اسماء العملاء'!$A$2:$E$142,5,FALSE),"")</f>
        <v/>
      </c>
      <c r="D519" s="280" t="str">
        <f>IFERROR(VLOOKUP(B519,'اسماء العملاء'!$A$2:$C$142,2,FALSE),"")</f>
        <v/>
      </c>
      <c r="E519" s="281" t="str">
        <f>IFERROR(VLOOKUP(B519,'اسماء العملاء'!$A$2:$C$142,3,FALSE),"")</f>
        <v/>
      </c>
      <c r="F519" s="297" t="str">
        <f>IFERROR(VLOOKUP(B519,'اسماء العملاء'!$A$2:$J$1270,9,FALSE),"")</f>
        <v/>
      </c>
      <c r="G519" s="297" t="str">
        <f>IFERROR(VLOOKUP(B519,'اسماء العملاء'!$A$2:$J$1270,8,FALSE),"")</f>
        <v/>
      </c>
      <c r="H519" s="247" t="str">
        <f>IFERROR(VLOOKUP(B519,'اسماء العملاء'!$A$2:$J$1270,10,FALSE),"")</f>
        <v/>
      </c>
    </row>
    <row r="520" spans="1:8" ht="21.95" customHeight="1">
      <c r="A520" s="290" t="str">
        <f t="shared" ca="1" si="8"/>
        <v/>
      </c>
      <c r="B520" s="227"/>
      <c r="C520" s="279" t="str">
        <f>IFERROR(VLOOKUP(B520,'اسماء العملاء'!$A$2:$E$142,5,FALSE),"")</f>
        <v/>
      </c>
      <c r="D520" s="280" t="str">
        <f>IFERROR(VLOOKUP(B520,'اسماء العملاء'!$A$2:$C$142,2,FALSE),"")</f>
        <v/>
      </c>
      <c r="E520" s="281" t="str">
        <f>IFERROR(VLOOKUP(B520,'اسماء العملاء'!$A$2:$C$142,3,FALSE),"")</f>
        <v/>
      </c>
      <c r="F520" s="297" t="str">
        <f>IFERROR(VLOOKUP(B520,'اسماء العملاء'!$A$2:$J$1270,9,FALSE),"")</f>
        <v/>
      </c>
      <c r="G520" s="297" t="str">
        <f>IFERROR(VLOOKUP(B520,'اسماء العملاء'!$A$2:$J$1270,8,FALSE),"")</f>
        <v/>
      </c>
      <c r="H520" s="247" t="str">
        <f>IFERROR(VLOOKUP(B520,'اسماء العملاء'!$A$2:$J$1270,10,FALSE),"")</f>
        <v/>
      </c>
    </row>
    <row r="521" spans="1:8" ht="21.95" customHeight="1">
      <c r="A521" s="290" t="str">
        <f t="shared" ca="1" si="8"/>
        <v/>
      </c>
      <c r="B521" s="227"/>
      <c r="C521" s="279" t="str">
        <f>IFERROR(VLOOKUP(B521,'اسماء العملاء'!$A$2:$E$142,5,FALSE),"")</f>
        <v/>
      </c>
      <c r="D521" s="280" t="str">
        <f>IFERROR(VLOOKUP(B521,'اسماء العملاء'!$A$2:$C$142,2,FALSE),"")</f>
        <v/>
      </c>
      <c r="E521" s="281" t="str">
        <f>IFERROR(VLOOKUP(B521,'اسماء العملاء'!$A$2:$C$142,3,FALSE),"")</f>
        <v/>
      </c>
      <c r="F521" s="297" t="str">
        <f>IFERROR(VLOOKUP(B521,'اسماء العملاء'!$A$2:$J$1270,9,FALSE),"")</f>
        <v/>
      </c>
      <c r="G521" s="297" t="str">
        <f>IFERROR(VLOOKUP(B521,'اسماء العملاء'!$A$2:$J$1270,8,FALSE),"")</f>
        <v/>
      </c>
      <c r="H521" s="247" t="str">
        <f>IFERROR(VLOOKUP(B521,'اسماء العملاء'!$A$2:$J$1270,10,FALSE),"")</f>
        <v/>
      </c>
    </row>
    <row r="522" spans="1:8" ht="21.95" customHeight="1">
      <c r="A522" s="290" t="str">
        <f t="shared" ca="1" si="8"/>
        <v/>
      </c>
      <c r="B522" s="227"/>
      <c r="C522" s="279" t="str">
        <f>IFERROR(VLOOKUP(B522,'اسماء العملاء'!$A$2:$E$142,5,FALSE),"")</f>
        <v/>
      </c>
      <c r="D522" s="280" t="str">
        <f>IFERROR(VLOOKUP(B522,'اسماء العملاء'!$A$2:$C$142,2,FALSE),"")</f>
        <v/>
      </c>
      <c r="E522" s="281" t="str">
        <f>IFERROR(VLOOKUP(B522,'اسماء العملاء'!$A$2:$C$142,3,FALSE),"")</f>
        <v/>
      </c>
      <c r="F522" s="297" t="str">
        <f>IFERROR(VLOOKUP(B522,'اسماء العملاء'!$A$2:$J$1270,9,FALSE),"")</f>
        <v/>
      </c>
      <c r="G522" s="297" t="str">
        <f>IFERROR(VLOOKUP(B522,'اسماء العملاء'!$A$2:$J$1270,8,FALSE),"")</f>
        <v/>
      </c>
      <c r="H522" s="247" t="str">
        <f>IFERROR(VLOOKUP(B522,'اسماء العملاء'!$A$2:$J$1270,10,FALSE),"")</f>
        <v/>
      </c>
    </row>
    <row r="523" spans="1:8" ht="21.95" customHeight="1">
      <c r="A523" s="290" t="str">
        <f t="shared" ca="1" si="8"/>
        <v/>
      </c>
      <c r="B523" s="227"/>
      <c r="C523" s="279" t="str">
        <f>IFERROR(VLOOKUP(B523,'اسماء العملاء'!$A$2:$E$142,5,FALSE),"")</f>
        <v/>
      </c>
      <c r="D523" s="280" t="str">
        <f>IFERROR(VLOOKUP(B523,'اسماء العملاء'!$A$2:$C$142,2,FALSE),"")</f>
        <v/>
      </c>
      <c r="E523" s="281" t="str">
        <f>IFERROR(VLOOKUP(B523,'اسماء العملاء'!$A$2:$C$142,3,FALSE),"")</f>
        <v/>
      </c>
      <c r="F523" s="297" t="str">
        <f>IFERROR(VLOOKUP(B523,'اسماء العملاء'!$A$2:$J$1270,9,FALSE),"")</f>
        <v/>
      </c>
      <c r="G523" s="297" t="str">
        <f>IFERROR(VLOOKUP(B523,'اسماء العملاء'!$A$2:$J$1270,8,FALSE),"")</f>
        <v/>
      </c>
      <c r="H523" s="247" t="str">
        <f>IFERROR(VLOOKUP(B523,'اسماء العملاء'!$A$2:$J$1270,10,FALSE),"")</f>
        <v/>
      </c>
    </row>
    <row r="524" spans="1:8" ht="21.95" customHeight="1">
      <c r="A524" s="290" t="str">
        <f t="shared" ca="1" si="8"/>
        <v/>
      </c>
      <c r="B524" s="227"/>
      <c r="C524" s="279" t="str">
        <f>IFERROR(VLOOKUP(B524,'اسماء العملاء'!$A$2:$E$142,5,FALSE),"")</f>
        <v/>
      </c>
      <c r="D524" s="280" t="str">
        <f>IFERROR(VLOOKUP(B524,'اسماء العملاء'!$A$2:$C$142,2,FALSE),"")</f>
        <v/>
      </c>
      <c r="E524" s="281" t="str">
        <f>IFERROR(VLOOKUP(B524,'اسماء العملاء'!$A$2:$C$142,3,FALSE),"")</f>
        <v/>
      </c>
      <c r="F524" s="297" t="str">
        <f>IFERROR(VLOOKUP(B524,'اسماء العملاء'!$A$2:$J$1270,9,FALSE),"")</f>
        <v/>
      </c>
      <c r="G524" s="297" t="str">
        <f>IFERROR(VLOOKUP(B524,'اسماء العملاء'!$A$2:$J$1270,8,FALSE),"")</f>
        <v/>
      </c>
      <c r="H524" s="247" t="str">
        <f>IFERROR(VLOOKUP(B524,'اسماء العملاء'!$A$2:$J$1270,10,FALSE),"")</f>
        <v/>
      </c>
    </row>
    <row r="525" spans="1:8" ht="21.95" customHeight="1">
      <c r="A525" s="290" t="str">
        <f t="shared" ca="1" si="8"/>
        <v/>
      </c>
      <c r="B525" s="227"/>
      <c r="C525" s="279" t="str">
        <f>IFERROR(VLOOKUP(B525,'اسماء العملاء'!$A$2:$E$142,5,FALSE),"")</f>
        <v/>
      </c>
      <c r="D525" s="280" t="str">
        <f>IFERROR(VLOOKUP(B525,'اسماء العملاء'!$A$2:$C$142,2,FALSE),"")</f>
        <v/>
      </c>
      <c r="E525" s="281" t="str">
        <f>IFERROR(VLOOKUP(B525,'اسماء العملاء'!$A$2:$C$142,3,FALSE),"")</f>
        <v/>
      </c>
      <c r="F525" s="297" t="str">
        <f>IFERROR(VLOOKUP(B525,'اسماء العملاء'!$A$2:$J$1270,9,FALSE),"")</f>
        <v/>
      </c>
      <c r="G525" s="297" t="str">
        <f>IFERROR(VLOOKUP(B525,'اسماء العملاء'!$A$2:$J$1270,8,FALSE),"")</f>
        <v/>
      </c>
      <c r="H525" s="247" t="str">
        <f>IFERROR(VLOOKUP(B525,'اسماء العملاء'!$A$2:$J$1270,10,FALSE),"")</f>
        <v/>
      </c>
    </row>
    <row r="526" spans="1:8" ht="21.95" customHeight="1">
      <c r="A526" s="290" t="str">
        <f t="shared" ca="1" si="8"/>
        <v/>
      </c>
      <c r="B526" s="227"/>
      <c r="C526" s="279" t="str">
        <f>IFERROR(VLOOKUP(B526,'اسماء العملاء'!$A$2:$E$142,5,FALSE),"")</f>
        <v/>
      </c>
      <c r="D526" s="280" t="str">
        <f>IFERROR(VLOOKUP(B526,'اسماء العملاء'!$A$2:$C$142,2,FALSE),"")</f>
        <v/>
      </c>
      <c r="E526" s="281" t="str">
        <f>IFERROR(VLOOKUP(B526,'اسماء العملاء'!$A$2:$C$142,3,FALSE),"")</f>
        <v/>
      </c>
      <c r="F526" s="297" t="str">
        <f>IFERROR(VLOOKUP(B526,'اسماء العملاء'!$A$2:$J$1270,9,FALSE),"")</f>
        <v/>
      </c>
      <c r="G526" s="297" t="str">
        <f>IFERROR(VLOOKUP(B526,'اسماء العملاء'!$A$2:$J$1270,8,FALSE),"")</f>
        <v/>
      </c>
      <c r="H526" s="247" t="str">
        <f>IFERROR(VLOOKUP(B526,'اسماء العملاء'!$A$2:$J$1270,10,FALSE),"")</f>
        <v/>
      </c>
    </row>
    <row r="527" spans="1:8" ht="21.95" customHeight="1">
      <c r="A527" s="290" t="str">
        <f t="shared" ca="1" si="8"/>
        <v/>
      </c>
      <c r="B527" s="227"/>
      <c r="C527" s="279" t="str">
        <f>IFERROR(VLOOKUP(B527,'اسماء العملاء'!$A$2:$E$142,5,FALSE),"")</f>
        <v/>
      </c>
      <c r="D527" s="280" t="str">
        <f>IFERROR(VLOOKUP(B527,'اسماء العملاء'!$A$2:$C$142,2,FALSE),"")</f>
        <v/>
      </c>
      <c r="E527" s="281" t="str">
        <f>IFERROR(VLOOKUP(B527,'اسماء العملاء'!$A$2:$C$142,3,FALSE),"")</f>
        <v/>
      </c>
      <c r="F527" s="297" t="str">
        <f>IFERROR(VLOOKUP(B527,'اسماء العملاء'!$A$2:$J$1270,9,FALSE),"")</f>
        <v/>
      </c>
      <c r="G527" s="297" t="str">
        <f>IFERROR(VLOOKUP(B527,'اسماء العملاء'!$A$2:$J$1270,8,FALSE),"")</f>
        <v/>
      </c>
      <c r="H527" s="247" t="str">
        <f>IFERROR(VLOOKUP(B527,'اسماء العملاء'!$A$2:$J$1270,10,FALSE),"")</f>
        <v/>
      </c>
    </row>
    <row r="528" spans="1:8" ht="21.95" customHeight="1">
      <c r="A528" s="290" t="str">
        <f t="shared" ca="1" si="8"/>
        <v/>
      </c>
      <c r="B528" s="227"/>
      <c r="C528" s="279" t="str">
        <f>IFERROR(VLOOKUP(B528,'اسماء العملاء'!$A$2:$E$142,5,FALSE),"")</f>
        <v/>
      </c>
      <c r="D528" s="280" t="str">
        <f>IFERROR(VLOOKUP(B528,'اسماء العملاء'!$A$2:$C$142,2,FALSE),"")</f>
        <v/>
      </c>
      <c r="E528" s="281" t="str">
        <f>IFERROR(VLOOKUP(B528,'اسماء العملاء'!$A$2:$C$142,3,FALSE),"")</f>
        <v/>
      </c>
      <c r="F528" s="297" t="str">
        <f>IFERROR(VLOOKUP(B528,'اسماء العملاء'!$A$2:$J$1270,9,FALSE),"")</f>
        <v/>
      </c>
      <c r="G528" s="297" t="str">
        <f>IFERROR(VLOOKUP(B528,'اسماء العملاء'!$A$2:$J$1270,8,FALSE),"")</f>
        <v/>
      </c>
      <c r="H528" s="247" t="str">
        <f>IFERROR(VLOOKUP(B528,'اسماء العملاء'!$A$2:$J$1270,10,FALSE),"")</f>
        <v/>
      </c>
    </row>
    <row r="529" spans="1:8" ht="21.95" customHeight="1">
      <c r="A529" s="290" t="str">
        <f t="shared" ca="1" si="8"/>
        <v/>
      </c>
      <c r="B529" s="227"/>
      <c r="C529" s="279" t="str">
        <f>IFERROR(VLOOKUP(B529,'اسماء العملاء'!$A$2:$E$142,5,FALSE),"")</f>
        <v/>
      </c>
      <c r="D529" s="280" t="str">
        <f>IFERROR(VLOOKUP(B529,'اسماء العملاء'!$A$2:$C$142,2,FALSE),"")</f>
        <v/>
      </c>
      <c r="E529" s="281" t="str">
        <f>IFERROR(VLOOKUP(B529,'اسماء العملاء'!$A$2:$C$142,3,FALSE),"")</f>
        <v/>
      </c>
      <c r="F529" s="297" t="str">
        <f>IFERROR(VLOOKUP(B529,'اسماء العملاء'!$A$2:$J$1270,9,FALSE),"")</f>
        <v/>
      </c>
      <c r="G529" s="297" t="str">
        <f>IFERROR(VLOOKUP(B529,'اسماء العملاء'!$A$2:$J$1270,8,FALSE),"")</f>
        <v/>
      </c>
      <c r="H529" s="247" t="str">
        <f>IFERROR(VLOOKUP(B529,'اسماء العملاء'!$A$2:$J$1270,10,FALSE),"")</f>
        <v/>
      </c>
    </row>
    <row r="530" spans="1:8" ht="21.95" customHeight="1">
      <c r="A530" s="290" t="str">
        <f t="shared" ca="1" si="8"/>
        <v/>
      </c>
      <c r="B530" s="227"/>
      <c r="C530" s="279" t="str">
        <f>IFERROR(VLOOKUP(B530,'اسماء العملاء'!$A$2:$E$142,5,FALSE),"")</f>
        <v/>
      </c>
      <c r="D530" s="280" t="str">
        <f>IFERROR(VLOOKUP(B530,'اسماء العملاء'!$A$2:$C$142,2,FALSE),"")</f>
        <v/>
      </c>
      <c r="E530" s="281" t="str">
        <f>IFERROR(VLOOKUP(B530,'اسماء العملاء'!$A$2:$C$142,3,FALSE),"")</f>
        <v/>
      </c>
      <c r="F530" s="297" t="str">
        <f>IFERROR(VLOOKUP(B530,'اسماء العملاء'!$A$2:$J$1270,9,FALSE),"")</f>
        <v/>
      </c>
      <c r="G530" s="297" t="str">
        <f>IFERROR(VLOOKUP(B530,'اسماء العملاء'!$A$2:$J$1270,8,FALSE),"")</f>
        <v/>
      </c>
      <c r="H530" s="247" t="str">
        <f>IFERROR(VLOOKUP(B530,'اسماء العملاء'!$A$2:$J$1270,10,FALSE),"")</f>
        <v/>
      </c>
    </row>
    <row r="531" spans="1:8" ht="21.95" customHeight="1">
      <c r="A531" s="290" t="str">
        <f t="shared" ca="1" si="8"/>
        <v/>
      </c>
      <c r="B531" s="227"/>
      <c r="C531" s="279" t="str">
        <f>IFERROR(VLOOKUP(B531,'اسماء العملاء'!$A$2:$E$142,5,FALSE),"")</f>
        <v/>
      </c>
      <c r="D531" s="280" t="str">
        <f>IFERROR(VLOOKUP(B531,'اسماء العملاء'!$A$2:$C$142,2,FALSE),"")</f>
        <v/>
      </c>
      <c r="E531" s="281" t="str">
        <f>IFERROR(VLOOKUP(B531,'اسماء العملاء'!$A$2:$C$142,3,FALSE),"")</f>
        <v/>
      </c>
      <c r="F531" s="297" t="str">
        <f>IFERROR(VLOOKUP(B531,'اسماء العملاء'!$A$2:$J$1270,9,FALSE),"")</f>
        <v/>
      </c>
      <c r="G531" s="297" t="str">
        <f>IFERROR(VLOOKUP(B531,'اسماء العملاء'!$A$2:$J$1270,8,FALSE),"")</f>
        <v/>
      </c>
      <c r="H531" s="247" t="str">
        <f>IFERROR(VLOOKUP(B531,'اسماء العملاء'!$A$2:$J$1270,10,FALSE),"")</f>
        <v/>
      </c>
    </row>
    <row r="532" spans="1:8" ht="21.95" customHeight="1">
      <c r="A532" s="290" t="str">
        <f t="shared" ca="1" si="8"/>
        <v/>
      </c>
      <c r="B532" s="227"/>
      <c r="C532" s="279" t="str">
        <f>IFERROR(VLOOKUP(B532,'اسماء العملاء'!$A$2:$E$142,5,FALSE),"")</f>
        <v/>
      </c>
      <c r="D532" s="280" t="str">
        <f>IFERROR(VLOOKUP(B532,'اسماء العملاء'!$A$2:$C$142,2,FALSE),"")</f>
        <v/>
      </c>
      <c r="E532" s="281" t="str">
        <f>IFERROR(VLOOKUP(B532,'اسماء العملاء'!$A$2:$C$142,3,FALSE),"")</f>
        <v/>
      </c>
      <c r="F532" s="297" t="str">
        <f>IFERROR(VLOOKUP(B532,'اسماء العملاء'!$A$2:$J$1270,9,FALSE),"")</f>
        <v/>
      </c>
      <c r="G532" s="297" t="str">
        <f>IFERROR(VLOOKUP(B532,'اسماء العملاء'!$A$2:$J$1270,8,FALSE),"")</f>
        <v/>
      </c>
      <c r="H532" s="247" t="str">
        <f>IFERROR(VLOOKUP(B532,'اسماء العملاء'!$A$2:$J$1270,10,FALSE),"")</f>
        <v/>
      </c>
    </row>
    <row r="533" spans="1:8" ht="21.95" customHeight="1">
      <c r="A533" s="290" t="str">
        <f t="shared" ca="1" si="8"/>
        <v/>
      </c>
      <c r="B533" s="227"/>
      <c r="C533" s="279" t="str">
        <f>IFERROR(VLOOKUP(B533,'اسماء العملاء'!$A$2:$E$142,5,FALSE),"")</f>
        <v/>
      </c>
      <c r="D533" s="280" t="str">
        <f>IFERROR(VLOOKUP(B533,'اسماء العملاء'!$A$2:$C$142,2,FALSE),"")</f>
        <v/>
      </c>
      <c r="E533" s="281" t="str">
        <f>IFERROR(VLOOKUP(B533,'اسماء العملاء'!$A$2:$C$142,3,FALSE),"")</f>
        <v/>
      </c>
      <c r="F533" s="297" t="str">
        <f>IFERROR(VLOOKUP(B533,'اسماء العملاء'!$A$2:$J$1270,9,FALSE),"")</f>
        <v/>
      </c>
      <c r="G533" s="297" t="str">
        <f>IFERROR(VLOOKUP(B533,'اسماء العملاء'!$A$2:$J$1270,8,FALSE),"")</f>
        <v/>
      </c>
      <c r="H533" s="247" t="str">
        <f>IFERROR(VLOOKUP(B533,'اسماء العملاء'!$A$2:$J$1270,10,FALSE),"")</f>
        <v/>
      </c>
    </row>
    <row r="534" spans="1:8" ht="21.95" customHeight="1">
      <c r="A534" s="290" t="str">
        <f t="shared" ca="1" si="8"/>
        <v/>
      </c>
      <c r="B534" s="227"/>
      <c r="C534" s="279" t="str">
        <f>IFERROR(VLOOKUP(B534,'اسماء العملاء'!$A$2:$E$142,5,FALSE),"")</f>
        <v/>
      </c>
      <c r="D534" s="280" t="str">
        <f>IFERROR(VLOOKUP(B534,'اسماء العملاء'!$A$2:$C$142,2,FALSE),"")</f>
        <v/>
      </c>
      <c r="E534" s="281" t="str">
        <f>IFERROR(VLOOKUP(B534,'اسماء العملاء'!$A$2:$C$142,3,FALSE),"")</f>
        <v/>
      </c>
      <c r="F534" s="297" t="str">
        <f>IFERROR(VLOOKUP(B534,'اسماء العملاء'!$A$2:$J$1270,9,FALSE),"")</f>
        <v/>
      </c>
      <c r="G534" s="297" t="str">
        <f>IFERROR(VLOOKUP(B534,'اسماء العملاء'!$A$2:$J$1270,8,FALSE),"")</f>
        <v/>
      </c>
      <c r="H534" s="247" t="str">
        <f>IFERROR(VLOOKUP(B534,'اسماء العملاء'!$A$2:$J$1270,10,FALSE),"")</f>
        <v/>
      </c>
    </row>
    <row r="535" spans="1:8" ht="21.95" customHeight="1">
      <c r="A535" s="290" t="str">
        <f t="shared" ca="1" si="8"/>
        <v/>
      </c>
      <c r="B535" s="227"/>
      <c r="C535" s="279" t="str">
        <f>IFERROR(VLOOKUP(B535,'اسماء العملاء'!$A$2:$E$142,5,FALSE),"")</f>
        <v/>
      </c>
      <c r="D535" s="280" t="str">
        <f>IFERROR(VLOOKUP(B535,'اسماء العملاء'!$A$2:$C$142,2,FALSE),"")</f>
        <v/>
      </c>
      <c r="E535" s="281" t="str">
        <f>IFERROR(VLOOKUP(B535,'اسماء العملاء'!$A$2:$C$142,3,FALSE),"")</f>
        <v/>
      </c>
      <c r="F535" s="297" t="str">
        <f>IFERROR(VLOOKUP(B535,'اسماء العملاء'!$A$2:$J$1270,9,FALSE),"")</f>
        <v/>
      </c>
      <c r="G535" s="297" t="str">
        <f>IFERROR(VLOOKUP(B535,'اسماء العملاء'!$A$2:$J$1270,8,FALSE),"")</f>
        <v/>
      </c>
      <c r="H535" s="247" t="str">
        <f>IFERROR(VLOOKUP(B535,'اسماء العملاء'!$A$2:$J$1270,10,FALSE),"")</f>
        <v/>
      </c>
    </row>
    <row r="536" spans="1:8" ht="21.95" customHeight="1">
      <c r="A536" s="290" t="str">
        <f t="shared" ca="1" si="8"/>
        <v/>
      </c>
      <c r="B536" s="227"/>
      <c r="C536" s="279" t="str">
        <f>IFERROR(VLOOKUP(B536,'اسماء العملاء'!$A$2:$E$142,5,FALSE),"")</f>
        <v/>
      </c>
      <c r="D536" s="280" t="str">
        <f>IFERROR(VLOOKUP(B536,'اسماء العملاء'!$A$2:$C$142,2,FALSE),"")</f>
        <v/>
      </c>
      <c r="E536" s="281" t="str">
        <f>IFERROR(VLOOKUP(B536,'اسماء العملاء'!$A$2:$C$142,3,FALSE),"")</f>
        <v/>
      </c>
      <c r="F536" s="297" t="str">
        <f>IFERROR(VLOOKUP(B536,'اسماء العملاء'!$A$2:$J$1270,9,FALSE),"")</f>
        <v/>
      </c>
      <c r="G536" s="297" t="str">
        <f>IFERROR(VLOOKUP(B536,'اسماء العملاء'!$A$2:$J$1270,8,FALSE),"")</f>
        <v/>
      </c>
      <c r="H536" s="247" t="str">
        <f>IFERROR(VLOOKUP(B536,'اسماء العملاء'!$A$2:$J$1270,10,FALSE),"")</f>
        <v/>
      </c>
    </row>
    <row r="537" spans="1:8" ht="21.95" customHeight="1">
      <c r="A537" s="290" t="str">
        <f t="shared" ca="1" si="8"/>
        <v/>
      </c>
      <c r="B537" s="227"/>
      <c r="C537" s="279" t="str">
        <f>IFERROR(VLOOKUP(B537,'اسماء العملاء'!$A$2:$E$142,5,FALSE),"")</f>
        <v/>
      </c>
      <c r="D537" s="280" t="str">
        <f>IFERROR(VLOOKUP(B537,'اسماء العملاء'!$A$2:$C$142,2,FALSE),"")</f>
        <v/>
      </c>
      <c r="E537" s="281" t="str">
        <f>IFERROR(VLOOKUP(B537,'اسماء العملاء'!$A$2:$C$142,3,FALSE),"")</f>
        <v/>
      </c>
      <c r="F537" s="297" t="str">
        <f>IFERROR(VLOOKUP(B537,'اسماء العملاء'!$A$2:$J$1270,9,FALSE),"")</f>
        <v/>
      </c>
      <c r="G537" s="297" t="str">
        <f>IFERROR(VLOOKUP(B537,'اسماء العملاء'!$A$2:$J$1270,8,FALSE),"")</f>
        <v/>
      </c>
      <c r="H537" s="247" t="str">
        <f>IFERROR(VLOOKUP(B537,'اسماء العملاء'!$A$2:$J$1270,10,FALSE),"")</f>
        <v/>
      </c>
    </row>
    <row r="538" spans="1:8" ht="21.95" customHeight="1">
      <c r="A538" s="290" t="str">
        <f t="shared" ca="1" si="8"/>
        <v/>
      </c>
      <c r="B538" s="227"/>
      <c r="C538" s="279" t="str">
        <f>IFERROR(VLOOKUP(B538,'اسماء العملاء'!$A$2:$E$142,5,FALSE),"")</f>
        <v/>
      </c>
      <c r="D538" s="280" t="str">
        <f>IFERROR(VLOOKUP(B538,'اسماء العملاء'!$A$2:$C$142,2,FALSE),"")</f>
        <v/>
      </c>
      <c r="E538" s="281" t="str">
        <f>IFERROR(VLOOKUP(B538,'اسماء العملاء'!$A$2:$C$142,3,FALSE),"")</f>
        <v/>
      </c>
      <c r="F538" s="297" t="str">
        <f>IFERROR(VLOOKUP(B538,'اسماء العملاء'!$A$2:$J$1270,9,FALSE),"")</f>
        <v/>
      </c>
      <c r="G538" s="297" t="str">
        <f>IFERROR(VLOOKUP(B538,'اسماء العملاء'!$A$2:$J$1270,8,FALSE),"")</f>
        <v/>
      </c>
      <c r="H538" s="247" t="str">
        <f>IFERROR(VLOOKUP(B538,'اسماء العملاء'!$A$2:$J$1270,10,FALSE),"")</f>
        <v/>
      </c>
    </row>
    <row r="539" spans="1:8" ht="21.95" customHeight="1">
      <c r="A539" s="290" t="str">
        <f t="shared" ca="1" si="8"/>
        <v/>
      </c>
      <c r="B539" s="227"/>
      <c r="C539" s="279" t="str">
        <f>IFERROR(VLOOKUP(B539,'اسماء العملاء'!$A$2:$E$142,5,FALSE),"")</f>
        <v/>
      </c>
      <c r="D539" s="280" t="str">
        <f>IFERROR(VLOOKUP(B539,'اسماء العملاء'!$A$2:$C$142,2,FALSE),"")</f>
        <v/>
      </c>
      <c r="E539" s="281" t="str">
        <f>IFERROR(VLOOKUP(B539,'اسماء العملاء'!$A$2:$C$142,3,FALSE),"")</f>
        <v/>
      </c>
      <c r="F539" s="297" t="str">
        <f>IFERROR(VLOOKUP(B539,'اسماء العملاء'!$A$2:$J$1270,9,FALSE),"")</f>
        <v/>
      </c>
      <c r="G539" s="297" t="str">
        <f>IFERROR(VLOOKUP(B539,'اسماء العملاء'!$A$2:$J$1270,8,FALSE),"")</f>
        <v/>
      </c>
      <c r="H539" s="247" t="str">
        <f>IFERROR(VLOOKUP(B539,'اسماء العملاء'!$A$2:$J$1270,10,FALSE),"")</f>
        <v/>
      </c>
    </row>
    <row r="540" spans="1:8" ht="21.95" customHeight="1">
      <c r="A540" s="290" t="str">
        <f t="shared" ca="1" si="8"/>
        <v/>
      </c>
      <c r="B540" s="227"/>
      <c r="C540" s="279" t="str">
        <f>IFERROR(VLOOKUP(B540,'اسماء العملاء'!$A$2:$E$142,5,FALSE),"")</f>
        <v/>
      </c>
      <c r="D540" s="280" t="str">
        <f>IFERROR(VLOOKUP(B540,'اسماء العملاء'!$A$2:$C$142,2,FALSE),"")</f>
        <v/>
      </c>
      <c r="E540" s="281" t="str">
        <f>IFERROR(VLOOKUP(B540,'اسماء العملاء'!$A$2:$C$142,3,FALSE),"")</f>
        <v/>
      </c>
      <c r="F540" s="297" t="str">
        <f>IFERROR(VLOOKUP(B540,'اسماء العملاء'!$A$2:$J$1270,9,FALSE),"")</f>
        <v/>
      </c>
      <c r="G540" s="297" t="str">
        <f>IFERROR(VLOOKUP(B540,'اسماء العملاء'!$A$2:$J$1270,8,FALSE),"")</f>
        <v/>
      </c>
      <c r="H540" s="247" t="str">
        <f>IFERROR(VLOOKUP(B540,'اسماء العملاء'!$A$2:$J$1270,10,FALSE),"")</f>
        <v/>
      </c>
    </row>
    <row r="541" spans="1:8" ht="21.95" customHeight="1">
      <c r="A541" s="290" t="str">
        <f t="shared" ca="1" si="8"/>
        <v/>
      </c>
      <c r="B541" s="227"/>
      <c r="C541" s="279" t="str">
        <f>IFERROR(VLOOKUP(B541,'اسماء العملاء'!$A$2:$E$142,5,FALSE),"")</f>
        <v/>
      </c>
      <c r="D541" s="280" t="str">
        <f>IFERROR(VLOOKUP(B541,'اسماء العملاء'!$A$2:$C$142,2,FALSE),"")</f>
        <v/>
      </c>
      <c r="E541" s="281" t="str">
        <f>IFERROR(VLOOKUP(B541,'اسماء العملاء'!$A$2:$C$142,3,FALSE),"")</f>
        <v/>
      </c>
      <c r="F541" s="297" t="str">
        <f>IFERROR(VLOOKUP(B541,'اسماء العملاء'!$A$2:$J$1270,9,FALSE),"")</f>
        <v/>
      </c>
      <c r="G541" s="297" t="str">
        <f>IFERROR(VLOOKUP(B541,'اسماء العملاء'!$A$2:$J$1270,8,FALSE),"")</f>
        <v/>
      </c>
      <c r="H541" s="247" t="str">
        <f>IFERROR(VLOOKUP(B541,'اسماء العملاء'!$A$2:$J$1270,10,FALSE),"")</f>
        <v/>
      </c>
    </row>
    <row r="542" spans="1:8" ht="21.95" customHeight="1">
      <c r="A542" s="290" t="str">
        <f t="shared" ca="1" si="8"/>
        <v/>
      </c>
      <c r="B542" s="227"/>
      <c r="C542" s="279" t="str">
        <f>IFERROR(VLOOKUP(B542,'اسماء العملاء'!$A$2:$E$142,5,FALSE),"")</f>
        <v/>
      </c>
      <c r="D542" s="280" t="str">
        <f>IFERROR(VLOOKUP(B542,'اسماء العملاء'!$A$2:$C$142,2,FALSE),"")</f>
        <v/>
      </c>
      <c r="E542" s="281" t="str">
        <f>IFERROR(VLOOKUP(B542,'اسماء العملاء'!$A$2:$C$142,3,FALSE),"")</f>
        <v/>
      </c>
      <c r="F542" s="297" t="str">
        <f>IFERROR(VLOOKUP(B542,'اسماء العملاء'!$A$2:$J$1270,9,FALSE),"")</f>
        <v/>
      </c>
      <c r="G542" s="297" t="str">
        <f>IFERROR(VLOOKUP(B542,'اسماء العملاء'!$A$2:$J$1270,8,FALSE),"")</f>
        <v/>
      </c>
      <c r="H542" s="247" t="str">
        <f>IFERROR(VLOOKUP(B542,'اسماء العملاء'!$A$2:$J$1270,10,FALSE),"")</f>
        <v/>
      </c>
    </row>
    <row r="543" spans="1:8" ht="21.95" customHeight="1">
      <c r="A543" s="290" t="str">
        <f t="shared" ca="1" si="8"/>
        <v/>
      </c>
      <c r="B543" s="227"/>
      <c r="C543" s="279" t="str">
        <f>IFERROR(VLOOKUP(B543,'اسماء العملاء'!$A$2:$E$142,5,FALSE),"")</f>
        <v/>
      </c>
      <c r="D543" s="280" t="str">
        <f>IFERROR(VLOOKUP(B543,'اسماء العملاء'!$A$2:$C$142,2,FALSE),"")</f>
        <v/>
      </c>
      <c r="E543" s="281" t="str">
        <f>IFERROR(VLOOKUP(B543,'اسماء العملاء'!$A$2:$C$142,3,FALSE),"")</f>
        <v/>
      </c>
      <c r="F543" s="297" t="str">
        <f>IFERROR(VLOOKUP(B543,'اسماء العملاء'!$A$2:$J$1270,9,FALSE),"")</f>
        <v/>
      </c>
      <c r="G543" s="297" t="str">
        <f>IFERROR(VLOOKUP(B543,'اسماء العملاء'!$A$2:$J$1270,8,FALSE),"")</f>
        <v/>
      </c>
      <c r="H543" s="247" t="str">
        <f>IFERROR(VLOOKUP(B543,'اسماء العملاء'!$A$2:$J$1270,10,FALSE),"")</f>
        <v/>
      </c>
    </row>
    <row r="544" spans="1:8" ht="21.95" customHeight="1">
      <c r="A544" s="290" t="str">
        <f t="shared" ca="1" si="8"/>
        <v/>
      </c>
      <c r="B544" s="227"/>
      <c r="C544" s="279" t="str">
        <f>IFERROR(VLOOKUP(B544,'اسماء العملاء'!$A$2:$E$142,5,FALSE),"")</f>
        <v/>
      </c>
      <c r="D544" s="280" t="str">
        <f>IFERROR(VLOOKUP(B544,'اسماء العملاء'!$A$2:$C$142,2,FALSE),"")</f>
        <v/>
      </c>
      <c r="E544" s="281" t="str">
        <f>IFERROR(VLOOKUP(B544,'اسماء العملاء'!$A$2:$C$142,3,FALSE),"")</f>
        <v/>
      </c>
      <c r="F544" s="297" t="str">
        <f>IFERROR(VLOOKUP(B544,'اسماء العملاء'!$A$2:$J$1270,9,FALSE),"")</f>
        <v/>
      </c>
      <c r="G544" s="297" t="str">
        <f>IFERROR(VLOOKUP(B544,'اسماء العملاء'!$A$2:$J$1270,8,FALSE),"")</f>
        <v/>
      </c>
      <c r="H544" s="247" t="str">
        <f>IFERROR(VLOOKUP(B544,'اسماء العملاء'!$A$2:$J$1270,10,FALSE),"")</f>
        <v/>
      </c>
    </row>
    <row r="545" spans="1:8" ht="21.95" customHeight="1">
      <c r="A545" s="290" t="str">
        <f t="shared" ca="1" si="8"/>
        <v/>
      </c>
      <c r="B545" s="227"/>
      <c r="C545" s="279" t="str">
        <f>IFERROR(VLOOKUP(B545,'اسماء العملاء'!$A$2:$E$142,5,FALSE),"")</f>
        <v/>
      </c>
      <c r="D545" s="280" t="str">
        <f>IFERROR(VLOOKUP(B545,'اسماء العملاء'!$A$2:$C$142,2,FALSE),"")</f>
        <v/>
      </c>
      <c r="E545" s="281" t="str">
        <f>IFERROR(VLOOKUP(B545,'اسماء العملاء'!$A$2:$C$142,3,FALSE),"")</f>
        <v/>
      </c>
      <c r="F545" s="297" t="str">
        <f>IFERROR(VLOOKUP(B545,'اسماء العملاء'!$A$2:$J$1270,9,FALSE),"")</f>
        <v/>
      </c>
      <c r="G545" s="297" t="str">
        <f>IFERROR(VLOOKUP(B545,'اسماء العملاء'!$A$2:$J$1270,8,FALSE),"")</f>
        <v/>
      </c>
      <c r="H545" s="247" t="str">
        <f>IFERROR(VLOOKUP(B545,'اسماء العملاء'!$A$2:$J$1270,10,FALSE),"")</f>
        <v/>
      </c>
    </row>
    <row r="546" spans="1:8" ht="21.95" customHeight="1">
      <c r="A546" s="290" t="str">
        <f t="shared" ca="1" si="8"/>
        <v/>
      </c>
      <c r="B546" s="227"/>
      <c r="C546" s="279" t="str">
        <f>IFERROR(VLOOKUP(B546,'اسماء العملاء'!$A$2:$E$142,5,FALSE),"")</f>
        <v/>
      </c>
      <c r="D546" s="280" t="str">
        <f>IFERROR(VLOOKUP(B546,'اسماء العملاء'!$A$2:$C$142,2,FALSE),"")</f>
        <v/>
      </c>
      <c r="E546" s="281" t="str">
        <f>IFERROR(VLOOKUP(B546,'اسماء العملاء'!$A$2:$C$142,3,FALSE),"")</f>
        <v/>
      </c>
      <c r="F546" s="297" t="str">
        <f>IFERROR(VLOOKUP(B546,'اسماء العملاء'!$A$2:$J$1270,9,FALSE),"")</f>
        <v/>
      </c>
      <c r="G546" s="297" t="str">
        <f>IFERROR(VLOOKUP(B546,'اسماء العملاء'!$A$2:$J$1270,8,FALSE),"")</f>
        <v/>
      </c>
      <c r="H546" s="247" t="str">
        <f>IFERROR(VLOOKUP(B546,'اسماء العملاء'!$A$2:$J$1270,10,FALSE),"")</f>
        <v/>
      </c>
    </row>
    <row r="547" spans="1:8" ht="21.95" customHeight="1">
      <c r="A547" s="290" t="str">
        <f t="shared" ca="1" si="8"/>
        <v/>
      </c>
      <c r="B547" s="227"/>
      <c r="C547" s="279" t="str">
        <f>IFERROR(VLOOKUP(B547,'اسماء العملاء'!$A$2:$E$142,5,FALSE),"")</f>
        <v/>
      </c>
      <c r="D547" s="280" t="str">
        <f>IFERROR(VLOOKUP(B547,'اسماء العملاء'!$A$2:$C$142,2,FALSE),"")</f>
        <v/>
      </c>
      <c r="E547" s="281" t="str">
        <f>IFERROR(VLOOKUP(B547,'اسماء العملاء'!$A$2:$C$142,3,FALSE),"")</f>
        <v/>
      </c>
      <c r="F547" s="297" t="str">
        <f>IFERROR(VLOOKUP(B547,'اسماء العملاء'!$A$2:$J$1270,9,FALSE),"")</f>
        <v/>
      </c>
      <c r="G547" s="297" t="str">
        <f>IFERROR(VLOOKUP(B547,'اسماء العملاء'!$A$2:$J$1270,8,FALSE),"")</f>
        <v/>
      </c>
      <c r="H547" s="247" t="str">
        <f>IFERROR(VLOOKUP(B547,'اسماء العملاء'!$A$2:$J$1270,10,FALSE),"")</f>
        <v/>
      </c>
    </row>
    <row r="548" spans="1:8" ht="21.95" customHeight="1">
      <c r="A548" s="290" t="str">
        <f t="shared" ca="1" si="8"/>
        <v/>
      </c>
      <c r="B548" s="227"/>
      <c r="C548" s="279" t="str">
        <f>IFERROR(VLOOKUP(B548,'اسماء العملاء'!$A$2:$E$142,5,FALSE),"")</f>
        <v/>
      </c>
      <c r="D548" s="280" t="str">
        <f>IFERROR(VLOOKUP(B548,'اسماء العملاء'!$A$2:$C$142,2,FALSE),"")</f>
        <v/>
      </c>
      <c r="E548" s="281" t="str">
        <f>IFERROR(VLOOKUP(B548,'اسماء العملاء'!$A$2:$C$142,3,FALSE),"")</f>
        <v/>
      </c>
      <c r="F548" s="297" t="str">
        <f>IFERROR(VLOOKUP(B548,'اسماء العملاء'!$A$2:$J$1270,9,FALSE),"")</f>
        <v/>
      </c>
      <c r="G548" s="297" t="str">
        <f>IFERROR(VLOOKUP(B548,'اسماء العملاء'!$A$2:$J$1270,8,FALSE),"")</f>
        <v/>
      </c>
      <c r="H548" s="247" t="str">
        <f>IFERROR(VLOOKUP(B548,'اسماء العملاء'!$A$2:$J$1270,10,FALSE),"")</f>
        <v/>
      </c>
    </row>
    <row r="549" spans="1:8" ht="21.95" customHeight="1">
      <c r="A549" s="290" t="str">
        <f t="shared" ca="1" si="8"/>
        <v/>
      </c>
      <c r="B549" s="227"/>
      <c r="C549" s="279" t="str">
        <f>IFERROR(VLOOKUP(B549,'اسماء العملاء'!$A$2:$E$142,5,FALSE),"")</f>
        <v/>
      </c>
      <c r="D549" s="280" t="str">
        <f>IFERROR(VLOOKUP(B549,'اسماء العملاء'!$A$2:$C$142,2,FALSE),"")</f>
        <v/>
      </c>
      <c r="E549" s="281" t="str">
        <f>IFERROR(VLOOKUP(B549,'اسماء العملاء'!$A$2:$C$142,3,FALSE),"")</f>
        <v/>
      </c>
      <c r="F549" s="297" t="str">
        <f>IFERROR(VLOOKUP(B549,'اسماء العملاء'!$A$2:$J$1270,9,FALSE),"")</f>
        <v/>
      </c>
      <c r="G549" s="297" t="str">
        <f>IFERROR(VLOOKUP(B549,'اسماء العملاء'!$A$2:$J$1270,8,FALSE),"")</f>
        <v/>
      </c>
      <c r="H549" s="247" t="str">
        <f>IFERROR(VLOOKUP(B549,'اسماء العملاء'!$A$2:$J$1270,10,FALSE),"")</f>
        <v/>
      </c>
    </row>
    <row r="550" spans="1:8" ht="21.95" customHeight="1">
      <c r="A550" s="290" t="str">
        <f t="shared" ca="1" si="8"/>
        <v/>
      </c>
      <c r="B550" s="227"/>
      <c r="C550" s="279" t="str">
        <f>IFERROR(VLOOKUP(B550,'اسماء العملاء'!$A$2:$E$142,5,FALSE),"")</f>
        <v/>
      </c>
      <c r="D550" s="280" t="str">
        <f>IFERROR(VLOOKUP(B550,'اسماء العملاء'!$A$2:$C$142,2,FALSE),"")</f>
        <v/>
      </c>
      <c r="E550" s="281" t="str">
        <f>IFERROR(VLOOKUP(B550,'اسماء العملاء'!$A$2:$C$142,3,FALSE),"")</f>
        <v/>
      </c>
      <c r="F550" s="297" t="str">
        <f>IFERROR(VLOOKUP(B550,'اسماء العملاء'!$A$2:$J$1270,9,FALSE),"")</f>
        <v/>
      </c>
      <c r="G550" s="297" t="str">
        <f>IFERROR(VLOOKUP(B550,'اسماء العملاء'!$A$2:$J$1270,8,FALSE),"")</f>
        <v/>
      </c>
      <c r="H550" s="247" t="str">
        <f>IFERROR(VLOOKUP(B550,'اسماء العملاء'!$A$2:$J$1270,10,FALSE),"")</f>
        <v/>
      </c>
    </row>
    <row r="551" spans="1:8" ht="21.95" customHeight="1">
      <c r="A551" s="290" t="str">
        <f t="shared" ca="1" si="8"/>
        <v/>
      </c>
      <c r="B551" s="227"/>
      <c r="C551" s="279" t="str">
        <f>IFERROR(VLOOKUP(B551,'اسماء العملاء'!$A$2:$E$142,5,FALSE),"")</f>
        <v/>
      </c>
      <c r="D551" s="280" t="str">
        <f>IFERROR(VLOOKUP(B551,'اسماء العملاء'!$A$2:$C$142,2,FALSE),"")</f>
        <v/>
      </c>
      <c r="E551" s="281" t="str">
        <f>IFERROR(VLOOKUP(B551,'اسماء العملاء'!$A$2:$C$142,3,FALSE),"")</f>
        <v/>
      </c>
      <c r="F551" s="297" t="str">
        <f>IFERROR(VLOOKUP(B551,'اسماء العملاء'!$A$2:$J$1270,9,FALSE),"")</f>
        <v/>
      </c>
      <c r="G551" s="297" t="str">
        <f>IFERROR(VLOOKUP(B551,'اسماء العملاء'!$A$2:$J$1270,8,FALSE),"")</f>
        <v/>
      </c>
      <c r="H551" s="247" t="str">
        <f>IFERROR(VLOOKUP(B551,'اسماء العملاء'!$A$2:$J$1270,10,FALSE),"")</f>
        <v/>
      </c>
    </row>
    <row r="552" spans="1:8" ht="21.95" customHeight="1">
      <c r="A552" s="290" t="str">
        <f t="shared" ca="1" si="8"/>
        <v/>
      </c>
      <c r="B552" s="227"/>
      <c r="C552" s="279" t="str">
        <f>IFERROR(VLOOKUP(B552,'اسماء العملاء'!$A$2:$E$142,5,FALSE),"")</f>
        <v/>
      </c>
      <c r="D552" s="280" t="str">
        <f>IFERROR(VLOOKUP(B552,'اسماء العملاء'!$A$2:$C$142,2,FALSE),"")</f>
        <v/>
      </c>
      <c r="E552" s="281" t="str">
        <f>IFERROR(VLOOKUP(B552,'اسماء العملاء'!$A$2:$C$142,3,FALSE),"")</f>
        <v/>
      </c>
      <c r="F552" s="297" t="str">
        <f>IFERROR(VLOOKUP(B552,'اسماء العملاء'!$A$2:$J$1270,9,FALSE),"")</f>
        <v/>
      </c>
      <c r="G552" s="297" t="str">
        <f>IFERROR(VLOOKUP(B552,'اسماء العملاء'!$A$2:$J$1270,8,FALSE),"")</f>
        <v/>
      </c>
      <c r="H552" s="247" t="str">
        <f>IFERROR(VLOOKUP(B552,'اسماء العملاء'!$A$2:$J$1270,10,FALSE),"")</f>
        <v/>
      </c>
    </row>
    <row r="553" spans="1:8" ht="21.95" customHeight="1">
      <c r="A553" s="290" t="str">
        <f t="shared" ca="1" si="8"/>
        <v/>
      </c>
      <c r="B553" s="227"/>
      <c r="C553" s="279" t="str">
        <f>IFERROR(VLOOKUP(B553,'اسماء العملاء'!$A$2:$E$142,5,FALSE),"")</f>
        <v/>
      </c>
      <c r="D553" s="280" t="str">
        <f>IFERROR(VLOOKUP(B553,'اسماء العملاء'!$A$2:$C$142,2,FALSE),"")</f>
        <v/>
      </c>
      <c r="E553" s="281" t="str">
        <f>IFERROR(VLOOKUP(B553,'اسماء العملاء'!$A$2:$C$142,3,FALSE),"")</f>
        <v/>
      </c>
      <c r="F553" s="297" t="str">
        <f>IFERROR(VLOOKUP(B553,'اسماء العملاء'!$A$2:$J$1270,9,FALSE),"")</f>
        <v/>
      </c>
      <c r="G553" s="297" t="str">
        <f>IFERROR(VLOOKUP(B553,'اسماء العملاء'!$A$2:$J$1270,8,FALSE),"")</f>
        <v/>
      </c>
      <c r="H553" s="247" t="str">
        <f>IFERROR(VLOOKUP(B553,'اسماء العملاء'!$A$2:$J$1270,10,FALSE),"")</f>
        <v/>
      </c>
    </row>
    <row r="554" spans="1:8" ht="21.95" customHeight="1">
      <c r="A554" s="290" t="str">
        <f t="shared" ca="1" si="8"/>
        <v/>
      </c>
      <c r="B554" s="227"/>
      <c r="C554" s="279" t="str">
        <f>IFERROR(VLOOKUP(B554,'اسماء العملاء'!$A$2:$E$142,5,FALSE),"")</f>
        <v/>
      </c>
      <c r="D554" s="280" t="str">
        <f>IFERROR(VLOOKUP(B554,'اسماء العملاء'!$A$2:$C$142,2,FALSE),"")</f>
        <v/>
      </c>
      <c r="E554" s="281" t="str">
        <f>IFERROR(VLOOKUP(B554,'اسماء العملاء'!$A$2:$C$142,3,FALSE),"")</f>
        <v/>
      </c>
      <c r="F554" s="297" t="str">
        <f>IFERROR(VLOOKUP(B554,'اسماء العملاء'!$A$2:$J$1270,9,FALSE),"")</f>
        <v/>
      </c>
      <c r="G554" s="297" t="str">
        <f>IFERROR(VLOOKUP(B554,'اسماء العملاء'!$A$2:$J$1270,8,FALSE),"")</f>
        <v/>
      </c>
      <c r="H554" s="247" t="str">
        <f>IFERROR(VLOOKUP(B554,'اسماء العملاء'!$A$2:$J$1270,10,FALSE),"")</f>
        <v/>
      </c>
    </row>
    <row r="555" spans="1:8" ht="21.95" customHeight="1">
      <c r="A555" s="290" t="str">
        <f t="shared" ca="1" si="8"/>
        <v/>
      </c>
      <c r="B555" s="227"/>
      <c r="C555" s="279" t="str">
        <f>IFERROR(VLOOKUP(B555,'اسماء العملاء'!$A$2:$E$142,5,FALSE),"")</f>
        <v/>
      </c>
      <c r="D555" s="280" t="str">
        <f>IFERROR(VLOOKUP(B555,'اسماء العملاء'!$A$2:$C$142,2,FALSE),"")</f>
        <v/>
      </c>
      <c r="E555" s="281" t="str">
        <f>IFERROR(VLOOKUP(B555,'اسماء العملاء'!$A$2:$C$142,3,FALSE),"")</f>
        <v/>
      </c>
      <c r="F555" s="297" t="str">
        <f>IFERROR(VLOOKUP(B555,'اسماء العملاء'!$A$2:$J$1270,9,FALSE),"")</f>
        <v/>
      </c>
      <c r="G555" s="297" t="str">
        <f>IFERROR(VLOOKUP(B555,'اسماء العملاء'!$A$2:$J$1270,8,FALSE),"")</f>
        <v/>
      </c>
      <c r="H555" s="247" t="str">
        <f>IFERROR(VLOOKUP(B555,'اسماء العملاء'!$A$2:$J$1270,10,FALSE),"")</f>
        <v/>
      </c>
    </row>
    <row r="556" spans="1:8" ht="21.95" customHeight="1">
      <c r="A556" s="290" t="str">
        <f t="shared" ca="1" si="8"/>
        <v/>
      </c>
      <c r="B556" s="227"/>
      <c r="C556" s="279" t="str">
        <f>IFERROR(VLOOKUP(B556,'اسماء العملاء'!$A$2:$E$142,5,FALSE),"")</f>
        <v/>
      </c>
      <c r="D556" s="280" t="str">
        <f>IFERROR(VLOOKUP(B556,'اسماء العملاء'!$A$2:$C$142,2,FALSE),"")</f>
        <v/>
      </c>
      <c r="E556" s="281" t="str">
        <f>IFERROR(VLOOKUP(B556,'اسماء العملاء'!$A$2:$C$142,3,FALSE),"")</f>
        <v/>
      </c>
      <c r="F556" s="297" t="str">
        <f>IFERROR(VLOOKUP(B556,'اسماء العملاء'!$A$2:$J$1270,9,FALSE),"")</f>
        <v/>
      </c>
      <c r="G556" s="297" t="str">
        <f>IFERROR(VLOOKUP(B556,'اسماء العملاء'!$A$2:$J$1270,8,FALSE),"")</f>
        <v/>
      </c>
      <c r="H556" s="247" t="str">
        <f>IFERROR(VLOOKUP(B556,'اسماء العملاء'!$A$2:$J$1270,10,FALSE),"")</f>
        <v/>
      </c>
    </row>
    <row r="557" spans="1:8" ht="21.95" customHeight="1">
      <c r="A557" s="290" t="str">
        <f t="shared" ca="1" si="8"/>
        <v/>
      </c>
      <c r="B557" s="227"/>
      <c r="C557" s="279" t="str">
        <f>IFERROR(VLOOKUP(B557,'اسماء العملاء'!$A$2:$E$142,5,FALSE),"")</f>
        <v/>
      </c>
      <c r="D557" s="280" t="str">
        <f>IFERROR(VLOOKUP(B557,'اسماء العملاء'!$A$2:$C$142,2,FALSE),"")</f>
        <v/>
      </c>
      <c r="E557" s="281" t="str">
        <f>IFERROR(VLOOKUP(B557,'اسماء العملاء'!$A$2:$C$142,3,FALSE),"")</f>
        <v/>
      </c>
      <c r="F557" s="297" t="str">
        <f>IFERROR(VLOOKUP(B557,'اسماء العملاء'!$A$2:$J$1270,9,FALSE),"")</f>
        <v/>
      </c>
      <c r="G557" s="297" t="str">
        <f>IFERROR(VLOOKUP(B557,'اسماء العملاء'!$A$2:$J$1270,8,FALSE),"")</f>
        <v/>
      </c>
      <c r="H557" s="247" t="str">
        <f>IFERROR(VLOOKUP(B557,'اسماء العملاء'!$A$2:$J$1270,10,FALSE),"")</f>
        <v/>
      </c>
    </row>
    <row r="558" spans="1:8" ht="21.95" customHeight="1">
      <c r="A558" s="290" t="str">
        <f t="shared" ca="1" si="8"/>
        <v/>
      </c>
      <c r="B558" s="227"/>
      <c r="C558" s="279" t="str">
        <f>IFERROR(VLOOKUP(B558,'اسماء العملاء'!$A$2:$E$142,5,FALSE),"")</f>
        <v/>
      </c>
      <c r="D558" s="280" t="str">
        <f>IFERROR(VLOOKUP(B558,'اسماء العملاء'!$A$2:$C$142,2,FALSE),"")</f>
        <v/>
      </c>
      <c r="E558" s="281" t="str">
        <f>IFERROR(VLOOKUP(B558,'اسماء العملاء'!$A$2:$C$142,3,FALSE),"")</f>
        <v/>
      </c>
      <c r="F558" s="297" t="str">
        <f>IFERROR(VLOOKUP(B558,'اسماء العملاء'!$A$2:$J$1270,9,FALSE),"")</f>
        <v/>
      </c>
      <c r="G558" s="297" t="str">
        <f>IFERROR(VLOOKUP(B558,'اسماء العملاء'!$A$2:$J$1270,8,FALSE),"")</f>
        <v/>
      </c>
      <c r="H558" s="247" t="str">
        <f>IFERROR(VLOOKUP(B558,'اسماء العملاء'!$A$2:$J$1270,10,FALSE),"")</f>
        <v/>
      </c>
    </row>
    <row r="559" spans="1:8" ht="21.95" customHeight="1">
      <c r="A559" s="290" t="str">
        <f t="shared" ca="1" si="8"/>
        <v/>
      </c>
      <c r="B559" s="227"/>
      <c r="C559" s="279" t="str">
        <f>IFERROR(VLOOKUP(B559,'اسماء العملاء'!$A$2:$E$142,5,FALSE),"")</f>
        <v/>
      </c>
      <c r="D559" s="280" t="str">
        <f>IFERROR(VLOOKUP(B559,'اسماء العملاء'!$A$2:$C$142,2,FALSE),"")</f>
        <v/>
      </c>
      <c r="E559" s="281" t="str">
        <f>IFERROR(VLOOKUP(B559,'اسماء العملاء'!$A$2:$C$142,3,FALSE),"")</f>
        <v/>
      </c>
      <c r="F559" s="297" t="str">
        <f>IFERROR(VLOOKUP(B559,'اسماء العملاء'!$A$2:$J$1270,9,FALSE),"")</f>
        <v/>
      </c>
      <c r="G559" s="297" t="str">
        <f>IFERROR(VLOOKUP(B559,'اسماء العملاء'!$A$2:$J$1270,8,FALSE),"")</f>
        <v/>
      </c>
      <c r="H559" s="247" t="str">
        <f>IFERROR(VLOOKUP(B559,'اسماء العملاء'!$A$2:$J$1270,10,FALSE),"")</f>
        <v/>
      </c>
    </row>
    <row r="560" spans="1:8" ht="21.95" customHeight="1">
      <c r="A560" s="290" t="str">
        <f t="shared" ca="1" si="8"/>
        <v/>
      </c>
      <c r="B560" s="227"/>
      <c r="C560" s="279" t="str">
        <f>IFERROR(VLOOKUP(B560,'اسماء العملاء'!$A$2:$E$142,5,FALSE),"")</f>
        <v/>
      </c>
      <c r="D560" s="280" t="str">
        <f>IFERROR(VLOOKUP(B560,'اسماء العملاء'!$A$2:$C$142,2,FALSE),"")</f>
        <v/>
      </c>
      <c r="E560" s="281" t="str">
        <f>IFERROR(VLOOKUP(B560,'اسماء العملاء'!$A$2:$C$142,3,FALSE),"")</f>
        <v/>
      </c>
      <c r="F560" s="297" t="str">
        <f>IFERROR(VLOOKUP(B560,'اسماء العملاء'!$A$2:$J$1270,9,FALSE),"")</f>
        <v/>
      </c>
      <c r="G560" s="297" t="str">
        <f>IFERROR(VLOOKUP(B560,'اسماء العملاء'!$A$2:$J$1270,8,FALSE),"")</f>
        <v/>
      </c>
      <c r="H560" s="247" t="str">
        <f>IFERROR(VLOOKUP(B560,'اسماء العملاء'!$A$2:$J$1270,10,FALSE),"")</f>
        <v/>
      </c>
    </row>
    <row r="561" spans="1:8" ht="21.95" customHeight="1">
      <c r="A561" s="290" t="str">
        <f t="shared" ca="1" si="8"/>
        <v/>
      </c>
      <c r="B561" s="227"/>
      <c r="C561" s="279" t="str">
        <f>IFERROR(VLOOKUP(B561,'اسماء العملاء'!$A$2:$E$142,5,FALSE),"")</f>
        <v/>
      </c>
      <c r="D561" s="280" t="str">
        <f>IFERROR(VLOOKUP(B561,'اسماء العملاء'!$A$2:$C$142,2,FALSE),"")</f>
        <v/>
      </c>
      <c r="E561" s="281" t="str">
        <f>IFERROR(VLOOKUP(B561,'اسماء العملاء'!$A$2:$C$142,3,FALSE),"")</f>
        <v/>
      </c>
      <c r="F561" s="297" t="str">
        <f>IFERROR(VLOOKUP(B561,'اسماء العملاء'!$A$2:$J$1270,9,FALSE),"")</f>
        <v/>
      </c>
      <c r="G561" s="297" t="str">
        <f>IFERROR(VLOOKUP(B561,'اسماء العملاء'!$A$2:$J$1270,8,FALSE),"")</f>
        <v/>
      </c>
      <c r="H561" s="247" t="str">
        <f>IFERROR(VLOOKUP(B561,'اسماء العملاء'!$A$2:$J$1270,10,FALSE),"")</f>
        <v/>
      </c>
    </row>
    <row r="562" spans="1:8" ht="21.95" customHeight="1">
      <c r="A562" s="290" t="str">
        <f t="shared" ca="1" si="8"/>
        <v/>
      </c>
      <c r="B562" s="227"/>
      <c r="C562" s="279" t="str">
        <f>IFERROR(VLOOKUP(B562,'اسماء العملاء'!$A$2:$E$142,5,FALSE),"")</f>
        <v/>
      </c>
      <c r="D562" s="280" t="str">
        <f>IFERROR(VLOOKUP(B562,'اسماء العملاء'!$A$2:$C$142,2,FALSE),"")</f>
        <v/>
      </c>
      <c r="E562" s="281" t="str">
        <f>IFERROR(VLOOKUP(B562,'اسماء العملاء'!$A$2:$C$142,3,FALSE),"")</f>
        <v/>
      </c>
      <c r="F562" s="297" t="str">
        <f>IFERROR(VLOOKUP(B562,'اسماء العملاء'!$A$2:$J$1270,9,FALSE),"")</f>
        <v/>
      </c>
      <c r="G562" s="297" t="str">
        <f>IFERROR(VLOOKUP(B562,'اسماء العملاء'!$A$2:$J$1270,8,FALSE),"")</f>
        <v/>
      </c>
      <c r="H562" s="247" t="str">
        <f>IFERROR(VLOOKUP(B562,'اسماء العملاء'!$A$2:$J$1270,10,FALSE),"")</f>
        <v/>
      </c>
    </row>
    <row r="563" spans="1:8" ht="21.95" customHeight="1">
      <c r="A563" s="290" t="str">
        <f t="shared" ca="1" si="8"/>
        <v/>
      </c>
      <c r="B563" s="227"/>
      <c r="C563" s="279" t="str">
        <f>IFERROR(VLOOKUP(B563,'اسماء العملاء'!$A$2:$E$142,5,FALSE),"")</f>
        <v/>
      </c>
      <c r="D563" s="280" t="str">
        <f>IFERROR(VLOOKUP(B563,'اسماء العملاء'!$A$2:$C$142,2,FALSE),"")</f>
        <v/>
      </c>
      <c r="E563" s="281" t="str">
        <f>IFERROR(VLOOKUP(B563,'اسماء العملاء'!$A$2:$C$142,3,FALSE),"")</f>
        <v/>
      </c>
      <c r="F563" s="297" t="str">
        <f>IFERROR(VLOOKUP(B563,'اسماء العملاء'!$A$2:$J$1270,9,FALSE),"")</f>
        <v/>
      </c>
      <c r="G563" s="297" t="str">
        <f>IFERROR(VLOOKUP(B563,'اسماء العملاء'!$A$2:$J$1270,8,FALSE),"")</f>
        <v/>
      </c>
      <c r="H563" s="247" t="str">
        <f>IFERROR(VLOOKUP(B563,'اسماء العملاء'!$A$2:$J$1270,10,FALSE),"")</f>
        <v/>
      </c>
    </row>
    <row r="564" spans="1:8" ht="21.95" customHeight="1">
      <c r="A564" s="290" t="str">
        <f t="shared" ca="1" si="8"/>
        <v/>
      </c>
      <c r="B564" s="227"/>
      <c r="C564" s="279" t="str">
        <f>IFERROR(VLOOKUP(B564,'اسماء العملاء'!$A$2:$E$142,5,FALSE),"")</f>
        <v/>
      </c>
      <c r="D564" s="280" t="str">
        <f>IFERROR(VLOOKUP(B564,'اسماء العملاء'!$A$2:$C$142,2,FALSE),"")</f>
        <v/>
      </c>
      <c r="E564" s="281" t="str">
        <f>IFERROR(VLOOKUP(B564,'اسماء العملاء'!$A$2:$C$142,3,FALSE),"")</f>
        <v/>
      </c>
      <c r="F564" s="297" t="str">
        <f>IFERROR(VLOOKUP(B564,'اسماء العملاء'!$A$2:$J$1270,9,FALSE),"")</f>
        <v/>
      </c>
      <c r="G564" s="297" t="str">
        <f>IFERROR(VLOOKUP(B564,'اسماء العملاء'!$A$2:$J$1270,8,FALSE),"")</f>
        <v/>
      </c>
      <c r="H564" s="247" t="str">
        <f>IFERROR(VLOOKUP(B564,'اسماء العملاء'!$A$2:$J$1270,10,FALSE),"")</f>
        <v/>
      </c>
    </row>
    <row r="565" spans="1:8" ht="21.95" customHeight="1">
      <c r="A565" s="290" t="str">
        <f t="shared" ca="1" si="8"/>
        <v/>
      </c>
      <c r="B565" s="227"/>
      <c r="C565" s="279" t="str">
        <f>IFERROR(VLOOKUP(B565,'اسماء العملاء'!$A$2:$E$142,5,FALSE),"")</f>
        <v/>
      </c>
      <c r="D565" s="280" t="str">
        <f>IFERROR(VLOOKUP(B565,'اسماء العملاء'!$A$2:$C$142,2,FALSE),"")</f>
        <v/>
      </c>
      <c r="E565" s="281" t="str">
        <f>IFERROR(VLOOKUP(B565,'اسماء العملاء'!$A$2:$C$142,3,FALSE),"")</f>
        <v/>
      </c>
      <c r="F565" s="297" t="str">
        <f>IFERROR(VLOOKUP(B565,'اسماء العملاء'!$A$2:$J$1270,9,FALSE),"")</f>
        <v/>
      </c>
      <c r="G565" s="297" t="str">
        <f>IFERROR(VLOOKUP(B565,'اسماء العملاء'!$A$2:$J$1270,8,FALSE),"")</f>
        <v/>
      </c>
      <c r="H565" s="247" t="str">
        <f>IFERROR(VLOOKUP(B565,'اسماء العملاء'!$A$2:$J$1270,10,FALSE),"")</f>
        <v/>
      </c>
    </row>
    <row r="566" spans="1:8" ht="21.95" customHeight="1">
      <c r="A566" s="290" t="str">
        <f t="shared" ca="1" si="8"/>
        <v/>
      </c>
      <c r="B566" s="227"/>
      <c r="C566" s="279" t="str">
        <f>IFERROR(VLOOKUP(B566,'اسماء العملاء'!$A$2:$E$142,5,FALSE),"")</f>
        <v/>
      </c>
      <c r="D566" s="280" t="str">
        <f>IFERROR(VLOOKUP(B566,'اسماء العملاء'!$A$2:$C$142,2,FALSE),"")</f>
        <v/>
      </c>
      <c r="E566" s="281" t="str">
        <f>IFERROR(VLOOKUP(B566,'اسماء العملاء'!$A$2:$C$142,3,FALSE),"")</f>
        <v/>
      </c>
      <c r="F566" s="297" t="str">
        <f>IFERROR(VLOOKUP(B566,'اسماء العملاء'!$A$2:$J$1270,9,FALSE),"")</f>
        <v/>
      </c>
      <c r="G566" s="297" t="str">
        <f>IFERROR(VLOOKUP(B566,'اسماء العملاء'!$A$2:$J$1270,8,FALSE),"")</f>
        <v/>
      </c>
      <c r="H566" s="247" t="str">
        <f>IFERROR(VLOOKUP(B566,'اسماء العملاء'!$A$2:$J$1270,10,FALSE),"")</f>
        <v/>
      </c>
    </row>
    <row r="567" spans="1:8" ht="21.95" customHeight="1">
      <c r="A567" s="290" t="str">
        <f t="shared" ca="1" si="8"/>
        <v/>
      </c>
      <c r="B567" s="227"/>
      <c r="C567" s="279" t="str">
        <f>IFERROR(VLOOKUP(B567,'اسماء العملاء'!$A$2:$E$142,5,FALSE),"")</f>
        <v/>
      </c>
      <c r="D567" s="280" t="str">
        <f>IFERROR(VLOOKUP(B567,'اسماء العملاء'!$A$2:$C$142,2,FALSE),"")</f>
        <v/>
      </c>
      <c r="E567" s="281" t="str">
        <f>IFERROR(VLOOKUP(B567,'اسماء العملاء'!$A$2:$C$142,3,FALSE),"")</f>
        <v/>
      </c>
      <c r="F567" s="297" t="str">
        <f>IFERROR(VLOOKUP(B567,'اسماء العملاء'!$A$2:$J$1270,9,FALSE),"")</f>
        <v/>
      </c>
      <c r="G567" s="297" t="str">
        <f>IFERROR(VLOOKUP(B567,'اسماء العملاء'!$A$2:$J$1270,8,FALSE),"")</f>
        <v/>
      </c>
      <c r="H567" s="247" t="str">
        <f>IFERROR(VLOOKUP(B567,'اسماء العملاء'!$A$2:$J$1270,10,FALSE),"")</f>
        <v/>
      </c>
    </row>
    <row r="568" spans="1:8" ht="21.95" customHeight="1">
      <c r="A568" s="290" t="str">
        <f t="shared" ca="1" si="8"/>
        <v/>
      </c>
      <c r="B568" s="227"/>
      <c r="C568" s="279" t="str">
        <f>IFERROR(VLOOKUP(B568,'اسماء العملاء'!$A$2:$E$142,5,FALSE),"")</f>
        <v/>
      </c>
      <c r="D568" s="280" t="str">
        <f>IFERROR(VLOOKUP(B568,'اسماء العملاء'!$A$2:$C$142,2,FALSE),"")</f>
        <v/>
      </c>
      <c r="E568" s="281" t="str">
        <f>IFERROR(VLOOKUP(B568,'اسماء العملاء'!$A$2:$C$142,3,FALSE),"")</f>
        <v/>
      </c>
      <c r="F568" s="297" t="str">
        <f>IFERROR(VLOOKUP(B568,'اسماء العملاء'!$A$2:$J$1270,9,FALSE),"")</f>
        <v/>
      </c>
      <c r="G568" s="297" t="str">
        <f>IFERROR(VLOOKUP(B568,'اسماء العملاء'!$A$2:$J$1270,8,FALSE),"")</f>
        <v/>
      </c>
      <c r="H568" s="247" t="str">
        <f>IFERROR(VLOOKUP(B568,'اسماء العملاء'!$A$2:$J$1270,10,FALSE),"")</f>
        <v/>
      </c>
    </row>
    <row r="569" spans="1:8" ht="21.95" customHeight="1">
      <c r="A569" s="290" t="str">
        <f t="shared" ca="1" si="8"/>
        <v/>
      </c>
      <c r="B569" s="227"/>
      <c r="C569" s="279" t="str">
        <f>IFERROR(VLOOKUP(B569,'اسماء العملاء'!$A$2:$E$142,5,FALSE),"")</f>
        <v/>
      </c>
      <c r="D569" s="280" t="str">
        <f>IFERROR(VLOOKUP(B569,'اسماء العملاء'!$A$2:$C$142,2,FALSE),"")</f>
        <v/>
      </c>
      <c r="E569" s="281" t="str">
        <f>IFERROR(VLOOKUP(B569,'اسماء العملاء'!$A$2:$C$142,3,FALSE),"")</f>
        <v/>
      </c>
      <c r="F569" s="297" t="str">
        <f>IFERROR(VLOOKUP(B569,'اسماء العملاء'!$A$2:$J$1270,9,FALSE),"")</f>
        <v/>
      </c>
      <c r="G569" s="297" t="str">
        <f>IFERROR(VLOOKUP(B569,'اسماء العملاء'!$A$2:$J$1270,8,FALSE),"")</f>
        <v/>
      </c>
      <c r="H569" s="247" t="str">
        <f>IFERROR(VLOOKUP(B569,'اسماء العملاء'!$A$2:$J$1270,10,FALSE),"")</f>
        <v/>
      </c>
    </row>
    <row r="570" spans="1:8" ht="21.95" customHeight="1">
      <c r="A570" s="290" t="str">
        <f t="shared" ca="1" si="8"/>
        <v/>
      </c>
      <c r="B570" s="227"/>
      <c r="C570" s="279" t="str">
        <f>IFERROR(VLOOKUP(B570,'اسماء العملاء'!$A$2:$E$142,5,FALSE),"")</f>
        <v/>
      </c>
      <c r="D570" s="280" t="str">
        <f>IFERROR(VLOOKUP(B570,'اسماء العملاء'!$A$2:$C$142,2,FALSE),"")</f>
        <v/>
      </c>
      <c r="E570" s="281" t="str">
        <f>IFERROR(VLOOKUP(B570,'اسماء العملاء'!$A$2:$C$142,3,FALSE),"")</f>
        <v/>
      </c>
      <c r="F570" s="297" t="str">
        <f>IFERROR(VLOOKUP(B570,'اسماء العملاء'!$A$2:$J$1270,9,FALSE),"")</f>
        <v/>
      </c>
      <c r="G570" s="297" t="str">
        <f>IFERROR(VLOOKUP(B570,'اسماء العملاء'!$A$2:$J$1270,8,FALSE),"")</f>
        <v/>
      </c>
      <c r="H570" s="247" t="str">
        <f>IFERROR(VLOOKUP(B570,'اسماء العملاء'!$A$2:$J$1270,10,FALSE),"")</f>
        <v/>
      </c>
    </row>
    <row r="571" spans="1:8" ht="21.95" customHeight="1">
      <c r="A571" s="290" t="str">
        <f t="shared" ca="1" si="8"/>
        <v/>
      </c>
      <c r="B571" s="227"/>
      <c r="C571" s="279" t="str">
        <f>IFERROR(VLOOKUP(B571,'اسماء العملاء'!$A$2:$E$142,5,FALSE),"")</f>
        <v/>
      </c>
      <c r="D571" s="280" t="str">
        <f>IFERROR(VLOOKUP(B571,'اسماء العملاء'!$A$2:$C$142,2,FALSE),"")</f>
        <v/>
      </c>
      <c r="E571" s="281" t="str">
        <f>IFERROR(VLOOKUP(B571,'اسماء العملاء'!$A$2:$C$142,3,FALSE),"")</f>
        <v/>
      </c>
      <c r="F571" s="297" t="str">
        <f>IFERROR(VLOOKUP(B571,'اسماء العملاء'!$A$2:$J$1270,9,FALSE),"")</f>
        <v/>
      </c>
      <c r="G571" s="297" t="str">
        <f>IFERROR(VLOOKUP(B571,'اسماء العملاء'!$A$2:$J$1270,8,FALSE),"")</f>
        <v/>
      </c>
      <c r="H571" s="247" t="str">
        <f>IFERROR(VLOOKUP(B571,'اسماء العملاء'!$A$2:$J$1270,10,FALSE),"")</f>
        <v/>
      </c>
    </row>
    <row r="572" spans="1:8" ht="21.95" customHeight="1">
      <c r="A572" s="290" t="str">
        <f t="shared" ca="1" si="8"/>
        <v/>
      </c>
      <c r="B572" s="227"/>
      <c r="C572" s="279" t="str">
        <f>IFERROR(VLOOKUP(B572,'اسماء العملاء'!$A$2:$E$142,5,FALSE),"")</f>
        <v/>
      </c>
      <c r="D572" s="280" t="str">
        <f>IFERROR(VLOOKUP(B572,'اسماء العملاء'!$A$2:$C$142,2,FALSE),"")</f>
        <v/>
      </c>
      <c r="E572" s="281" t="str">
        <f>IFERROR(VLOOKUP(B572,'اسماء العملاء'!$A$2:$C$142,3,FALSE),"")</f>
        <v/>
      </c>
      <c r="F572" s="297" t="str">
        <f>IFERROR(VLOOKUP(B572,'اسماء العملاء'!$A$2:$J$1270,9,FALSE),"")</f>
        <v/>
      </c>
      <c r="G572" s="297" t="str">
        <f>IFERROR(VLOOKUP(B572,'اسماء العملاء'!$A$2:$J$1270,8,FALSE),"")</f>
        <v/>
      </c>
      <c r="H572" s="247" t="str">
        <f>IFERROR(VLOOKUP(B572,'اسماء العملاء'!$A$2:$J$1270,10,FALSE),"")</f>
        <v/>
      </c>
    </row>
    <row r="573" spans="1:8" ht="21.95" customHeight="1">
      <c r="A573" s="290" t="str">
        <f t="shared" ca="1" si="8"/>
        <v/>
      </c>
      <c r="B573" s="227"/>
      <c r="C573" s="279" t="str">
        <f>IFERROR(VLOOKUP(B573,'اسماء العملاء'!$A$2:$E$142,5,FALSE),"")</f>
        <v/>
      </c>
      <c r="D573" s="280" t="str">
        <f>IFERROR(VLOOKUP(B573,'اسماء العملاء'!$A$2:$C$142,2,FALSE),"")</f>
        <v/>
      </c>
      <c r="E573" s="281" t="str">
        <f>IFERROR(VLOOKUP(B573,'اسماء العملاء'!$A$2:$C$142,3,FALSE),"")</f>
        <v/>
      </c>
      <c r="F573" s="297" t="str">
        <f>IFERROR(VLOOKUP(B573,'اسماء العملاء'!$A$2:$J$1270,9,FALSE),"")</f>
        <v/>
      </c>
      <c r="G573" s="297" t="str">
        <f>IFERROR(VLOOKUP(B573,'اسماء العملاء'!$A$2:$J$1270,8,FALSE),"")</f>
        <v/>
      </c>
      <c r="H573" s="247" t="str">
        <f>IFERROR(VLOOKUP(B573,'اسماء العملاء'!$A$2:$J$1270,10,FALSE),"")</f>
        <v/>
      </c>
    </row>
    <row r="574" spans="1:8" ht="21.95" customHeight="1">
      <c r="A574" s="290" t="str">
        <f t="shared" ca="1" si="8"/>
        <v/>
      </c>
      <c r="B574" s="227"/>
      <c r="C574" s="279" t="str">
        <f>IFERROR(VLOOKUP(B574,'اسماء العملاء'!$A$2:$E$142,5,FALSE),"")</f>
        <v/>
      </c>
      <c r="D574" s="280" t="str">
        <f>IFERROR(VLOOKUP(B574,'اسماء العملاء'!$A$2:$C$142,2,FALSE),"")</f>
        <v/>
      </c>
      <c r="E574" s="281" t="str">
        <f>IFERROR(VLOOKUP(B574,'اسماء العملاء'!$A$2:$C$142,3,FALSE),"")</f>
        <v/>
      </c>
      <c r="F574" s="297" t="str">
        <f>IFERROR(VLOOKUP(B574,'اسماء العملاء'!$A$2:$J$1270,9,FALSE),"")</f>
        <v/>
      </c>
      <c r="G574" s="297" t="str">
        <f>IFERROR(VLOOKUP(B574,'اسماء العملاء'!$A$2:$J$1270,8,FALSE),"")</f>
        <v/>
      </c>
      <c r="H574" s="247" t="str">
        <f>IFERROR(VLOOKUP(B574,'اسماء العملاء'!$A$2:$J$1270,10,FALSE),"")</f>
        <v/>
      </c>
    </row>
    <row r="575" spans="1:8" ht="21.95" customHeight="1">
      <c r="A575" s="290" t="str">
        <f t="shared" ca="1" si="8"/>
        <v/>
      </c>
      <c r="B575" s="227"/>
      <c r="C575" s="279" t="str">
        <f>IFERROR(VLOOKUP(B575,'اسماء العملاء'!$A$2:$E$142,5,FALSE),"")</f>
        <v/>
      </c>
      <c r="D575" s="280" t="str">
        <f>IFERROR(VLOOKUP(B575,'اسماء العملاء'!$A$2:$C$142,2,FALSE),"")</f>
        <v/>
      </c>
      <c r="E575" s="281" t="str">
        <f>IFERROR(VLOOKUP(B575,'اسماء العملاء'!$A$2:$C$142,3,FALSE),"")</f>
        <v/>
      </c>
      <c r="F575" s="297" t="str">
        <f>IFERROR(VLOOKUP(B575,'اسماء العملاء'!$A$2:$J$1270,9,FALSE),"")</f>
        <v/>
      </c>
      <c r="G575" s="297" t="str">
        <f>IFERROR(VLOOKUP(B575,'اسماء العملاء'!$A$2:$J$1270,8,FALSE),"")</f>
        <v/>
      </c>
      <c r="H575" s="247" t="str">
        <f>IFERROR(VLOOKUP(B575,'اسماء العملاء'!$A$2:$J$1270,10,FALSE),"")</f>
        <v/>
      </c>
    </row>
    <row r="576" spans="1:8" ht="21.95" customHeight="1">
      <c r="A576" s="290" t="str">
        <f t="shared" ca="1" si="8"/>
        <v/>
      </c>
      <c r="B576" s="227"/>
      <c r="C576" s="279" t="str">
        <f>IFERROR(VLOOKUP(B576,'اسماء العملاء'!$A$2:$E$142,5,FALSE),"")</f>
        <v/>
      </c>
      <c r="D576" s="280" t="str">
        <f>IFERROR(VLOOKUP(B576,'اسماء العملاء'!$A$2:$C$142,2,FALSE),"")</f>
        <v/>
      </c>
      <c r="E576" s="281" t="str">
        <f>IFERROR(VLOOKUP(B576,'اسماء العملاء'!$A$2:$C$142,3,FALSE),"")</f>
        <v/>
      </c>
      <c r="F576" s="297" t="str">
        <f>IFERROR(VLOOKUP(B576,'اسماء العملاء'!$A$2:$J$1270,9,FALSE),"")</f>
        <v/>
      </c>
      <c r="G576" s="297" t="str">
        <f>IFERROR(VLOOKUP(B576,'اسماء العملاء'!$A$2:$J$1270,8,FALSE),"")</f>
        <v/>
      </c>
      <c r="H576" s="247" t="str">
        <f>IFERROR(VLOOKUP(B576,'اسماء العملاء'!$A$2:$J$1270,10,FALSE),"")</f>
        <v/>
      </c>
    </row>
    <row r="577" spans="1:8" ht="21.95" customHeight="1">
      <c r="A577" s="290" t="str">
        <f t="shared" ca="1" si="8"/>
        <v/>
      </c>
      <c r="B577" s="227"/>
      <c r="C577" s="279" t="str">
        <f>IFERROR(VLOOKUP(B577,'اسماء العملاء'!$A$2:$E$142,5,FALSE),"")</f>
        <v/>
      </c>
      <c r="D577" s="280" t="str">
        <f>IFERROR(VLOOKUP(B577,'اسماء العملاء'!$A$2:$C$142,2,FALSE),"")</f>
        <v/>
      </c>
      <c r="E577" s="281" t="str">
        <f>IFERROR(VLOOKUP(B577,'اسماء العملاء'!$A$2:$C$142,3,FALSE),"")</f>
        <v/>
      </c>
      <c r="F577" s="297" t="str">
        <f>IFERROR(VLOOKUP(B577,'اسماء العملاء'!$A$2:$J$1270,9,FALSE),"")</f>
        <v/>
      </c>
      <c r="G577" s="297" t="str">
        <f>IFERROR(VLOOKUP(B577,'اسماء العملاء'!$A$2:$J$1270,8,FALSE),"")</f>
        <v/>
      </c>
      <c r="H577" s="247" t="str">
        <f>IFERROR(VLOOKUP(B577,'اسماء العملاء'!$A$2:$J$1270,10,FALSE),"")</f>
        <v/>
      </c>
    </row>
    <row r="578" spans="1:8" ht="21.95" customHeight="1">
      <c r="A578" s="290" t="str">
        <f t="shared" ca="1" si="8"/>
        <v/>
      </c>
      <c r="B578" s="227"/>
      <c r="C578" s="279" t="str">
        <f>IFERROR(VLOOKUP(B578,'اسماء العملاء'!$A$2:$E$142,5,FALSE),"")</f>
        <v/>
      </c>
      <c r="D578" s="280" t="str">
        <f>IFERROR(VLOOKUP(B578,'اسماء العملاء'!$A$2:$C$142,2,FALSE),"")</f>
        <v/>
      </c>
      <c r="E578" s="281" t="str">
        <f>IFERROR(VLOOKUP(B578,'اسماء العملاء'!$A$2:$C$142,3,FALSE),"")</f>
        <v/>
      </c>
      <c r="F578" s="297" t="str">
        <f>IFERROR(VLOOKUP(B578,'اسماء العملاء'!$A$2:$J$1270,9,FALSE),"")</f>
        <v/>
      </c>
      <c r="G578" s="297" t="str">
        <f>IFERROR(VLOOKUP(B578,'اسماء العملاء'!$A$2:$J$1270,8,FALSE),"")</f>
        <v/>
      </c>
      <c r="H578" s="247" t="str">
        <f>IFERROR(VLOOKUP(B578,'اسماء العملاء'!$A$2:$J$1270,10,FALSE),"")</f>
        <v/>
      </c>
    </row>
    <row r="579" spans="1:8" ht="21.95" customHeight="1">
      <c r="A579" s="290" t="str">
        <f t="shared" ca="1" si="8"/>
        <v/>
      </c>
      <c r="B579" s="227"/>
      <c r="C579" s="279" t="str">
        <f>IFERROR(VLOOKUP(B579,'اسماء العملاء'!$A$2:$E$142,5,FALSE),"")</f>
        <v/>
      </c>
      <c r="D579" s="280" t="str">
        <f>IFERROR(VLOOKUP(B579,'اسماء العملاء'!$A$2:$C$142,2,FALSE),"")</f>
        <v/>
      </c>
      <c r="E579" s="281" t="str">
        <f>IFERROR(VLOOKUP(B579,'اسماء العملاء'!$A$2:$C$142,3,FALSE),"")</f>
        <v/>
      </c>
      <c r="F579" s="297" t="str">
        <f>IFERROR(VLOOKUP(B579,'اسماء العملاء'!$A$2:$J$1270,9,FALSE),"")</f>
        <v/>
      </c>
      <c r="G579" s="297" t="str">
        <f>IFERROR(VLOOKUP(B579,'اسماء العملاء'!$A$2:$J$1270,8,FALSE),"")</f>
        <v/>
      </c>
      <c r="H579" s="247" t="str">
        <f>IFERROR(VLOOKUP(B579,'اسماء العملاء'!$A$2:$J$1270,10,FALSE),"")</f>
        <v/>
      </c>
    </row>
    <row r="580" spans="1:8" ht="21.95" customHeight="1">
      <c r="A580" s="290" t="str">
        <f t="shared" ref="A580:A643" ca="1" si="9">IF(B580="","",TODAY())</f>
        <v/>
      </c>
      <c r="B580" s="227"/>
      <c r="C580" s="279" t="str">
        <f>IFERROR(VLOOKUP(B580,'اسماء العملاء'!$A$2:$E$142,5,FALSE),"")</f>
        <v/>
      </c>
      <c r="D580" s="280" t="str">
        <f>IFERROR(VLOOKUP(B580,'اسماء العملاء'!$A$2:$C$142,2,FALSE),"")</f>
        <v/>
      </c>
      <c r="E580" s="281" t="str">
        <f>IFERROR(VLOOKUP(B580,'اسماء العملاء'!$A$2:$C$142,3,FALSE),"")</f>
        <v/>
      </c>
      <c r="F580" s="297" t="str">
        <f>IFERROR(VLOOKUP(B580,'اسماء العملاء'!$A$2:$J$1270,9,FALSE),"")</f>
        <v/>
      </c>
      <c r="G580" s="297" t="str">
        <f>IFERROR(VLOOKUP(B580,'اسماء العملاء'!$A$2:$J$1270,8,FALSE),"")</f>
        <v/>
      </c>
      <c r="H580" s="247" t="str">
        <f>IFERROR(VLOOKUP(B580,'اسماء العملاء'!$A$2:$J$1270,10,FALSE),"")</f>
        <v/>
      </c>
    </row>
    <row r="581" spans="1:8" ht="21.95" customHeight="1">
      <c r="A581" s="290" t="str">
        <f t="shared" ca="1" si="9"/>
        <v/>
      </c>
      <c r="B581" s="227"/>
      <c r="C581" s="279" t="str">
        <f>IFERROR(VLOOKUP(B581,'اسماء العملاء'!$A$2:$E$142,5,FALSE),"")</f>
        <v/>
      </c>
      <c r="D581" s="280" t="str">
        <f>IFERROR(VLOOKUP(B581,'اسماء العملاء'!$A$2:$C$142,2,FALSE),"")</f>
        <v/>
      </c>
      <c r="E581" s="281" t="str">
        <f>IFERROR(VLOOKUP(B581,'اسماء العملاء'!$A$2:$C$142,3,FALSE),"")</f>
        <v/>
      </c>
      <c r="F581" s="297" t="str">
        <f>IFERROR(VLOOKUP(B581,'اسماء العملاء'!$A$2:$J$1270,9,FALSE),"")</f>
        <v/>
      </c>
      <c r="G581" s="297" t="str">
        <f>IFERROR(VLOOKUP(B581,'اسماء العملاء'!$A$2:$J$1270,8,FALSE),"")</f>
        <v/>
      </c>
      <c r="H581" s="247" t="str">
        <f>IFERROR(VLOOKUP(B581,'اسماء العملاء'!$A$2:$J$1270,10,FALSE),"")</f>
        <v/>
      </c>
    </row>
    <row r="582" spans="1:8" ht="21.95" customHeight="1">
      <c r="A582" s="290" t="str">
        <f t="shared" ca="1" si="9"/>
        <v/>
      </c>
      <c r="B582" s="227"/>
      <c r="C582" s="279" t="str">
        <f>IFERROR(VLOOKUP(B582,'اسماء العملاء'!$A$2:$E$142,5,FALSE),"")</f>
        <v/>
      </c>
      <c r="D582" s="280" t="str">
        <f>IFERROR(VLOOKUP(B582,'اسماء العملاء'!$A$2:$C$142,2,FALSE),"")</f>
        <v/>
      </c>
      <c r="E582" s="281" t="str">
        <f>IFERROR(VLOOKUP(B582,'اسماء العملاء'!$A$2:$C$142,3,FALSE),"")</f>
        <v/>
      </c>
      <c r="F582" s="297" t="str">
        <f>IFERROR(VLOOKUP(B582,'اسماء العملاء'!$A$2:$J$1270,9,FALSE),"")</f>
        <v/>
      </c>
      <c r="G582" s="297" t="str">
        <f>IFERROR(VLOOKUP(B582,'اسماء العملاء'!$A$2:$J$1270,8,FALSE),"")</f>
        <v/>
      </c>
      <c r="H582" s="247" t="str">
        <f>IFERROR(VLOOKUP(B582,'اسماء العملاء'!$A$2:$J$1270,10,FALSE),"")</f>
        <v/>
      </c>
    </row>
    <row r="583" spans="1:8" ht="21.95" customHeight="1">
      <c r="A583" s="290" t="str">
        <f t="shared" ca="1" si="9"/>
        <v/>
      </c>
      <c r="B583" s="227"/>
      <c r="C583" s="279" t="str">
        <f>IFERROR(VLOOKUP(B583,'اسماء العملاء'!$A$2:$E$142,5,FALSE),"")</f>
        <v/>
      </c>
      <c r="D583" s="280" t="str">
        <f>IFERROR(VLOOKUP(B583,'اسماء العملاء'!$A$2:$C$142,2,FALSE),"")</f>
        <v/>
      </c>
      <c r="E583" s="281" t="str">
        <f>IFERROR(VLOOKUP(B583,'اسماء العملاء'!$A$2:$C$142,3,FALSE),"")</f>
        <v/>
      </c>
      <c r="F583" s="297" t="str">
        <f>IFERROR(VLOOKUP(B583,'اسماء العملاء'!$A$2:$J$1270,9,FALSE),"")</f>
        <v/>
      </c>
      <c r="G583" s="297" t="str">
        <f>IFERROR(VLOOKUP(B583,'اسماء العملاء'!$A$2:$J$1270,8,FALSE),"")</f>
        <v/>
      </c>
      <c r="H583" s="247" t="str">
        <f>IFERROR(VLOOKUP(B583,'اسماء العملاء'!$A$2:$J$1270,10,FALSE),"")</f>
        <v/>
      </c>
    </row>
    <row r="584" spans="1:8" ht="21.95" customHeight="1">
      <c r="A584" s="290" t="str">
        <f t="shared" ca="1" si="9"/>
        <v/>
      </c>
      <c r="B584" s="227"/>
      <c r="C584" s="279" t="str">
        <f>IFERROR(VLOOKUP(B584,'اسماء العملاء'!$A$2:$E$142,5,FALSE),"")</f>
        <v/>
      </c>
      <c r="D584" s="280" t="str">
        <f>IFERROR(VLOOKUP(B584,'اسماء العملاء'!$A$2:$C$142,2,FALSE),"")</f>
        <v/>
      </c>
      <c r="E584" s="281" t="str">
        <f>IFERROR(VLOOKUP(B584,'اسماء العملاء'!$A$2:$C$142,3,FALSE),"")</f>
        <v/>
      </c>
      <c r="F584" s="297" t="str">
        <f>IFERROR(VLOOKUP(B584,'اسماء العملاء'!$A$2:$J$1270,9,FALSE),"")</f>
        <v/>
      </c>
      <c r="G584" s="297" t="str">
        <f>IFERROR(VLOOKUP(B584,'اسماء العملاء'!$A$2:$J$1270,8,FALSE),"")</f>
        <v/>
      </c>
      <c r="H584" s="247" t="str">
        <f>IFERROR(VLOOKUP(B584,'اسماء العملاء'!$A$2:$J$1270,10,FALSE),"")</f>
        <v/>
      </c>
    </row>
    <row r="585" spans="1:8" ht="21.95" customHeight="1">
      <c r="A585" s="290" t="str">
        <f t="shared" ca="1" si="9"/>
        <v/>
      </c>
      <c r="B585" s="227"/>
      <c r="C585" s="279" t="str">
        <f>IFERROR(VLOOKUP(B585,'اسماء العملاء'!$A$2:$E$142,5,FALSE),"")</f>
        <v/>
      </c>
      <c r="D585" s="280" t="str">
        <f>IFERROR(VLOOKUP(B585,'اسماء العملاء'!$A$2:$C$142,2,FALSE),"")</f>
        <v/>
      </c>
      <c r="E585" s="281" t="str">
        <f>IFERROR(VLOOKUP(B585,'اسماء العملاء'!$A$2:$C$142,3,FALSE),"")</f>
        <v/>
      </c>
      <c r="F585" s="297" t="str">
        <f>IFERROR(VLOOKUP(B585,'اسماء العملاء'!$A$2:$J$1270,9,FALSE),"")</f>
        <v/>
      </c>
      <c r="G585" s="297" t="str">
        <f>IFERROR(VLOOKUP(B585,'اسماء العملاء'!$A$2:$J$1270,8,FALSE),"")</f>
        <v/>
      </c>
      <c r="H585" s="247" t="str">
        <f>IFERROR(VLOOKUP(B585,'اسماء العملاء'!$A$2:$J$1270,10,FALSE),"")</f>
        <v/>
      </c>
    </row>
    <row r="586" spans="1:8" ht="21.95" customHeight="1">
      <c r="A586" s="290" t="str">
        <f t="shared" ca="1" si="9"/>
        <v/>
      </c>
      <c r="B586" s="227"/>
      <c r="C586" s="279" t="str">
        <f>IFERROR(VLOOKUP(B586,'اسماء العملاء'!$A$2:$E$142,5,FALSE),"")</f>
        <v/>
      </c>
      <c r="D586" s="280" t="str">
        <f>IFERROR(VLOOKUP(B586,'اسماء العملاء'!$A$2:$C$142,2,FALSE),"")</f>
        <v/>
      </c>
      <c r="E586" s="281" t="str">
        <f>IFERROR(VLOOKUP(B586,'اسماء العملاء'!$A$2:$C$142,3,FALSE),"")</f>
        <v/>
      </c>
      <c r="F586" s="297" t="str">
        <f>IFERROR(VLOOKUP(B586,'اسماء العملاء'!$A$2:$J$1270,9,FALSE),"")</f>
        <v/>
      </c>
      <c r="G586" s="297" t="str">
        <f>IFERROR(VLOOKUP(B586,'اسماء العملاء'!$A$2:$J$1270,8,FALSE),"")</f>
        <v/>
      </c>
      <c r="H586" s="247" t="str">
        <f>IFERROR(VLOOKUP(B586,'اسماء العملاء'!$A$2:$J$1270,10,FALSE),"")</f>
        <v/>
      </c>
    </row>
    <row r="587" spans="1:8" ht="21.95" customHeight="1">
      <c r="A587" s="290" t="str">
        <f t="shared" ca="1" si="9"/>
        <v/>
      </c>
      <c r="B587" s="227"/>
      <c r="C587" s="279" t="str">
        <f>IFERROR(VLOOKUP(B587,'اسماء العملاء'!$A$2:$E$142,5,FALSE),"")</f>
        <v/>
      </c>
      <c r="D587" s="280" t="str">
        <f>IFERROR(VLOOKUP(B587,'اسماء العملاء'!$A$2:$C$142,2,FALSE),"")</f>
        <v/>
      </c>
      <c r="E587" s="281" t="str">
        <f>IFERROR(VLOOKUP(B587,'اسماء العملاء'!$A$2:$C$142,3,FALSE),"")</f>
        <v/>
      </c>
      <c r="F587" s="297" t="str">
        <f>IFERROR(VLOOKUP(B587,'اسماء العملاء'!$A$2:$J$1270,9,FALSE),"")</f>
        <v/>
      </c>
      <c r="G587" s="297" t="str">
        <f>IFERROR(VLOOKUP(B587,'اسماء العملاء'!$A$2:$J$1270,8,FALSE),"")</f>
        <v/>
      </c>
      <c r="H587" s="247" t="str">
        <f>IFERROR(VLOOKUP(B587,'اسماء العملاء'!$A$2:$J$1270,10,FALSE),"")</f>
        <v/>
      </c>
    </row>
    <row r="588" spans="1:8" ht="21.95" customHeight="1">
      <c r="A588" s="290" t="str">
        <f t="shared" ca="1" si="9"/>
        <v/>
      </c>
      <c r="B588" s="227"/>
      <c r="C588" s="279" t="str">
        <f>IFERROR(VLOOKUP(B588,'اسماء العملاء'!$A$2:$E$142,5,FALSE),"")</f>
        <v/>
      </c>
      <c r="D588" s="280" t="str">
        <f>IFERROR(VLOOKUP(B588,'اسماء العملاء'!$A$2:$C$142,2,FALSE),"")</f>
        <v/>
      </c>
      <c r="E588" s="281" t="str">
        <f>IFERROR(VLOOKUP(B588,'اسماء العملاء'!$A$2:$C$142,3,FALSE),"")</f>
        <v/>
      </c>
      <c r="F588" s="297" t="str">
        <f>IFERROR(VLOOKUP(B588,'اسماء العملاء'!$A$2:$J$1270,9,FALSE),"")</f>
        <v/>
      </c>
      <c r="G588" s="297" t="str">
        <f>IFERROR(VLOOKUP(B588,'اسماء العملاء'!$A$2:$J$1270,8,FALSE),"")</f>
        <v/>
      </c>
      <c r="H588" s="247" t="str">
        <f>IFERROR(VLOOKUP(B588,'اسماء العملاء'!$A$2:$J$1270,10,FALSE),"")</f>
        <v/>
      </c>
    </row>
    <row r="589" spans="1:8" ht="21.95" customHeight="1">
      <c r="A589" s="290" t="str">
        <f t="shared" ca="1" si="9"/>
        <v/>
      </c>
      <c r="B589" s="227"/>
      <c r="C589" s="279" t="str">
        <f>IFERROR(VLOOKUP(B589,'اسماء العملاء'!$A$2:$E$142,5,FALSE),"")</f>
        <v/>
      </c>
      <c r="D589" s="280" t="str">
        <f>IFERROR(VLOOKUP(B589,'اسماء العملاء'!$A$2:$C$142,2,FALSE),"")</f>
        <v/>
      </c>
      <c r="E589" s="281" t="str">
        <f>IFERROR(VLOOKUP(B589,'اسماء العملاء'!$A$2:$C$142,3,FALSE),"")</f>
        <v/>
      </c>
      <c r="F589" s="297" t="str">
        <f>IFERROR(VLOOKUP(B589,'اسماء العملاء'!$A$2:$J$1270,9,FALSE),"")</f>
        <v/>
      </c>
      <c r="G589" s="297" t="str">
        <f>IFERROR(VLOOKUP(B589,'اسماء العملاء'!$A$2:$J$1270,8,FALSE),"")</f>
        <v/>
      </c>
      <c r="H589" s="247" t="str">
        <f>IFERROR(VLOOKUP(B589,'اسماء العملاء'!$A$2:$J$1270,10,FALSE),"")</f>
        <v/>
      </c>
    </row>
    <row r="590" spans="1:8" ht="21.95" customHeight="1">
      <c r="A590" s="290" t="str">
        <f t="shared" ca="1" si="9"/>
        <v/>
      </c>
      <c r="B590" s="227"/>
      <c r="C590" s="279" t="str">
        <f>IFERROR(VLOOKUP(B590,'اسماء العملاء'!$A$2:$E$142,5,FALSE),"")</f>
        <v/>
      </c>
      <c r="D590" s="280" t="str">
        <f>IFERROR(VLOOKUP(B590,'اسماء العملاء'!$A$2:$C$142,2,FALSE),"")</f>
        <v/>
      </c>
      <c r="E590" s="281" t="str">
        <f>IFERROR(VLOOKUP(B590,'اسماء العملاء'!$A$2:$C$142,3,FALSE),"")</f>
        <v/>
      </c>
      <c r="F590" s="297" t="str">
        <f>IFERROR(VLOOKUP(B590,'اسماء العملاء'!$A$2:$J$1270,9,FALSE),"")</f>
        <v/>
      </c>
      <c r="G590" s="297" t="str">
        <f>IFERROR(VLOOKUP(B590,'اسماء العملاء'!$A$2:$J$1270,8,FALSE),"")</f>
        <v/>
      </c>
      <c r="H590" s="247" t="str">
        <f>IFERROR(VLOOKUP(B590,'اسماء العملاء'!$A$2:$J$1270,10,FALSE),"")</f>
        <v/>
      </c>
    </row>
    <row r="591" spans="1:8" ht="21.95" customHeight="1">
      <c r="A591" s="290" t="str">
        <f t="shared" ca="1" si="9"/>
        <v/>
      </c>
      <c r="B591" s="227"/>
      <c r="C591" s="279" t="str">
        <f>IFERROR(VLOOKUP(B591,'اسماء العملاء'!$A$2:$E$142,5,FALSE),"")</f>
        <v/>
      </c>
      <c r="D591" s="280" t="str">
        <f>IFERROR(VLOOKUP(B591,'اسماء العملاء'!$A$2:$C$142,2,FALSE),"")</f>
        <v/>
      </c>
      <c r="E591" s="281" t="str">
        <f>IFERROR(VLOOKUP(B591,'اسماء العملاء'!$A$2:$C$142,3,FALSE),"")</f>
        <v/>
      </c>
      <c r="F591" s="297" t="str">
        <f>IFERROR(VLOOKUP(B591,'اسماء العملاء'!$A$2:$J$1270,9,FALSE),"")</f>
        <v/>
      </c>
      <c r="G591" s="297" t="str">
        <f>IFERROR(VLOOKUP(B591,'اسماء العملاء'!$A$2:$J$1270,8,FALSE),"")</f>
        <v/>
      </c>
      <c r="H591" s="247" t="str">
        <f>IFERROR(VLOOKUP(B591,'اسماء العملاء'!$A$2:$J$1270,10,FALSE),"")</f>
        <v/>
      </c>
    </row>
    <row r="592" spans="1:8" ht="21.95" customHeight="1">
      <c r="A592" s="290" t="str">
        <f t="shared" ca="1" si="9"/>
        <v/>
      </c>
      <c r="B592" s="227"/>
      <c r="C592" s="279" t="str">
        <f>IFERROR(VLOOKUP(B592,'اسماء العملاء'!$A$2:$E$142,5,FALSE),"")</f>
        <v/>
      </c>
      <c r="D592" s="280" t="str">
        <f>IFERROR(VLOOKUP(B592,'اسماء العملاء'!$A$2:$C$142,2,FALSE),"")</f>
        <v/>
      </c>
      <c r="E592" s="281" t="str">
        <f>IFERROR(VLOOKUP(B592,'اسماء العملاء'!$A$2:$C$142,3,FALSE),"")</f>
        <v/>
      </c>
      <c r="F592" s="297" t="str">
        <f>IFERROR(VLOOKUP(B592,'اسماء العملاء'!$A$2:$J$1270,9,FALSE),"")</f>
        <v/>
      </c>
      <c r="G592" s="297" t="str">
        <f>IFERROR(VLOOKUP(B592,'اسماء العملاء'!$A$2:$J$1270,8,FALSE),"")</f>
        <v/>
      </c>
      <c r="H592" s="247" t="str">
        <f>IFERROR(VLOOKUP(B592,'اسماء العملاء'!$A$2:$J$1270,10,FALSE),"")</f>
        <v/>
      </c>
    </row>
    <row r="593" spans="1:8" ht="21.95" customHeight="1">
      <c r="A593" s="290" t="str">
        <f t="shared" ca="1" si="9"/>
        <v/>
      </c>
      <c r="B593" s="227"/>
      <c r="C593" s="279" t="str">
        <f>IFERROR(VLOOKUP(B593,'اسماء العملاء'!$A$2:$E$142,5,FALSE),"")</f>
        <v/>
      </c>
      <c r="D593" s="280" t="str">
        <f>IFERROR(VLOOKUP(B593,'اسماء العملاء'!$A$2:$C$142,2,FALSE),"")</f>
        <v/>
      </c>
      <c r="E593" s="281" t="str">
        <f>IFERROR(VLOOKUP(B593,'اسماء العملاء'!$A$2:$C$142,3,FALSE),"")</f>
        <v/>
      </c>
      <c r="F593" s="297" t="str">
        <f>IFERROR(VLOOKUP(B593,'اسماء العملاء'!$A$2:$J$1270,9,FALSE),"")</f>
        <v/>
      </c>
      <c r="G593" s="297" t="str">
        <f>IFERROR(VLOOKUP(B593,'اسماء العملاء'!$A$2:$J$1270,8,FALSE),"")</f>
        <v/>
      </c>
      <c r="H593" s="247" t="str">
        <f>IFERROR(VLOOKUP(B593,'اسماء العملاء'!$A$2:$J$1270,10,FALSE),"")</f>
        <v/>
      </c>
    </row>
    <row r="594" spans="1:8" ht="21.95" customHeight="1">
      <c r="A594" s="290" t="str">
        <f t="shared" ca="1" si="9"/>
        <v/>
      </c>
      <c r="B594" s="227"/>
      <c r="C594" s="279" t="str">
        <f>IFERROR(VLOOKUP(B594,'اسماء العملاء'!$A$2:$E$142,5,FALSE),"")</f>
        <v/>
      </c>
      <c r="D594" s="280" t="str">
        <f>IFERROR(VLOOKUP(B594,'اسماء العملاء'!$A$2:$C$142,2,FALSE),"")</f>
        <v/>
      </c>
      <c r="E594" s="281" t="str">
        <f>IFERROR(VLOOKUP(B594,'اسماء العملاء'!$A$2:$C$142,3,FALSE),"")</f>
        <v/>
      </c>
      <c r="F594" s="297" t="str">
        <f>IFERROR(VLOOKUP(B594,'اسماء العملاء'!$A$2:$J$1270,9,FALSE),"")</f>
        <v/>
      </c>
      <c r="G594" s="297" t="str">
        <f>IFERROR(VLOOKUP(B594,'اسماء العملاء'!$A$2:$J$1270,8,FALSE),"")</f>
        <v/>
      </c>
      <c r="H594" s="247" t="str">
        <f>IFERROR(VLOOKUP(B594,'اسماء العملاء'!$A$2:$J$1270,10,FALSE),"")</f>
        <v/>
      </c>
    </row>
    <row r="595" spans="1:8" ht="21.95" customHeight="1">
      <c r="A595" s="290" t="str">
        <f t="shared" ca="1" si="9"/>
        <v/>
      </c>
      <c r="B595" s="227"/>
      <c r="C595" s="279" t="str">
        <f>IFERROR(VLOOKUP(B595,'اسماء العملاء'!$A$2:$E$142,5,FALSE),"")</f>
        <v/>
      </c>
      <c r="D595" s="280" t="str">
        <f>IFERROR(VLOOKUP(B595,'اسماء العملاء'!$A$2:$C$142,2,FALSE),"")</f>
        <v/>
      </c>
      <c r="E595" s="281" t="str">
        <f>IFERROR(VLOOKUP(B595,'اسماء العملاء'!$A$2:$C$142,3,FALSE),"")</f>
        <v/>
      </c>
      <c r="F595" s="297" t="str">
        <f>IFERROR(VLOOKUP(B595,'اسماء العملاء'!$A$2:$J$1270,9,FALSE),"")</f>
        <v/>
      </c>
      <c r="G595" s="297" t="str">
        <f>IFERROR(VLOOKUP(B595,'اسماء العملاء'!$A$2:$J$1270,8,FALSE),"")</f>
        <v/>
      </c>
      <c r="H595" s="247" t="str">
        <f>IFERROR(VLOOKUP(B595,'اسماء العملاء'!$A$2:$J$1270,10,FALSE),"")</f>
        <v/>
      </c>
    </row>
    <row r="596" spans="1:8" ht="21.95" customHeight="1">
      <c r="A596" s="290" t="str">
        <f t="shared" ca="1" si="9"/>
        <v/>
      </c>
      <c r="B596" s="227"/>
      <c r="C596" s="279" t="str">
        <f>IFERROR(VLOOKUP(B596,'اسماء العملاء'!$A$2:$E$142,5,FALSE),"")</f>
        <v/>
      </c>
      <c r="D596" s="280" t="str">
        <f>IFERROR(VLOOKUP(B596,'اسماء العملاء'!$A$2:$C$142,2,FALSE),"")</f>
        <v/>
      </c>
      <c r="E596" s="281" t="str">
        <f>IFERROR(VLOOKUP(B596,'اسماء العملاء'!$A$2:$C$142,3,FALSE),"")</f>
        <v/>
      </c>
      <c r="F596" s="297" t="str">
        <f>IFERROR(VLOOKUP(B596,'اسماء العملاء'!$A$2:$J$1270,9,FALSE),"")</f>
        <v/>
      </c>
      <c r="G596" s="297" t="str">
        <f>IFERROR(VLOOKUP(B596,'اسماء العملاء'!$A$2:$J$1270,8,FALSE),"")</f>
        <v/>
      </c>
      <c r="H596" s="247" t="str">
        <f>IFERROR(VLOOKUP(B596,'اسماء العملاء'!$A$2:$J$1270,10,FALSE),"")</f>
        <v/>
      </c>
    </row>
    <row r="597" spans="1:8" ht="21.95" customHeight="1">
      <c r="A597" s="290" t="str">
        <f t="shared" ca="1" si="9"/>
        <v/>
      </c>
      <c r="B597" s="227"/>
      <c r="C597" s="279" t="str">
        <f>IFERROR(VLOOKUP(B597,'اسماء العملاء'!$A$2:$E$142,5,FALSE),"")</f>
        <v/>
      </c>
      <c r="D597" s="280" t="str">
        <f>IFERROR(VLOOKUP(B597,'اسماء العملاء'!$A$2:$C$142,2,FALSE),"")</f>
        <v/>
      </c>
      <c r="E597" s="281" t="str">
        <f>IFERROR(VLOOKUP(B597,'اسماء العملاء'!$A$2:$C$142,3,FALSE),"")</f>
        <v/>
      </c>
      <c r="F597" s="297" t="str">
        <f>IFERROR(VLOOKUP(B597,'اسماء العملاء'!$A$2:$J$1270,9,FALSE),"")</f>
        <v/>
      </c>
      <c r="G597" s="297" t="str">
        <f>IFERROR(VLOOKUP(B597,'اسماء العملاء'!$A$2:$J$1270,8,FALSE),"")</f>
        <v/>
      </c>
      <c r="H597" s="247" t="str">
        <f>IFERROR(VLOOKUP(B597,'اسماء العملاء'!$A$2:$J$1270,10,FALSE),"")</f>
        <v/>
      </c>
    </row>
    <row r="598" spans="1:8" ht="21.95" customHeight="1">
      <c r="A598" s="290" t="str">
        <f t="shared" ca="1" si="9"/>
        <v/>
      </c>
      <c r="B598" s="227"/>
      <c r="C598" s="279" t="str">
        <f>IFERROR(VLOOKUP(B598,'اسماء العملاء'!$A$2:$E$142,5,FALSE),"")</f>
        <v/>
      </c>
      <c r="D598" s="280" t="str">
        <f>IFERROR(VLOOKUP(B598,'اسماء العملاء'!$A$2:$C$142,2,FALSE),"")</f>
        <v/>
      </c>
      <c r="E598" s="281" t="str">
        <f>IFERROR(VLOOKUP(B598,'اسماء العملاء'!$A$2:$C$142,3,FALSE),"")</f>
        <v/>
      </c>
      <c r="F598" s="297" t="str">
        <f>IFERROR(VLOOKUP(B598,'اسماء العملاء'!$A$2:$J$1270,9,FALSE),"")</f>
        <v/>
      </c>
      <c r="G598" s="297" t="str">
        <f>IFERROR(VLOOKUP(B598,'اسماء العملاء'!$A$2:$J$1270,8,FALSE),"")</f>
        <v/>
      </c>
      <c r="H598" s="247" t="str">
        <f>IFERROR(VLOOKUP(B598,'اسماء العملاء'!$A$2:$J$1270,10,FALSE),"")</f>
        <v/>
      </c>
    </row>
    <row r="599" spans="1:8" ht="21.95" customHeight="1">
      <c r="A599" s="290" t="str">
        <f t="shared" ca="1" si="9"/>
        <v/>
      </c>
      <c r="B599" s="227"/>
      <c r="C599" s="279" t="str">
        <f>IFERROR(VLOOKUP(B599,'اسماء العملاء'!$A$2:$E$142,5,FALSE),"")</f>
        <v/>
      </c>
      <c r="D599" s="280" t="str">
        <f>IFERROR(VLOOKUP(B599,'اسماء العملاء'!$A$2:$C$142,2,FALSE),"")</f>
        <v/>
      </c>
      <c r="E599" s="281" t="str">
        <f>IFERROR(VLOOKUP(B599,'اسماء العملاء'!$A$2:$C$142,3,FALSE),"")</f>
        <v/>
      </c>
      <c r="F599" s="297" t="str">
        <f>IFERROR(VLOOKUP(B599,'اسماء العملاء'!$A$2:$J$1270,9,FALSE),"")</f>
        <v/>
      </c>
      <c r="G599" s="297" t="str">
        <f>IFERROR(VLOOKUP(B599,'اسماء العملاء'!$A$2:$J$1270,8,FALSE),"")</f>
        <v/>
      </c>
      <c r="H599" s="247" t="str">
        <f>IFERROR(VLOOKUP(B599,'اسماء العملاء'!$A$2:$J$1270,10,FALSE),"")</f>
        <v/>
      </c>
    </row>
    <row r="600" spans="1:8" ht="21.95" customHeight="1">
      <c r="A600" s="290" t="str">
        <f t="shared" ca="1" si="9"/>
        <v/>
      </c>
      <c r="B600" s="227"/>
      <c r="C600" s="279" t="str">
        <f>IFERROR(VLOOKUP(B600,'اسماء العملاء'!$A$2:$E$142,5,FALSE),"")</f>
        <v/>
      </c>
      <c r="D600" s="280" t="str">
        <f>IFERROR(VLOOKUP(B600,'اسماء العملاء'!$A$2:$C$142,2,FALSE),"")</f>
        <v/>
      </c>
      <c r="E600" s="281" t="str">
        <f>IFERROR(VLOOKUP(B600,'اسماء العملاء'!$A$2:$C$142,3,FALSE),"")</f>
        <v/>
      </c>
      <c r="F600" s="297" t="str">
        <f>IFERROR(VLOOKUP(B600,'اسماء العملاء'!$A$2:$J$1270,9,FALSE),"")</f>
        <v/>
      </c>
      <c r="G600" s="297" t="str">
        <f>IFERROR(VLOOKUP(B600,'اسماء العملاء'!$A$2:$J$1270,8,FALSE),"")</f>
        <v/>
      </c>
      <c r="H600" s="247" t="str">
        <f>IFERROR(VLOOKUP(B600,'اسماء العملاء'!$A$2:$J$1270,10,FALSE),"")</f>
        <v/>
      </c>
    </row>
    <row r="601" spans="1:8" ht="21.95" customHeight="1">
      <c r="A601" s="290" t="str">
        <f t="shared" ca="1" si="9"/>
        <v/>
      </c>
      <c r="B601" s="227"/>
      <c r="C601" s="279" t="str">
        <f>IFERROR(VLOOKUP(B601,'اسماء العملاء'!$A$2:$E$142,5,FALSE),"")</f>
        <v/>
      </c>
      <c r="D601" s="280" t="str">
        <f>IFERROR(VLOOKUP(B601,'اسماء العملاء'!$A$2:$C$142,2,FALSE),"")</f>
        <v/>
      </c>
      <c r="E601" s="281" t="str">
        <f>IFERROR(VLOOKUP(B601,'اسماء العملاء'!$A$2:$C$142,3,FALSE),"")</f>
        <v/>
      </c>
      <c r="F601" s="297" t="str">
        <f>IFERROR(VLOOKUP(B601,'اسماء العملاء'!$A$2:$J$1270,9,FALSE),"")</f>
        <v/>
      </c>
      <c r="G601" s="297" t="str">
        <f>IFERROR(VLOOKUP(B601,'اسماء العملاء'!$A$2:$J$1270,8,FALSE),"")</f>
        <v/>
      </c>
      <c r="H601" s="247" t="str">
        <f>IFERROR(VLOOKUP(B601,'اسماء العملاء'!$A$2:$J$1270,10,FALSE),"")</f>
        <v/>
      </c>
    </row>
    <row r="602" spans="1:8" ht="21.95" customHeight="1">
      <c r="A602" s="290" t="str">
        <f t="shared" ca="1" si="9"/>
        <v/>
      </c>
      <c r="B602" s="227"/>
      <c r="C602" s="279" t="str">
        <f>IFERROR(VLOOKUP(B602,'اسماء العملاء'!$A$2:$E$142,5,FALSE),"")</f>
        <v/>
      </c>
      <c r="D602" s="280" t="str">
        <f>IFERROR(VLOOKUP(B602,'اسماء العملاء'!$A$2:$C$142,2,FALSE),"")</f>
        <v/>
      </c>
      <c r="E602" s="281" t="str">
        <f>IFERROR(VLOOKUP(B602,'اسماء العملاء'!$A$2:$C$142,3,FALSE),"")</f>
        <v/>
      </c>
      <c r="F602" s="297" t="str">
        <f>IFERROR(VLOOKUP(B602,'اسماء العملاء'!$A$2:$J$1270,9,FALSE),"")</f>
        <v/>
      </c>
      <c r="G602" s="297" t="str">
        <f>IFERROR(VLOOKUP(B602,'اسماء العملاء'!$A$2:$J$1270,8,FALSE),"")</f>
        <v/>
      </c>
      <c r="H602" s="247" t="str">
        <f>IFERROR(VLOOKUP(B602,'اسماء العملاء'!$A$2:$J$1270,10,FALSE),"")</f>
        <v/>
      </c>
    </row>
    <row r="603" spans="1:8" ht="21.95" customHeight="1">
      <c r="A603" s="290" t="str">
        <f t="shared" ca="1" si="9"/>
        <v/>
      </c>
      <c r="B603" s="227"/>
      <c r="C603" s="279" t="str">
        <f>IFERROR(VLOOKUP(B603,'اسماء العملاء'!$A$2:$E$142,5,FALSE),"")</f>
        <v/>
      </c>
      <c r="D603" s="280" t="str">
        <f>IFERROR(VLOOKUP(B603,'اسماء العملاء'!$A$2:$C$142,2,FALSE),"")</f>
        <v/>
      </c>
      <c r="E603" s="281" t="str">
        <f>IFERROR(VLOOKUP(B603,'اسماء العملاء'!$A$2:$C$142,3,FALSE),"")</f>
        <v/>
      </c>
      <c r="F603" s="297" t="str">
        <f>IFERROR(VLOOKUP(B603,'اسماء العملاء'!$A$2:$J$1270,9,FALSE),"")</f>
        <v/>
      </c>
      <c r="G603" s="297" t="str">
        <f>IFERROR(VLOOKUP(B603,'اسماء العملاء'!$A$2:$J$1270,8,FALSE),"")</f>
        <v/>
      </c>
      <c r="H603" s="247" t="str">
        <f>IFERROR(VLOOKUP(B603,'اسماء العملاء'!$A$2:$J$1270,10,FALSE),"")</f>
        <v/>
      </c>
    </row>
    <row r="604" spans="1:8" ht="21.95" customHeight="1">
      <c r="A604" s="290" t="str">
        <f t="shared" ca="1" si="9"/>
        <v/>
      </c>
      <c r="B604" s="227"/>
      <c r="C604" s="279" t="str">
        <f>IFERROR(VLOOKUP(B604,'اسماء العملاء'!$A$2:$E$142,5,FALSE),"")</f>
        <v/>
      </c>
      <c r="D604" s="280" t="str">
        <f>IFERROR(VLOOKUP(B604,'اسماء العملاء'!$A$2:$C$142,2,FALSE),"")</f>
        <v/>
      </c>
      <c r="E604" s="281" t="str">
        <f>IFERROR(VLOOKUP(B604,'اسماء العملاء'!$A$2:$C$142,3,FALSE),"")</f>
        <v/>
      </c>
      <c r="F604" s="297" t="str">
        <f>IFERROR(VLOOKUP(B604,'اسماء العملاء'!$A$2:$J$1270,9,FALSE),"")</f>
        <v/>
      </c>
      <c r="G604" s="297" t="str">
        <f>IFERROR(VLOOKUP(B604,'اسماء العملاء'!$A$2:$J$1270,8,FALSE),"")</f>
        <v/>
      </c>
      <c r="H604" s="247" t="str">
        <f>IFERROR(VLOOKUP(B604,'اسماء العملاء'!$A$2:$J$1270,10,FALSE),"")</f>
        <v/>
      </c>
    </row>
    <row r="605" spans="1:8" ht="21.95" customHeight="1">
      <c r="A605" s="290" t="str">
        <f t="shared" ca="1" si="9"/>
        <v/>
      </c>
      <c r="B605" s="227"/>
      <c r="C605" s="279" t="str">
        <f>IFERROR(VLOOKUP(B605,'اسماء العملاء'!$A$2:$E$142,5,FALSE),"")</f>
        <v/>
      </c>
      <c r="D605" s="280" t="str">
        <f>IFERROR(VLOOKUP(B605,'اسماء العملاء'!$A$2:$C$142,2,FALSE),"")</f>
        <v/>
      </c>
      <c r="E605" s="281" t="str">
        <f>IFERROR(VLOOKUP(B605,'اسماء العملاء'!$A$2:$C$142,3,FALSE),"")</f>
        <v/>
      </c>
      <c r="F605" s="297" t="str">
        <f>IFERROR(VLOOKUP(B605,'اسماء العملاء'!$A$2:$J$1270,9,FALSE),"")</f>
        <v/>
      </c>
      <c r="G605" s="297" t="str">
        <f>IFERROR(VLOOKUP(B605,'اسماء العملاء'!$A$2:$J$1270,8,FALSE),"")</f>
        <v/>
      </c>
      <c r="H605" s="247" t="str">
        <f>IFERROR(VLOOKUP(B605,'اسماء العملاء'!$A$2:$J$1270,10,FALSE),"")</f>
        <v/>
      </c>
    </row>
    <row r="606" spans="1:8" ht="21.95" customHeight="1">
      <c r="A606" s="290" t="str">
        <f t="shared" ca="1" si="9"/>
        <v/>
      </c>
      <c r="B606" s="227"/>
      <c r="C606" s="279" t="str">
        <f>IFERROR(VLOOKUP(B606,'اسماء العملاء'!$A$2:$E$142,5,FALSE),"")</f>
        <v/>
      </c>
      <c r="D606" s="280" t="str">
        <f>IFERROR(VLOOKUP(B606,'اسماء العملاء'!$A$2:$C$142,2,FALSE),"")</f>
        <v/>
      </c>
      <c r="E606" s="281" t="str">
        <f>IFERROR(VLOOKUP(B606,'اسماء العملاء'!$A$2:$C$142,3,FALSE),"")</f>
        <v/>
      </c>
      <c r="F606" s="297" t="str">
        <f>IFERROR(VLOOKUP(B606,'اسماء العملاء'!$A$2:$J$1270,9,FALSE),"")</f>
        <v/>
      </c>
      <c r="G606" s="297" t="str">
        <f>IFERROR(VLOOKUP(B606,'اسماء العملاء'!$A$2:$J$1270,8,FALSE),"")</f>
        <v/>
      </c>
      <c r="H606" s="247" t="str">
        <f>IFERROR(VLOOKUP(B606,'اسماء العملاء'!$A$2:$J$1270,10,FALSE),"")</f>
        <v/>
      </c>
    </row>
    <row r="607" spans="1:8" ht="21.95" customHeight="1">
      <c r="A607" s="290" t="str">
        <f t="shared" ca="1" si="9"/>
        <v/>
      </c>
      <c r="B607" s="227"/>
      <c r="C607" s="279" t="str">
        <f>IFERROR(VLOOKUP(B607,'اسماء العملاء'!$A$2:$E$142,5,FALSE),"")</f>
        <v/>
      </c>
      <c r="D607" s="280" t="str">
        <f>IFERROR(VLOOKUP(B607,'اسماء العملاء'!$A$2:$C$142,2,FALSE),"")</f>
        <v/>
      </c>
      <c r="E607" s="281" t="str">
        <f>IFERROR(VLOOKUP(B607,'اسماء العملاء'!$A$2:$C$142,3,FALSE),"")</f>
        <v/>
      </c>
      <c r="F607" s="297" t="str">
        <f>IFERROR(VLOOKUP(B607,'اسماء العملاء'!$A$2:$J$1270,9,FALSE),"")</f>
        <v/>
      </c>
      <c r="G607" s="297" t="str">
        <f>IFERROR(VLOOKUP(B607,'اسماء العملاء'!$A$2:$J$1270,8,FALSE),"")</f>
        <v/>
      </c>
      <c r="H607" s="247" t="str">
        <f>IFERROR(VLOOKUP(B607,'اسماء العملاء'!$A$2:$J$1270,10,FALSE),"")</f>
        <v/>
      </c>
    </row>
    <row r="608" spans="1:8" ht="21.95" customHeight="1">
      <c r="A608" s="290" t="str">
        <f t="shared" ca="1" si="9"/>
        <v/>
      </c>
      <c r="B608" s="227"/>
      <c r="C608" s="279" t="str">
        <f>IFERROR(VLOOKUP(B608,'اسماء العملاء'!$A$2:$E$142,5,FALSE),"")</f>
        <v/>
      </c>
      <c r="D608" s="280" t="str">
        <f>IFERROR(VLOOKUP(B608,'اسماء العملاء'!$A$2:$C$142,2,FALSE),"")</f>
        <v/>
      </c>
      <c r="E608" s="281" t="str">
        <f>IFERROR(VLOOKUP(B608,'اسماء العملاء'!$A$2:$C$142,3,FALSE),"")</f>
        <v/>
      </c>
      <c r="F608" s="297" t="str">
        <f>IFERROR(VLOOKUP(B608,'اسماء العملاء'!$A$2:$J$1270,9,FALSE),"")</f>
        <v/>
      </c>
      <c r="G608" s="297" t="str">
        <f>IFERROR(VLOOKUP(B608,'اسماء العملاء'!$A$2:$J$1270,8,FALSE),"")</f>
        <v/>
      </c>
      <c r="H608" s="247" t="str">
        <f>IFERROR(VLOOKUP(B608,'اسماء العملاء'!$A$2:$J$1270,10,FALSE),"")</f>
        <v/>
      </c>
    </row>
    <row r="609" spans="1:8" ht="21.95" customHeight="1">
      <c r="A609" s="290" t="str">
        <f t="shared" ca="1" si="9"/>
        <v/>
      </c>
      <c r="B609" s="227"/>
      <c r="C609" s="279" t="str">
        <f>IFERROR(VLOOKUP(B609,'اسماء العملاء'!$A$2:$E$142,5,FALSE),"")</f>
        <v/>
      </c>
      <c r="D609" s="280" t="str">
        <f>IFERROR(VLOOKUP(B609,'اسماء العملاء'!$A$2:$C$142,2,FALSE),"")</f>
        <v/>
      </c>
      <c r="E609" s="281" t="str">
        <f>IFERROR(VLOOKUP(B609,'اسماء العملاء'!$A$2:$C$142,3,FALSE),"")</f>
        <v/>
      </c>
      <c r="F609" s="297" t="str">
        <f>IFERROR(VLOOKUP(B609,'اسماء العملاء'!$A$2:$J$1270,9,FALSE),"")</f>
        <v/>
      </c>
      <c r="G609" s="297" t="str">
        <f>IFERROR(VLOOKUP(B609,'اسماء العملاء'!$A$2:$J$1270,8,FALSE),"")</f>
        <v/>
      </c>
      <c r="H609" s="247" t="str">
        <f>IFERROR(VLOOKUP(B609,'اسماء العملاء'!$A$2:$J$1270,10,FALSE),"")</f>
        <v/>
      </c>
    </row>
    <row r="610" spans="1:8" ht="21.95" customHeight="1">
      <c r="A610" s="290" t="str">
        <f t="shared" ca="1" si="9"/>
        <v/>
      </c>
      <c r="B610" s="227"/>
      <c r="C610" s="279" t="str">
        <f>IFERROR(VLOOKUP(B610,'اسماء العملاء'!$A$2:$E$142,5,FALSE),"")</f>
        <v/>
      </c>
      <c r="D610" s="280" t="str">
        <f>IFERROR(VLOOKUP(B610,'اسماء العملاء'!$A$2:$C$142,2,FALSE),"")</f>
        <v/>
      </c>
      <c r="E610" s="281" t="str">
        <f>IFERROR(VLOOKUP(B610,'اسماء العملاء'!$A$2:$C$142,3,FALSE),"")</f>
        <v/>
      </c>
      <c r="F610" s="297" t="str">
        <f>IFERROR(VLOOKUP(B610,'اسماء العملاء'!$A$2:$J$1270,9,FALSE),"")</f>
        <v/>
      </c>
      <c r="G610" s="297" t="str">
        <f>IFERROR(VLOOKUP(B610,'اسماء العملاء'!$A$2:$J$1270,8,FALSE),"")</f>
        <v/>
      </c>
      <c r="H610" s="247" t="str">
        <f>IFERROR(VLOOKUP(B610,'اسماء العملاء'!$A$2:$J$1270,10,FALSE),"")</f>
        <v/>
      </c>
    </row>
    <row r="611" spans="1:8" ht="21.95" customHeight="1">
      <c r="A611" s="290" t="str">
        <f t="shared" ca="1" si="9"/>
        <v/>
      </c>
      <c r="B611" s="227"/>
      <c r="C611" s="279" t="str">
        <f>IFERROR(VLOOKUP(B611,'اسماء العملاء'!$A$2:$E$142,5,FALSE),"")</f>
        <v/>
      </c>
      <c r="D611" s="280" t="str">
        <f>IFERROR(VLOOKUP(B611,'اسماء العملاء'!$A$2:$C$142,2,FALSE),"")</f>
        <v/>
      </c>
      <c r="E611" s="281" t="str">
        <f>IFERROR(VLOOKUP(B611,'اسماء العملاء'!$A$2:$C$142,3,FALSE),"")</f>
        <v/>
      </c>
      <c r="F611" s="297" t="str">
        <f>IFERROR(VLOOKUP(B611,'اسماء العملاء'!$A$2:$J$1270,9,FALSE),"")</f>
        <v/>
      </c>
      <c r="G611" s="297" t="str">
        <f>IFERROR(VLOOKUP(B611,'اسماء العملاء'!$A$2:$J$1270,8,FALSE),"")</f>
        <v/>
      </c>
      <c r="H611" s="247" t="str">
        <f>IFERROR(VLOOKUP(B611,'اسماء العملاء'!$A$2:$J$1270,10,FALSE),"")</f>
        <v/>
      </c>
    </row>
    <row r="612" spans="1:8" ht="21.95" customHeight="1">
      <c r="A612" s="290" t="str">
        <f t="shared" ca="1" si="9"/>
        <v/>
      </c>
      <c r="B612" s="227"/>
      <c r="C612" s="279" t="str">
        <f>IFERROR(VLOOKUP(B612,'اسماء العملاء'!$A$2:$E$142,5,FALSE),"")</f>
        <v/>
      </c>
      <c r="D612" s="280" t="str">
        <f>IFERROR(VLOOKUP(B612,'اسماء العملاء'!$A$2:$C$142,2,FALSE),"")</f>
        <v/>
      </c>
      <c r="E612" s="281" t="str">
        <f>IFERROR(VLOOKUP(B612,'اسماء العملاء'!$A$2:$C$142,3,FALSE),"")</f>
        <v/>
      </c>
      <c r="F612" s="297" t="str">
        <f>IFERROR(VLOOKUP(B612,'اسماء العملاء'!$A$2:$J$1270,9,FALSE),"")</f>
        <v/>
      </c>
      <c r="G612" s="297" t="str">
        <f>IFERROR(VLOOKUP(B612,'اسماء العملاء'!$A$2:$J$1270,8,FALSE),"")</f>
        <v/>
      </c>
      <c r="H612" s="247" t="str">
        <f>IFERROR(VLOOKUP(B612,'اسماء العملاء'!$A$2:$J$1270,10,FALSE),"")</f>
        <v/>
      </c>
    </row>
    <row r="613" spans="1:8" ht="21.95" customHeight="1">
      <c r="A613" s="290" t="str">
        <f t="shared" ca="1" si="9"/>
        <v/>
      </c>
      <c r="B613" s="227"/>
      <c r="C613" s="279" t="str">
        <f>IFERROR(VLOOKUP(B613,'اسماء العملاء'!$A$2:$E$142,5,FALSE),"")</f>
        <v/>
      </c>
      <c r="D613" s="280" t="str">
        <f>IFERROR(VLOOKUP(B613,'اسماء العملاء'!$A$2:$C$142,2,FALSE),"")</f>
        <v/>
      </c>
      <c r="E613" s="281" t="str">
        <f>IFERROR(VLOOKUP(B613,'اسماء العملاء'!$A$2:$C$142,3,FALSE),"")</f>
        <v/>
      </c>
      <c r="F613" s="297" t="str">
        <f>IFERROR(VLOOKUP(B613,'اسماء العملاء'!$A$2:$J$1270,9,FALSE),"")</f>
        <v/>
      </c>
      <c r="G613" s="297" t="str">
        <f>IFERROR(VLOOKUP(B613,'اسماء العملاء'!$A$2:$J$1270,8,FALSE),"")</f>
        <v/>
      </c>
      <c r="H613" s="247" t="str">
        <f>IFERROR(VLOOKUP(B613,'اسماء العملاء'!$A$2:$J$1270,10,FALSE),"")</f>
        <v/>
      </c>
    </row>
    <row r="614" spans="1:8" ht="21.95" customHeight="1">
      <c r="A614" s="290" t="str">
        <f t="shared" ca="1" si="9"/>
        <v/>
      </c>
      <c r="B614" s="227"/>
      <c r="C614" s="279" t="str">
        <f>IFERROR(VLOOKUP(B614,'اسماء العملاء'!$A$2:$E$142,5,FALSE),"")</f>
        <v/>
      </c>
      <c r="D614" s="280" t="str">
        <f>IFERROR(VLOOKUP(B614,'اسماء العملاء'!$A$2:$C$142,2,FALSE),"")</f>
        <v/>
      </c>
      <c r="E614" s="281" t="str">
        <f>IFERROR(VLOOKUP(B614,'اسماء العملاء'!$A$2:$C$142,3,FALSE),"")</f>
        <v/>
      </c>
      <c r="F614" s="297" t="str">
        <f>IFERROR(VLOOKUP(B614,'اسماء العملاء'!$A$2:$J$1270,9,FALSE),"")</f>
        <v/>
      </c>
      <c r="G614" s="297" t="str">
        <f>IFERROR(VLOOKUP(B614,'اسماء العملاء'!$A$2:$J$1270,8,FALSE),"")</f>
        <v/>
      </c>
      <c r="H614" s="247" t="str">
        <f>IFERROR(VLOOKUP(B614,'اسماء العملاء'!$A$2:$J$1270,10,FALSE),"")</f>
        <v/>
      </c>
    </row>
    <row r="615" spans="1:8" ht="21.95" customHeight="1">
      <c r="A615" s="290" t="str">
        <f t="shared" ca="1" si="9"/>
        <v/>
      </c>
      <c r="B615" s="227"/>
      <c r="C615" s="279" t="str">
        <f>IFERROR(VLOOKUP(B615,'اسماء العملاء'!$A$2:$E$142,5,FALSE),"")</f>
        <v/>
      </c>
      <c r="D615" s="280" t="str">
        <f>IFERROR(VLOOKUP(B615,'اسماء العملاء'!$A$2:$C$142,2,FALSE),"")</f>
        <v/>
      </c>
      <c r="E615" s="281" t="str">
        <f>IFERROR(VLOOKUP(B615,'اسماء العملاء'!$A$2:$C$142,3,FALSE),"")</f>
        <v/>
      </c>
      <c r="F615" s="297" t="str">
        <f>IFERROR(VLOOKUP(B615,'اسماء العملاء'!$A$2:$J$1270,9,FALSE),"")</f>
        <v/>
      </c>
      <c r="G615" s="297" t="str">
        <f>IFERROR(VLOOKUP(B615,'اسماء العملاء'!$A$2:$J$1270,8,FALSE),"")</f>
        <v/>
      </c>
      <c r="H615" s="247" t="str">
        <f>IFERROR(VLOOKUP(B615,'اسماء العملاء'!$A$2:$J$1270,10,FALSE),"")</f>
        <v/>
      </c>
    </row>
    <row r="616" spans="1:8" ht="21.95" customHeight="1">
      <c r="A616" s="290" t="str">
        <f t="shared" ca="1" si="9"/>
        <v/>
      </c>
      <c r="B616" s="227"/>
      <c r="C616" s="279" t="str">
        <f>IFERROR(VLOOKUP(B616,'اسماء العملاء'!$A$2:$E$142,5,FALSE),"")</f>
        <v/>
      </c>
      <c r="D616" s="280" t="str">
        <f>IFERROR(VLOOKUP(B616,'اسماء العملاء'!$A$2:$C$142,2,FALSE),"")</f>
        <v/>
      </c>
      <c r="E616" s="281" t="str">
        <f>IFERROR(VLOOKUP(B616,'اسماء العملاء'!$A$2:$C$142,3,FALSE),"")</f>
        <v/>
      </c>
      <c r="F616" s="297" t="str">
        <f>IFERROR(VLOOKUP(B616,'اسماء العملاء'!$A$2:$J$1270,9,FALSE),"")</f>
        <v/>
      </c>
      <c r="G616" s="297" t="str">
        <f>IFERROR(VLOOKUP(B616,'اسماء العملاء'!$A$2:$J$1270,8,FALSE),"")</f>
        <v/>
      </c>
      <c r="H616" s="247" t="str">
        <f>IFERROR(VLOOKUP(B616,'اسماء العملاء'!$A$2:$J$1270,10,FALSE),"")</f>
        <v/>
      </c>
    </row>
    <row r="617" spans="1:8" ht="21.95" customHeight="1">
      <c r="A617" s="290" t="str">
        <f t="shared" ca="1" si="9"/>
        <v/>
      </c>
      <c r="B617" s="227"/>
      <c r="C617" s="279" t="str">
        <f>IFERROR(VLOOKUP(B617,'اسماء العملاء'!$A$2:$E$142,5,FALSE),"")</f>
        <v/>
      </c>
      <c r="D617" s="280" t="str">
        <f>IFERROR(VLOOKUP(B617,'اسماء العملاء'!$A$2:$C$142,2,FALSE),"")</f>
        <v/>
      </c>
      <c r="E617" s="281" t="str">
        <f>IFERROR(VLOOKUP(B617,'اسماء العملاء'!$A$2:$C$142,3,FALSE),"")</f>
        <v/>
      </c>
      <c r="F617" s="297" t="str">
        <f>IFERROR(VLOOKUP(B617,'اسماء العملاء'!$A$2:$J$1270,9,FALSE),"")</f>
        <v/>
      </c>
      <c r="G617" s="297" t="str">
        <f>IFERROR(VLOOKUP(B617,'اسماء العملاء'!$A$2:$J$1270,8,FALSE),"")</f>
        <v/>
      </c>
      <c r="H617" s="247" t="str">
        <f>IFERROR(VLOOKUP(B617,'اسماء العملاء'!$A$2:$J$1270,10,FALSE),"")</f>
        <v/>
      </c>
    </row>
    <row r="618" spans="1:8" ht="21.95" customHeight="1">
      <c r="A618" s="290" t="str">
        <f t="shared" ca="1" si="9"/>
        <v/>
      </c>
      <c r="B618" s="227"/>
      <c r="C618" s="279" t="str">
        <f>IFERROR(VLOOKUP(B618,'اسماء العملاء'!$A$2:$E$142,5,FALSE),"")</f>
        <v/>
      </c>
      <c r="D618" s="280" t="str">
        <f>IFERROR(VLOOKUP(B618,'اسماء العملاء'!$A$2:$C$142,2,FALSE),"")</f>
        <v/>
      </c>
      <c r="E618" s="281" t="str">
        <f>IFERROR(VLOOKUP(B618,'اسماء العملاء'!$A$2:$C$142,3,FALSE),"")</f>
        <v/>
      </c>
      <c r="F618" s="297" t="str">
        <f>IFERROR(VLOOKUP(B618,'اسماء العملاء'!$A$2:$J$1270,9,FALSE),"")</f>
        <v/>
      </c>
      <c r="G618" s="297" t="str">
        <f>IFERROR(VLOOKUP(B618,'اسماء العملاء'!$A$2:$J$1270,8,FALSE),"")</f>
        <v/>
      </c>
      <c r="H618" s="247" t="str">
        <f>IFERROR(VLOOKUP(B618,'اسماء العملاء'!$A$2:$J$1270,10,FALSE),"")</f>
        <v/>
      </c>
    </row>
    <row r="619" spans="1:8" ht="21.95" customHeight="1">
      <c r="A619" s="290" t="str">
        <f t="shared" ca="1" si="9"/>
        <v/>
      </c>
      <c r="B619" s="227"/>
      <c r="C619" s="279" t="str">
        <f>IFERROR(VLOOKUP(B619,'اسماء العملاء'!$A$2:$E$142,5,FALSE),"")</f>
        <v/>
      </c>
      <c r="D619" s="280" t="str">
        <f>IFERROR(VLOOKUP(B619,'اسماء العملاء'!$A$2:$C$142,2,FALSE),"")</f>
        <v/>
      </c>
      <c r="E619" s="281" t="str">
        <f>IFERROR(VLOOKUP(B619,'اسماء العملاء'!$A$2:$C$142,3,FALSE),"")</f>
        <v/>
      </c>
      <c r="F619" s="297" t="str">
        <f>IFERROR(VLOOKUP(B619,'اسماء العملاء'!$A$2:$J$1270,9,FALSE),"")</f>
        <v/>
      </c>
      <c r="G619" s="297" t="str">
        <f>IFERROR(VLOOKUP(B619,'اسماء العملاء'!$A$2:$J$1270,8,FALSE),"")</f>
        <v/>
      </c>
      <c r="H619" s="247" t="str">
        <f>IFERROR(VLOOKUP(B619,'اسماء العملاء'!$A$2:$J$1270,10,FALSE),"")</f>
        <v/>
      </c>
    </row>
    <row r="620" spans="1:8" ht="21.95" customHeight="1">
      <c r="A620" s="290" t="str">
        <f t="shared" ca="1" si="9"/>
        <v/>
      </c>
      <c r="B620" s="227"/>
      <c r="C620" s="279" t="str">
        <f>IFERROR(VLOOKUP(B620,'اسماء العملاء'!$A$2:$E$142,5,FALSE),"")</f>
        <v/>
      </c>
      <c r="D620" s="280" t="str">
        <f>IFERROR(VLOOKUP(B620,'اسماء العملاء'!$A$2:$C$142,2,FALSE),"")</f>
        <v/>
      </c>
      <c r="E620" s="281" t="str">
        <f>IFERROR(VLOOKUP(B620,'اسماء العملاء'!$A$2:$C$142,3,FALSE),"")</f>
        <v/>
      </c>
      <c r="F620" s="297" t="str">
        <f>IFERROR(VLOOKUP(B620,'اسماء العملاء'!$A$2:$J$1270,9,FALSE),"")</f>
        <v/>
      </c>
      <c r="G620" s="297" t="str">
        <f>IFERROR(VLOOKUP(B620,'اسماء العملاء'!$A$2:$J$1270,8,FALSE),"")</f>
        <v/>
      </c>
      <c r="H620" s="247" t="str">
        <f>IFERROR(VLOOKUP(B620,'اسماء العملاء'!$A$2:$J$1270,10,FALSE),"")</f>
        <v/>
      </c>
    </row>
    <row r="621" spans="1:8" ht="21.95" customHeight="1">
      <c r="A621" s="290" t="str">
        <f t="shared" ca="1" si="9"/>
        <v/>
      </c>
      <c r="B621" s="227"/>
      <c r="C621" s="279" t="str">
        <f>IFERROR(VLOOKUP(B621,'اسماء العملاء'!$A$2:$E$142,5,FALSE),"")</f>
        <v/>
      </c>
      <c r="D621" s="280" t="str">
        <f>IFERROR(VLOOKUP(B621,'اسماء العملاء'!$A$2:$C$142,2,FALSE),"")</f>
        <v/>
      </c>
      <c r="E621" s="281" t="str">
        <f>IFERROR(VLOOKUP(B621,'اسماء العملاء'!$A$2:$C$142,3,FALSE),"")</f>
        <v/>
      </c>
      <c r="F621" s="297" t="str">
        <f>IFERROR(VLOOKUP(B621,'اسماء العملاء'!$A$2:$J$1270,9,FALSE),"")</f>
        <v/>
      </c>
      <c r="G621" s="297" t="str">
        <f>IFERROR(VLOOKUP(B621,'اسماء العملاء'!$A$2:$J$1270,8,FALSE),"")</f>
        <v/>
      </c>
      <c r="H621" s="247" t="str">
        <f>IFERROR(VLOOKUP(B621,'اسماء العملاء'!$A$2:$J$1270,10,FALSE),"")</f>
        <v/>
      </c>
    </row>
    <row r="622" spans="1:8" ht="21.95" customHeight="1">
      <c r="A622" s="290" t="str">
        <f t="shared" ca="1" si="9"/>
        <v/>
      </c>
      <c r="B622" s="227"/>
      <c r="C622" s="279" t="str">
        <f>IFERROR(VLOOKUP(B622,'اسماء العملاء'!$A$2:$E$142,5,FALSE),"")</f>
        <v/>
      </c>
      <c r="D622" s="280" t="str">
        <f>IFERROR(VLOOKUP(B622,'اسماء العملاء'!$A$2:$C$142,2,FALSE),"")</f>
        <v/>
      </c>
      <c r="E622" s="281" t="str">
        <f>IFERROR(VLOOKUP(B622,'اسماء العملاء'!$A$2:$C$142,3,FALSE),"")</f>
        <v/>
      </c>
      <c r="F622" s="297" t="str">
        <f>IFERROR(VLOOKUP(B622,'اسماء العملاء'!$A$2:$J$1270,9,FALSE),"")</f>
        <v/>
      </c>
      <c r="G622" s="297" t="str">
        <f>IFERROR(VLOOKUP(B622,'اسماء العملاء'!$A$2:$J$1270,8,FALSE),"")</f>
        <v/>
      </c>
      <c r="H622" s="247" t="str">
        <f>IFERROR(VLOOKUP(B622,'اسماء العملاء'!$A$2:$J$1270,10,FALSE),"")</f>
        <v/>
      </c>
    </row>
    <row r="623" spans="1:8" ht="21.95" customHeight="1">
      <c r="A623" s="290" t="str">
        <f t="shared" ca="1" si="9"/>
        <v/>
      </c>
      <c r="B623" s="227"/>
      <c r="C623" s="279" t="str">
        <f>IFERROR(VLOOKUP(B623,'اسماء العملاء'!$A$2:$E$142,5,FALSE),"")</f>
        <v/>
      </c>
      <c r="D623" s="280" t="str">
        <f>IFERROR(VLOOKUP(B623,'اسماء العملاء'!$A$2:$C$142,2,FALSE),"")</f>
        <v/>
      </c>
      <c r="E623" s="281" t="str">
        <f>IFERROR(VLOOKUP(B623,'اسماء العملاء'!$A$2:$C$142,3,FALSE),"")</f>
        <v/>
      </c>
      <c r="F623" s="297" t="str">
        <f>IFERROR(VLOOKUP(B623,'اسماء العملاء'!$A$2:$J$1270,9,FALSE),"")</f>
        <v/>
      </c>
      <c r="G623" s="297" t="str">
        <f>IFERROR(VLOOKUP(B623,'اسماء العملاء'!$A$2:$J$1270,8,FALSE),"")</f>
        <v/>
      </c>
      <c r="H623" s="247" t="str">
        <f>IFERROR(VLOOKUP(B623,'اسماء العملاء'!$A$2:$J$1270,10,FALSE),"")</f>
        <v/>
      </c>
    </row>
    <row r="624" spans="1:8" ht="21.95" customHeight="1">
      <c r="A624" s="290" t="str">
        <f t="shared" ca="1" si="9"/>
        <v/>
      </c>
      <c r="B624" s="227"/>
      <c r="C624" s="279" t="str">
        <f>IFERROR(VLOOKUP(B624,'اسماء العملاء'!$A$2:$E$142,5,FALSE),"")</f>
        <v/>
      </c>
      <c r="D624" s="280" t="str">
        <f>IFERROR(VLOOKUP(B624,'اسماء العملاء'!$A$2:$C$142,2,FALSE),"")</f>
        <v/>
      </c>
      <c r="E624" s="281" t="str">
        <f>IFERROR(VLOOKUP(B624,'اسماء العملاء'!$A$2:$C$142,3,FALSE),"")</f>
        <v/>
      </c>
      <c r="F624" s="297" t="str">
        <f>IFERROR(VLOOKUP(B624,'اسماء العملاء'!$A$2:$J$1270,9,FALSE),"")</f>
        <v/>
      </c>
      <c r="G624" s="297" t="str">
        <f>IFERROR(VLOOKUP(B624,'اسماء العملاء'!$A$2:$J$1270,8,FALSE),"")</f>
        <v/>
      </c>
      <c r="H624" s="247" t="str">
        <f>IFERROR(VLOOKUP(B624,'اسماء العملاء'!$A$2:$J$1270,10,FALSE),"")</f>
        <v/>
      </c>
    </row>
    <row r="625" spans="1:8" ht="21.95" customHeight="1">
      <c r="A625" s="290" t="str">
        <f t="shared" ca="1" si="9"/>
        <v/>
      </c>
      <c r="B625" s="227"/>
      <c r="C625" s="279" t="str">
        <f>IFERROR(VLOOKUP(B625,'اسماء العملاء'!$A$2:$E$142,5,FALSE),"")</f>
        <v/>
      </c>
      <c r="D625" s="280" t="str">
        <f>IFERROR(VLOOKUP(B625,'اسماء العملاء'!$A$2:$C$142,2,FALSE),"")</f>
        <v/>
      </c>
      <c r="E625" s="281" t="str">
        <f>IFERROR(VLOOKUP(B625,'اسماء العملاء'!$A$2:$C$142,3,FALSE),"")</f>
        <v/>
      </c>
      <c r="F625" s="297" t="str">
        <f>IFERROR(VLOOKUP(B625,'اسماء العملاء'!$A$2:$J$1270,9,FALSE),"")</f>
        <v/>
      </c>
      <c r="G625" s="297" t="str">
        <f>IFERROR(VLOOKUP(B625,'اسماء العملاء'!$A$2:$J$1270,8,FALSE),"")</f>
        <v/>
      </c>
      <c r="H625" s="247" t="str">
        <f>IFERROR(VLOOKUP(B625,'اسماء العملاء'!$A$2:$J$1270,10,FALSE),"")</f>
        <v/>
      </c>
    </row>
    <row r="626" spans="1:8" ht="21.95" customHeight="1">
      <c r="A626" s="290" t="str">
        <f t="shared" ca="1" si="9"/>
        <v/>
      </c>
      <c r="B626" s="227"/>
      <c r="C626" s="279" t="str">
        <f>IFERROR(VLOOKUP(B626,'اسماء العملاء'!$A$2:$E$142,5,FALSE),"")</f>
        <v/>
      </c>
      <c r="D626" s="280" t="str">
        <f>IFERROR(VLOOKUP(B626,'اسماء العملاء'!$A$2:$C$142,2,FALSE),"")</f>
        <v/>
      </c>
      <c r="E626" s="281" t="str">
        <f>IFERROR(VLOOKUP(B626,'اسماء العملاء'!$A$2:$C$142,3,FALSE),"")</f>
        <v/>
      </c>
      <c r="F626" s="297" t="str">
        <f>IFERROR(VLOOKUP(B626,'اسماء العملاء'!$A$2:$J$1270,9,FALSE),"")</f>
        <v/>
      </c>
      <c r="G626" s="297" t="str">
        <f>IFERROR(VLOOKUP(B626,'اسماء العملاء'!$A$2:$J$1270,8,FALSE),"")</f>
        <v/>
      </c>
      <c r="H626" s="247" t="str">
        <f>IFERROR(VLOOKUP(B626,'اسماء العملاء'!$A$2:$J$1270,10,FALSE),"")</f>
        <v/>
      </c>
    </row>
    <row r="627" spans="1:8" ht="21.95" customHeight="1">
      <c r="A627" s="290" t="str">
        <f t="shared" ca="1" si="9"/>
        <v/>
      </c>
      <c r="B627" s="227"/>
      <c r="C627" s="279" t="str">
        <f>IFERROR(VLOOKUP(B627,'اسماء العملاء'!$A$2:$E$142,5,FALSE),"")</f>
        <v/>
      </c>
      <c r="D627" s="280" t="str">
        <f>IFERROR(VLOOKUP(B627,'اسماء العملاء'!$A$2:$C$142,2,FALSE),"")</f>
        <v/>
      </c>
      <c r="E627" s="281" t="str">
        <f>IFERROR(VLOOKUP(B627,'اسماء العملاء'!$A$2:$C$142,3,FALSE),"")</f>
        <v/>
      </c>
      <c r="F627" s="297" t="str">
        <f>IFERROR(VLOOKUP(B627,'اسماء العملاء'!$A$2:$J$1270,9,FALSE),"")</f>
        <v/>
      </c>
      <c r="G627" s="297" t="str">
        <f>IFERROR(VLOOKUP(B627,'اسماء العملاء'!$A$2:$J$1270,8,FALSE),"")</f>
        <v/>
      </c>
      <c r="H627" s="247" t="str">
        <f>IFERROR(VLOOKUP(B627,'اسماء العملاء'!$A$2:$J$1270,10,FALSE),"")</f>
        <v/>
      </c>
    </row>
    <row r="628" spans="1:8" ht="21.95" customHeight="1">
      <c r="A628" s="290" t="str">
        <f t="shared" ca="1" si="9"/>
        <v/>
      </c>
      <c r="B628" s="227"/>
      <c r="C628" s="279" t="str">
        <f>IFERROR(VLOOKUP(B628,'اسماء العملاء'!$A$2:$E$142,5,FALSE),"")</f>
        <v/>
      </c>
      <c r="D628" s="280" t="str">
        <f>IFERROR(VLOOKUP(B628,'اسماء العملاء'!$A$2:$C$142,2,FALSE),"")</f>
        <v/>
      </c>
      <c r="E628" s="281" t="str">
        <f>IFERROR(VLOOKUP(B628,'اسماء العملاء'!$A$2:$C$142,3,FALSE),"")</f>
        <v/>
      </c>
      <c r="F628" s="297" t="str">
        <f>IFERROR(VLOOKUP(B628,'اسماء العملاء'!$A$2:$J$1270,9,FALSE),"")</f>
        <v/>
      </c>
      <c r="G628" s="297" t="str">
        <f>IFERROR(VLOOKUP(B628,'اسماء العملاء'!$A$2:$J$1270,8,FALSE),"")</f>
        <v/>
      </c>
      <c r="H628" s="247" t="str">
        <f>IFERROR(VLOOKUP(B628,'اسماء العملاء'!$A$2:$J$1270,10,FALSE),"")</f>
        <v/>
      </c>
    </row>
    <row r="629" spans="1:8" ht="21.95" customHeight="1">
      <c r="A629" s="290" t="str">
        <f t="shared" ca="1" si="9"/>
        <v/>
      </c>
      <c r="B629" s="227"/>
      <c r="C629" s="279" t="str">
        <f>IFERROR(VLOOKUP(B629,'اسماء العملاء'!$A$2:$E$142,5,FALSE),"")</f>
        <v/>
      </c>
      <c r="D629" s="280" t="str">
        <f>IFERROR(VLOOKUP(B629,'اسماء العملاء'!$A$2:$C$142,2,FALSE),"")</f>
        <v/>
      </c>
      <c r="E629" s="281" t="str">
        <f>IFERROR(VLOOKUP(B629,'اسماء العملاء'!$A$2:$C$142,3,FALSE),"")</f>
        <v/>
      </c>
      <c r="F629" s="297" t="str">
        <f>IFERROR(VLOOKUP(B629,'اسماء العملاء'!$A$2:$J$1270,9,FALSE),"")</f>
        <v/>
      </c>
      <c r="G629" s="297" t="str">
        <f>IFERROR(VLOOKUP(B629,'اسماء العملاء'!$A$2:$J$1270,8,FALSE),"")</f>
        <v/>
      </c>
      <c r="H629" s="247" t="str">
        <f>IFERROR(VLOOKUP(B629,'اسماء العملاء'!$A$2:$J$1270,10,FALSE),"")</f>
        <v/>
      </c>
    </row>
    <row r="630" spans="1:8" ht="21.95" customHeight="1">
      <c r="A630" s="290" t="str">
        <f t="shared" ca="1" si="9"/>
        <v/>
      </c>
      <c r="B630" s="227"/>
      <c r="C630" s="279" t="str">
        <f>IFERROR(VLOOKUP(B630,'اسماء العملاء'!$A$2:$E$142,5,FALSE),"")</f>
        <v/>
      </c>
      <c r="D630" s="280" t="str">
        <f>IFERROR(VLOOKUP(B630,'اسماء العملاء'!$A$2:$C$142,2,FALSE),"")</f>
        <v/>
      </c>
      <c r="E630" s="281" t="str">
        <f>IFERROR(VLOOKUP(B630,'اسماء العملاء'!$A$2:$C$142,3,FALSE),"")</f>
        <v/>
      </c>
      <c r="F630" s="297" t="str">
        <f>IFERROR(VLOOKUP(B630,'اسماء العملاء'!$A$2:$J$1270,9,FALSE),"")</f>
        <v/>
      </c>
      <c r="G630" s="297" t="str">
        <f>IFERROR(VLOOKUP(B630,'اسماء العملاء'!$A$2:$J$1270,8,FALSE),"")</f>
        <v/>
      </c>
      <c r="H630" s="247" t="str">
        <f>IFERROR(VLOOKUP(B630,'اسماء العملاء'!$A$2:$J$1270,10,FALSE),"")</f>
        <v/>
      </c>
    </row>
    <row r="631" spans="1:8" ht="21.95" customHeight="1">
      <c r="A631" s="290" t="str">
        <f t="shared" ca="1" si="9"/>
        <v/>
      </c>
      <c r="B631" s="227"/>
      <c r="C631" s="279" t="str">
        <f>IFERROR(VLOOKUP(B631,'اسماء العملاء'!$A$2:$E$142,5,FALSE),"")</f>
        <v/>
      </c>
      <c r="D631" s="280" t="str">
        <f>IFERROR(VLOOKUP(B631,'اسماء العملاء'!$A$2:$C$142,2,FALSE),"")</f>
        <v/>
      </c>
      <c r="E631" s="281" t="str">
        <f>IFERROR(VLOOKUP(B631,'اسماء العملاء'!$A$2:$C$142,3,FALSE),"")</f>
        <v/>
      </c>
      <c r="F631" s="297" t="str">
        <f>IFERROR(VLOOKUP(B631,'اسماء العملاء'!$A$2:$J$1270,9,FALSE),"")</f>
        <v/>
      </c>
      <c r="G631" s="297" t="str">
        <f>IFERROR(VLOOKUP(B631,'اسماء العملاء'!$A$2:$J$1270,8,FALSE),"")</f>
        <v/>
      </c>
      <c r="H631" s="247" t="str">
        <f>IFERROR(VLOOKUP(B631,'اسماء العملاء'!$A$2:$J$1270,10,FALSE),"")</f>
        <v/>
      </c>
    </row>
    <row r="632" spans="1:8" ht="21.95" customHeight="1">
      <c r="A632" s="290" t="str">
        <f t="shared" ca="1" si="9"/>
        <v/>
      </c>
      <c r="B632" s="227"/>
      <c r="C632" s="279" t="str">
        <f>IFERROR(VLOOKUP(B632,'اسماء العملاء'!$A$2:$E$142,5,FALSE),"")</f>
        <v/>
      </c>
      <c r="D632" s="280" t="str">
        <f>IFERROR(VLOOKUP(B632,'اسماء العملاء'!$A$2:$C$142,2,FALSE),"")</f>
        <v/>
      </c>
      <c r="E632" s="281" t="str">
        <f>IFERROR(VLOOKUP(B632,'اسماء العملاء'!$A$2:$C$142,3,FALSE),"")</f>
        <v/>
      </c>
      <c r="F632" s="297" t="str">
        <f>IFERROR(VLOOKUP(B632,'اسماء العملاء'!$A$2:$J$1270,9,FALSE),"")</f>
        <v/>
      </c>
      <c r="G632" s="297" t="str">
        <f>IFERROR(VLOOKUP(B632,'اسماء العملاء'!$A$2:$J$1270,8,FALSE),"")</f>
        <v/>
      </c>
      <c r="H632" s="247" t="str">
        <f>IFERROR(VLOOKUP(B632,'اسماء العملاء'!$A$2:$J$1270,10,FALSE),"")</f>
        <v/>
      </c>
    </row>
    <row r="633" spans="1:8" ht="21.95" customHeight="1">
      <c r="A633" s="290" t="str">
        <f t="shared" ca="1" si="9"/>
        <v/>
      </c>
      <c r="B633" s="227"/>
      <c r="C633" s="279" t="str">
        <f>IFERROR(VLOOKUP(B633,'اسماء العملاء'!$A$2:$E$142,5,FALSE),"")</f>
        <v/>
      </c>
      <c r="D633" s="280" t="str">
        <f>IFERROR(VLOOKUP(B633,'اسماء العملاء'!$A$2:$C$142,2,FALSE),"")</f>
        <v/>
      </c>
      <c r="E633" s="281" t="str">
        <f>IFERROR(VLOOKUP(B633,'اسماء العملاء'!$A$2:$C$142,3,FALSE),"")</f>
        <v/>
      </c>
      <c r="F633" s="297" t="str">
        <f>IFERROR(VLOOKUP(B633,'اسماء العملاء'!$A$2:$J$1270,9,FALSE),"")</f>
        <v/>
      </c>
      <c r="G633" s="297" t="str">
        <f>IFERROR(VLOOKUP(B633,'اسماء العملاء'!$A$2:$J$1270,8,FALSE),"")</f>
        <v/>
      </c>
      <c r="H633" s="247" t="str">
        <f>IFERROR(VLOOKUP(B633,'اسماء العملاء'!$A$2:$J$1270,10,FALSE),"")</f>
        <v/>
      </c>
    </row>
    <row r="634" spans="1:8" ht="21.95" customHeight="1">
      <c r="A634" s="290" t="str">
        <f t="shared" ca="1" si="9"/>
        <v/>
      </c>
      <c r="B634" s="227"/>
      <c r="C634" s="279" t="str">
        <f>IFERROR(VLOOKUP(B634,'اسماء العملاء'!$A$2:$E$142,5,FALSE),"")</f>
        <v/>
      </c>
      <c r="D634" s="280" t="str">
        <f>IFERROR(VLOOKUP(B634,'اسماء العملاء'!$A$2:$C$142,2,FALSE),"")</f>
        <v/>
      </c>
      <c r="E634" s="281" t="str">
        <f>IFERROR(VLOOKUP(B634,'اسماء العملاء'!$A$2:$C$142,3,FALSE),"")</f>
        <v/>
      </c>
      <c r="F634" s="297" t="str">
        <f>IFERROR(VLOOKUP(B634,'اسماء العملاء'!$A$2:$J$1270,9,FALSE),"")</f>
        <v/>
      </c>
      <c r="G634" s="297" t="str">
        <f>IFERROR(VLOOKUP(B634,'اسماء العملاء'!$A$2:$J$1270,8,FALSE),"")</f>
        <v/>
      </c>
      <c r="H634" s="247" t="str">
        <f>IFERROR(VLOOKUP(B634,'اسماء العملاء'!$A$2:$J$1270,10,FALSE),"")</f>
        <v/>
      </c>
    </row>
    <row r="635" spans="1:8" ht="21.95" customHeight="1">
      <c r="A635" s="290" t="str">
        <f t="shared" ca="1" si="9"/>
        <v/>
      </c>
      <c r="B635" s="227"/>
      <c r="C635" s="279" t="str">
        <f>IFERROR(VLOOKUP(B635,'اسماء العملاء'!$A$2:$E$142,5,FALSE),"")</f>
        <v/>
      </c>
      <c r="D635" s="280" t="str">
        <f>IFERROR(VLOOKUP(B635,'اسماء العملاء'!$A$2:$C$142,2,FALSE),"")</f>
        <v/>
      </c>
      <c r="E635" s="281" t="str">
        <f>IFERROR(VLOOKUP(B635,'اسماء العملاء'!$A$2:$C$142,3,FALSE),"")</f>
        <v/>
      </c>
      <c r="F635" s="297" t="str">
        <f>IFERROR(VLOOKUP(B635,'اسماء العملاء'!$A$2:$J$1270,9,FALSE),"")</f>
        <v/>
      </c>
      <c r="G635" s="297" t="str">
        <f>IFERROR(VLOOKUP(B635,'اسماء العملاء'!$A$2:$J$1270,8,FALSE),"")</f>
        <v/>
      </c>
      <c r="H635" s="247" t="str">
        <f>IFERROR(VLOOKUP(B635,'اسماء العملاء'!$A$2:$J$1270,10,FALSE),"")</f>
        <v/>
      </c>
    </row>
    <row r="636" spans="1:8" ht="21.95" customHeight="1">
      <c r="A636" s="290" t="str">
        <f t="shared" ca="1" si="9"/>
        <v/>
      </c>
      <c r="B636" s="227"/>
      <c r="C636" s="279" t="str">
        <f>IFERROR(VLOOKUP(B636,'اسماء العملاء'!$A$2:$E$142,5,FALSE),"")</f>
        <v/>
      </c>
      <c r="D636" s="280" t="str">
        <f>IFERROR(VLOOKUP(B636,'اسماء العملاء'!$A$2:$C$142,2,FALSE),"")</f>
        <v/>
      </c>
      <c r="E636" s="281" t="str">
        <f>IFERROR(VLOOKUP(B636,'اسماء العملاء'!$A$2:$C$142,3,FALSE),"")</f>
        <v/>
      </c>
      <c r="F636" s="297" t="str">
        <f>IFERROR(VLOOKUP(B636,'اسماء العملاء'!$A$2:$J$1270,9,FALSE),"")</f>
        <v/>
      </c>
      <c r="G636" s="297" t="str">
        <f>IFERROR(VLOOKUP(B636,'اسماء العملاء'!$A$2:$J$1270,8,FALSE),"")</f>
        <v/>
      </c>
      <c r="H636" s="247" t="str">
        <f>IFERROR(VLOOKUP(B636,'اسماء العملاء'!$A$2:$J$1270,10,FALSE),"")</f>
        <v/>
      </c>
    </row>
    <row r="637" spans="1:8" ht="21.95" customHeight="1">
      <c r="A637" s="290" t="str">
        <f t="shared" ca="1" si="9"/>
        <v/>
      </c>
      <c r="B637" s="227"/>
      <c r="C637" s="279" t="str">
        <f>IFERROR(VLOOKUP(B637,'اسماء العملاء'!$A$2:$E$142,5,FALSE),"")</f>
        <v/>
      </c>
      <c r="D637" s="280" t="str">
        <f>IFERROR(VLOOKUP(B637,'اسماء العملاء'!$A$2:$C$142,2,FALSE),"")</f>
        <v/>
      </c>
      <c r="E637" s="281" t="str">
        <f>IFERROR(VLOOKUP(B637,'اسماء العملاء'!$A$2:$C$142,3,FALSE),"")</f>
        <v/>
      </c>
      <c r="F637" s="297" t="str">
        <f>IFERROR(VLOOKUP(B637,'اسماء العملاء'!$A$2:$J$1270,9,FALSE),"")</f>
        <v/>
      </c>
      <c r="G637" s="297" t="str">
        <f>IFERROR(VLOOKUP(B637,'اسماء العملاء'!$A$2:$J$1270,8,FALSE),"")</f>
        <v/>
      </c>
      <c r="H637" s="247" t="str">
        <f>IFERROR(VLOOKUP(B637,'اسماء العملاء'!$A$2:$J$1270,10,FALSE),"")</f>
        <v/>
      </c>
    </row>
    <row r="638" spans="1:8" ht="21.95" customHeight="1">
      <c r="A638" s="290" t="str">
        <f t="shared" ca="1" si="9"/>
        <v/>
      </c>
      <c r="B638" s="227"/>
      <c r="C638" s="279" t="str">
        <f>IFERROR(VLOOKUP(B638,'اسماء العملاء'!$A$2:$E$142,5,FALSE),"")</f>
        <v/>
      </c>
      <c r="D638" s="280" t="str">
        <f>IFERROR(VLOOKUP(B638,'اسماء العملاء'!$A$2:$C$142,2,FALSE),"")</f>
        <v/>
      </c>
      <c r="E638" s="281" t="str">
        <f>IFERROR(VLOOKUP(B638,'اسماء العملاء'!$A$2:$C$142,3,FALSE),"")</f>
        <v/>
      </c>
      <c r="F638" s="297" t="str">
        <f>IFERROR(VLOOKUP(B638,'اسماء العملاء'!$A$2:$J$1270,9,FALSE),"")</f>
        <v/>
      </c>
      <c r="G638" s="297" t="str">
        <f>IFERROR(VLOOKUP(B638,'اسماء العملاء'!$A$2:$J$1270,8,FALSE),"")</f>
        <v/>
      </c>
      <c r="H638" s="247" t="str">
        <f>IFERROR(VLOOKUP(B638,'اسماء العملاء'!$A$2:$J$1270,10,FALSE),"")</f>
        <v/>
      </c>
    </row>
    <row r="639" spans="1:8" ht="21.95" customHeight="1">
      <c r="A639" s="290" t="str">
        <f t="shared" ca="1" si="9"/>
        <v/>
      </c>
      <c r="B639" s="227"/>
      <c r="C639" s="279" t="str">
        <f>IFERROR(VLOOKUP(B639,'اسماء العملاء'!$A$2:$E$142,5,FALSE),"")</f>
        <v/>
      </c>
      <c r="D639" s="280" t="str">
        <f>IFERROR(VLOOKUP(B639,'اسماء العملاء'!$A$2:$C$142,2,FALSE),"")</f>
        <v/>
      </c>
      <c r="E639" s="281" t="str">
        <f>IFERROR(VLOOKUP(B639,'اسماء العملاء'!$A$2:$C$142,3,FALSE),"")</f>
        <v/>
      </c>
      <c r="F639" s="297" t="str">
        <f>IFERROR(VLOOKUP(B639,'اسماء العملاء'!$A$2:$J$1270,9,FALSE),"")</f>
        <v/>
      </c>
      <c r="G639" s="297" t="str">
        <f>IFERROR(VLOOKUP(B639,'اسماء العملاء'!$A$2:$J$1270,8,FALSE),"")</f>
        <v/>
      </c>
      <c r="H639" s="247" t="str">
        <f>IFERROR(VLOOKUP(B639,'اسماء العملاء'!$A$2:$J$1270,10,FALSE),"")</f>
        <v/>
      </c>
    </row>
    <row r="640" spans="1:8" ht="21.95" customHeight="1">
      <c r="A640" s="290" t="str">
        <f t="shared" ca="1" si="9"/>
        <v/>
      </c>
      <c r="B640" s="227"/>
      <c r="C640" s="279" t="str">
        <f>IFERROR(VLOOKUP(B640,'اسماء العملاء'!$A$2:$E$142,5,FALSE),"")</f>
        <v/>
      </c>
      <c r="D640" s="280" t="str">
        <f>IFERROR(VLOOKUP(B640,'اسماء العملاء'!$A$2:$C$142,2,FALSE),"")</f>
        <v/>
      </c>
      <c r="E640" s="281" t="str">
        <f>IFERROR(VLOOKUP(B640,'اسماء العملاء'!$A$2:$C$142,3,FALSE),"")</f>
        <v/>
      </c>
      <c r="F640" s="297" t="str">
        <f>IFERROR(VLOOKUP(B640,'اسماء العملاء'!$A$2:$J$1270,9,FALSE),"")</f>
        <v/>
      </c>
      <c r="G640" s="297" t="str">
        <f>IFERROR(VLOOKUP(B640,'اسماء العملاء'!$A$2:$J$1270,8,FALSE),"")</f>
        <v/>
      </c>
      <c r="H640" s="247" t="str">
        <f>IFERROR(VLOOKUP(B640,'اسماء العملاء'!$A$2:$J$1270,10,FALSE),"")</f>
        <v/>
      </c>
    </row>
    <row r="641" spans="1:8" ht="21.95" customHeight="1">
      <c r="A641" s="290" t="str">
        <f t="shared" ca="1" si="9"/>
        <v/>
      </c>
      <c r="B641" s="227"/>
      <c r="C641" s="279" t="str">
        <f>IFERROR(VLOOKUP(B641,'اسماء العملاء'!$A$2:$E$142,5,FALSE),"")</f>
        <v/>
      </c>
      <c r="D641" s="280" t="str">
        <f>IFERROR(VLOOKUP(B641,'اسماء العملاء'!$A$2:$C$142,2,FALSE),"")</f>
        <v/>
      </c>
      <c r="E641" s="281" t="str">
        <f>IFERROR(VLOOKUP(B641,'اسماء العملاء'!$A$2:$C$142,3,FALSE),"")</f>
        <v/>
      </c>
      <c r="F641" s="297" t="str">
        <f>IFERROR(VLOOKUP(B641,'اسماء العملاء'!$A$2:$J$1270,9,FALSE),"")</f>
        <v/>
      </c>
      <c r="G641" s="297" t="str">
        <f>IFERROR(VLOOKUP(B641,'اسماء العملاء'!$A$2:$J$1270,8,FALSE),"")</f>
        <v/>
      </c>
      <c r="H641" s="247" t="str">
        <f>IFERROR(VLOOKUP(B641,'اسماء العملاء'!$A$2:$J$1270,10,FALSE),"")</f>
        <v/>
      </c>
    </row>
    <row r="642" spans="1:8" ht="21.95" customHeight="1">
      <c r="A642" s="290" t="str">
        <f t="shared" ca="1" si="9"/>
        <v/>
      </c>
      <c r="B642" s="227"/>
      <c r="C642" s="279" t="str">
        <f>IFERROR(VLOOKUP(B642,'اسماء العملاء'!$A$2:$E$142,5,FALSE),"")</f>
        <v/>
      </c>
      <c r="D642" s="280" t="str">
        <f>IFERROR(VLOOKUP(B642,'اسماء العملاء'!$A$2:$C$142,2,FALSE),"")</f>
        <v/>
      </c>
      <c r="E642" s="281" t="str">
        <f>IFERROR(VLOOKUP(B642,'اسماء العملاء'!$A$2:$C$142,3,FALSE),"")</f>
        <v/>
      </c>
      <c r="F642" s="297" t="str">
        <f>IFERROR(VLOOKUP(B642,'اسماء العملاء'!$A$2:$J$1270,9,FALSE),"")</f>
        <v/>
      </c>
      <c r="G642" s="297" t="str">
        <f>IFERROR(VLOOKUP(B642,'اسماء العملاء'!$A$2:$J$1270,8,FALSE),"")</f>
        <v/>
      </c>
      <c r="H642" s="247" t="str">
        <f>IFERROR(VLOOKUP(B642,'اسماء العملاء'!$A$2:$J$1270,10,FALSE),"")</f>
        <v/>
      </c>
    </row>
    <row r="643" spans="1:8" ht="21.95" customHeight="1">
      <c r="A643" s="290" t="str">
        <f t="shared" ca="1" si="9"/>
        <v/>
      </c>
      <c r="B643" s="227"/>
      <c r="C643" s="279" t="str">
        <f>IFERROR(VLOOKUP(B643,'اسماء العملاء'!$A$2:$E$142,5,FALSE),"")</f>
        <v/>
      </c>
      <c r="D643" s="280" t="str">
        <f>IFERROR(VLOOKUP(B643,'اسماء العملاء'!$A$2:$C$142,2,FALSE),"")</f>
        <v/>
      </c>
      <c r="E643" s="281" t="str">
        <f>IFERROR(VLOOKUP(B643,'اسماء العملاء'!$A$2:$C$142,3,FALSE),"")</f>
        <v/>
      </c>
      <c r="F643" s="297" t="str">
        <f>IFERROR(VLOOKUP(B643,'اسماء العملاء'!$A$2:$J$1270,9,FALSE),"")</f>
        <v/>
      </c>
      <c r="G643" s="297" t="str">
        <f>IFERROR(VLOOKUP(B643,'اسماء العملاء'!$A$2:$J$1270,8,FALSE),"")</f>
        <v/>
      </c>
      <c r="H643" s="247" t="str">
        <f>IFERROR(VLOOKUP(B643,'اسماء العملاء'!$A$2:$J$1270,10,FALSE),"")</f>
        <v/>
      </c>
    </row>
    <row r="644" spans="1:8" ht="21.95" customHeight="1">
      <c r="A644" s="290" t="str">
        <f t="shared" ref="A644:A707" ca="1" si="10">IF(B644="","",TODAY())</f>
        <v/>
      </c>
      <c r="B644" s="227"/>
      <c r="C644" s="279" t="str">
        <f>IFERROR(VLOOKUP(B644,'اسماء العملاء'!$A$2:$E$142,5,FALSE),"")</f>
        <v/>
      </c>
      <c r="D644" s="280" t="str">
        <f>IFERROR(VLOOKUP(B644,'اسماء العملاء'!$A$2:$C$142,2,FALSE),"")</f>
        <v/>
      </c>
      <c r="E644" s="281" t="str">
        <f>IFERROR(VLOOKUP(B644,'اسماء العملاء'!$A$2:$C$142,3,FALSE),"")</f>
        <v/>
      </c>
      <c r="F644" s="297" t="str">
        <f>IFERROR(VLOOKUP(B644,'اسماء العملاء'!$A$2:$J$1270,9,FALSE),"")</f>
        <v/>
      </c>
      <c r="G644" s="297" t="str">
        <f>IFERROR(VLOOKUP(B644,'اسماء العملاء'!$A$2:$J$1270,8,FALSE),"")</f>
        <v/>
      </c>
      <c r="H644" s="247" t="str">
        <f>IFERROR(VLOOKUP(B644,'اسماء العملاء'!$A$2:$J$1270,10,FALSE),"")</f>
        <v/>
      </c>
    </row>
    <row r="645" spans="1:8" ht="21.95" customHeight="1">
      <c r="A645" s="290" t="str">
        <f t="shared" ca="1" si="10"/>
        <v/>
      </c>
      <c r="B645" s="227"/>
      <c r="C645" s="279" t="str">
        <f>IFERROR(VLOOKUP(B645,'اسماء العملاء'!$A$2:$E$142,5,FALSE),"")</f>
        <v/>
      </c>
      <c r="D645" s="280" t="str">
        <f>IFERROR(VLOOKUP(B645,'اسماء العملاء'!$A$2:$C$142,2,FALSE),"")</f>
        <v/>
      </c>
      <c r="E645" s="281" t="str">
        <f>IFERROR(VLOOKUP(B645,'اسماء العملاء'!$A$2:$C$142,3,FALSE),"")</f>
        <v/>
      </c>
      <c r="F645" s="297" t="str">
        <f>IFERROR(VLOOKUP(B645,'اسماء العملاء'!$A$2:$J$1270,9,FALSE),"")</f>
        <v/>
      </c>
      <c r="G645" s="297" t="str">
        <f>IFERROR(VLOOKUP(B645,'اسماء العملاء'!$A$2:$J$1270,8,FALSE),"")</f>
        <v/>
      </c>
      <c r="H645" s="247" t="str">
        <f>IFERROR(VLOOKUP(B645,'اسماء العملاء'!$A$2:$J$1270,10,FALSE),"")</f>
        <v/>
      </c>
    </row>
    <row r="646" spans="1:8" ht="21.95" customHeight="1">
      <c r="A646" s="290" t="str">
        <f t="shared" ca="1" si="10"/>
        <v/>
      </c>
      <c r="B646" s="227"/>
      <c r="C646" s="279" t="str">
        <f>IFERROR(VLOOKUP(B646,'اسماء العملاء'!$A$2:$E$142,5,FALSE),"")</f>
        <v/>
      </c>
      <c r="D646" s="280" t="str">
        <f>IFERROR(VLOOKUP(B646,'اسماء العملاء'!$A$2:$C$142,2,FALSE),"")</f>
        <v/>
      </c>
      <c r="E646" s="281" t="str">
        <f>IFERROR(VLOOKUP(B646,'اسماء العملاء'!$A$2:$C$142,3,FALSE),"")</f>
        <v/>
      </c>
      <c r="F646" s="297" t="str">
        <f>IFERROR(VLOOKUP(B646,'اسماء العملاء'!$A$2:$J$1270,9,FALSE),"")</f>
        <v/>
      </c>
      <c r="G646" s="297" t="str">
        <f>IFERROR(VLOOKUP(B646,'اسماء العملاء'!$A$2:$J$1270,8,FALSE),"")</f>
        <v/>
      </c>
      <c r="H646" s="247" t="str">
        <f>IFERROR(VLOOKUP(B646,'اسماء العملاء'!$A$2:$J$1270,10,FALSE),"")</f>
        <v/>
      </c>
    </row>
    <row r="647" spans="1:8" ht="21.95" customHeight="1">
      <c r="A647" s="290" t="str">
        <f t="shared" ca="1" si="10"/>
        <v/>
      </c>
      <c r="B647" s="227"/>
      <c r="C647" s="279" t="str">
        <f>IFERROR(VLOOKUP(B647,'اسماء العملاء'!$A$2:$E$142,5,FALSE),"")</f>
        <v/>
      </c>
      <c r="D647" s="280" t="str">
        <f>IFERROR(VLOOKUP(B647,'اسماء العملاء'!$A$2:$C$142,2,FALSE),"")</f>
        <v/>
      </c>
      <c r="E647" s="281" t="str">
        <f>IFERROR(VLOOKUP(B647,'اسماء العملاء'!$A$2:$C$142,3,FALSE),"")</f>
        <v/>
      </c>
      <c r="F647" s="297" t="str">
        <f>IFERROR(VLOOKUP(B647,'اسماء العملاء'!$A$2:$J$1270,9,FALSE),"")</f>
        <v/>
      </c>
      <c r="G647" s="297" t="str">
        <f>IFERROR(VLOOKUP(B647,'اسماء العملاء'!$A$2:$J$1270,8,FALSE),"")</f>
        <v/>
      </c>
      <c r="H647" s="247" t="str">
        <f>IFERROR(VLOOKUP(B647,'اسماء العملاء'!$A$2:$J$1270,10,FALSE),"")</f>
        <v/>
      </c>
    </row>
    <row r="648" spans="1:8" ht="21.95" customHeight="1">
      <c r="A648" s="290" t="str">
        <f t="shared" ca="1" si="10"/>
        <v/>
      </c>
      <c r="B648" s="227"/>
      <c r="C648" s="279" t="str">
        <f>IFERROR(VLOOKUP(B648,'اسماء العملاء'!$A$2:$E$142,5,FALSE),"")</f>
        <v/>
      </c>
      <c r="D648" s="280" t="str">
        <f>IFERROR(VLOOKUP(B648,'اسماء العملاء'!$A$2:$C$142,2,FALSE),"")</f>
        <v/>
      </c>
      <c r="E648" s="281" t="str">
        <f>IFERROR(VLOOKUP(B648,'اسماء العملاء'!$A$2:$C$142,3,FALSE),"")</f>
        <v/>
      </c>
      <c r="F648" s="297" t="str">
        <f>IFERROR(VLOOKUP(B648,'اسماء العملاء'!$A$2:$J$1270,9,FALSE),"")</f>
        <v/>
      </c>
      <c r="G648" s="297" t="str">
        <f>IFERROR(VLOOKUP(B648,'اسماء العملاء'!$A$2:$J$1270,8,FALSE),"")</f>
        <v/>
      </c>
      <c r="H648" s="247" t="str">
        <f>IFERROR(VLOOKUP(B648,'اسماء العملاء'!$A$2:$J$1270,10,FALSE),"")</f>
        <v/>
      </c>
    </row>
    <row r="649" spans="1:8" ht="21.95" customHeight="1">
      <c r="A649" s="290" t="str">
        <f t="shared" ca="1" si="10"/>
        <v/>
      </c>
      <c r="B649" s="227"/>
      <c r="C649" s="279" t="str">
        <f>IFERROR(VLOOKUP(B649,'اسماء العملاء'!$A$2:$E$142,5,FALSE),"")</f>
        <v/>
      </c>
      <c r="D649" s="280" t="str">
        <f>IFERROR(VLOOKUP(B649,'اسماء العملاء'!$A$2:$C$142,2,FALSE),"")</f>
        <v/>
      </c>
      <c r="E649" s="281" t="str">
        <f>IFERROR(VLOOKUP(B649,'اسماء العملاء'!$A$2:$C$142,3,FALSE),"")</f>
        <v/>
      </c>
      <c r="F649" s="297" t="str">
        <f>IFERROR(VLOOKUP(B649,'اسماء العملاء'!$A$2:$J$1270,9,FALSE),"")</f>
        <v/>
      </c>
      <c r="G649" s="297" t="str">
        <f>IFERROR(VLOOKUP(B649,'اسماء العملاء'!$A$2:$J$1270,8,FALSE),"")</f>
        <v/>
      </c>
      <c r="H649" s="247" t="str">
        <f>IFERROR(VLOOKUP(B649,'اسماء العملاء'!$A$2:$J$1270,10,FALSE),"")</f>
        <v/>
      </c>
    </row>
    <row r="650" spans="1:8" ht="21.95" customHeight="1">
      <c r="A650" s="290" t="str">
        <f t="shared" ca="1" si="10"/>
        <v/>
      </c>
      <c r="B650" s="227"/>
      <c r="C650" s="279" t="str">
        <f>IFERROR(VLOOKUP(B650,'اسماء العملاء'!$A$2:$E$142,5,FALSE),"")</f>
        <v/>
      </c>
      <c r="D650" s="280" t="str">
        <f>IFERROR(VLOOKUP(B650,'اسماء العملاء'!$A$2:$C$142,2,FALSE),"")</f>
        <v/>
      </c>
      <c r="E650" s="281" t="str">
        <f>IFERROR(VLOOKUP(B650,'اسماء العملاء'!$A$2:$C$142,3,FALSE),"")</f>
        <v/>
      </c>
      <c r="F650" s="297" t="str">
        <f>IFERROR(VLOOKUP(B650,'اسماء العملاء'!$A$2:$J$1270,9,FALSE),"")</f>
        <v/>
      </c>
      <c r="G650" s="297" t="str">
        <f>IFERROR(VLOOKUP(B650,'اسماء العملاء'!$A$2:$J$1270,8,FALSE),"")</f>
        <v/>
      </c>
      <c r="H650" s="247" t="str">
        <f>IFERROR(VLOOKUP(B650,'اسماء العملاء'!$A$2:$J$1270,10,FALSE),"")</f>
        <v/>
      </c>
    </row>
    <row r="651" spans="1:8" ht="21.95" customHeight="1">
      <c r="A651" s="290" t="str">
        <f t="shared" ca="1" si="10"/>
        <v/>
      </c>
      <c r="B651" s="227"/>
      <c r="C651" s="279" t="str">
        <f>IFERROR(VLOOKUP(B651,'اسماء العملاء'!$A$2:$E$142,5,FALSE),"")</f>
        <v/>
      </c>
      <c r="D651" s="280" t="str">
        <f>IFERROR(VLOOKUP(B651,'اسماء العملاء'!$A$2:$C$142,2,FALSE),"")</f>
        <v/>
      </c>
      <c r="E651" s="281" t="str">
        <f>IFERROR(VLOOKUP(B651,'اسماء العملاء'!$A$2:$C$142,3,FALSE),"")</f>
        <v/>
      </c>
      <c r="F651" s="297" t="str">
        <f>IFERROR(VLOOKUP(B651,'اسماء العملاء'!$A$2:$J$1270,9,FALSE),"")</f>
        <v/>
      </c>
      <c r="G651" s="297" t="str">
        <f>IFERROR(VLOOKUP(B651,'اسماء العملاء'!$A$2:$J$1270,8,FALSE),"")</f>
        <v/>
      </c>
      <c r="H651" s="247" t="str">
        <f>IFERROR(VLOOKUP(B651,'اسماء العملاء'!$A$2:$J$1270,10,FALSE),"")</f>
        <v/>
      </c>
    </row>
    <row r="652" spans="1:8" ht="21.95" customHeight="1">
      <c r="A652" s="290" t="str">
        <f t="shared" ca="1" si="10"/>
        <v/>
      </c>
      <c r="B652" s="227"/>
      <c r="C652" s="279" t="str">
        <f>IFERROR(VLOOKUP(B652,'اسماء العملاء'!$A$2:$E$142,5,FALSE),"")</f>
        <v/>
      </c>
      <c r="D652" s="280" t="str">
        <f>IFERROR(VLOOKUP(B652,'اسماء العملاء'!$A$2:$C$142,2,FALSE),"")</f>
        <v/>
      </c>
      <c r="E652" s="281" t="str">
        <f>IFERROR(VLOOKUP(B652,'اسماء العملاء'!$A$2:$C$142,3,FALSE),"")</f>
        <v/>
      </c>
      <c r="F652" s="297" t="str">
        <f>IFERROR(VLOOKUP(B652,'اسماء العملاء'!$A$2:$J$1270,9,FALSE),"")</f>
        <v/>
      </c>
      <c r="G652" s="297" t="str">
        <f>IFERROR(VLOOKUP(B652,'اسماء العملاء'!$A$2:$J$1270,8,FALSE),"")</f>
        <v/>
      </c>
      <c r="H652" s="247" t="str">
        <f>IFERROR(VLOOKUP(B652,'اسماء العملاء'!$A$2:$J$1270,10,FALSE),"")</f>
        <v/>
      </c>
    </row>
    <row r="653" spans="1:8" ht="21.95" customHeight="1">
      <c r="A653" s="290" t="str">
        <f t="shared" ca="1" si="10"/>
        <v/>
      </c>
      <c r="B653" s="227"/>
      <c r="C653" s="279" t="str">
        <f>IFERROR(VLOOKUP(B653,'اسماء العملاء'!$A$2:$E$142,5,FALSE),"")</f>
        <v/>
      </c>
      <c r="D653" s="280" t="str">
        <f>IFERROR(VLOOKUP(B653,'اسماء العملاء'!$A$2:$C$142,2,FALSE),"")</f>
        <v/>
      </c>
      <c r="E653" s="281" t="str">
        <f>IFERROR(VLOOKUP(B653,'اسماء العملاء'!$A$2:$C$142,3,FALSE),"")</f>
        <v/>
      </c>
      <c r="F653" s="297" t="str">
        <f>IFERROR(VLOOKUP(B653,'اسماء العملاء'!$A$2:$J$1270,9,FALSE),"")</f>
        <v/>
      </c>
      <c r="G653" s="297" t="str">
        <f>IFERROR(VLOOKUP(B653,'اسماء العملاء'!$A$2:$J$1270,8,FALSE),"")</f>
        <v/>
      </c>
      <c r="H653" s="247" t="str">
        <f>IFERROR(VLOOKUP(B653,'اسماء العملاء'!$A$2:$J$1270,10,FALSE),"")</f>
        <v/>
      </c>
    </row>
    <row r="654" spans="1:8" ht="21.95" customHeight="1">
      <c r="A654" s="290" t="str">
        <f t="shared" ca="1" si="10"/>
        <v/>
      </c>
      <c r="B654" s="227"/>
      <c r="C654" s="279" t="str">
        <f>IFERROR(VLOOKUP(B654,'اسماء العملاء'!$A$2:$E$142,5,FALSE),"")</f>
        <v/>
      </c>
      <c r="D654" s="280" t="str">
        <f>IFERROR(VLOOKUP(B654,'اسماء العملاء'!$A$2:$C$142,2,FALSE),"")</f>
        <v/>
      </c>
      <c r="E654" s="281" t="str">
        <f>IFERROR(VLOOKUP(B654,'اسماء العملاء'!$A$2:$C$142,3,FALSE),"")</f>
        <v/>
      </c>
      <c r="F654" s="297" t="str">
        <f>IFERROR(VLOOKUP(B654,'اسماء العملاء'!$A$2:$J$1270,9,FALSE),"")</f>
        <v/>
      </c>
      <c r="G654" s="297" t="str">
        <f>IFERROR(VLOOKUP(B654,'اسماء العملاء'!$A$2:$J$1270,8,FALSE),"")</f>
        <v/>
      </c>
      <c r="H654" s="247" t="str">
        <f>IFERROR(VLOOKUP(B654,'اسماء العملاء'!$A$2:$J$1270,10,FALSE),"")</f>
        <v/>
      </c>
    </row>
    <row r="655" spans="1:8" ht="21.95" customHeight="1">
      <c r="A655" s="290" t="str">
        <f t="shared" ca="1" si="10"/>
        <v/>
      </c>
      <c r="B655" s="227"/>
      <c r="C655" s="279" t="str">
        <f>IFERROR(VLOOKUP(B655,'اسماء العملاء'!$A$2:$E$142,5,FALSE),"")</f>
        <v/>
      </c>
      <c r="D655" s="280" t="str">
        <f>IFERROR(VLOOKUP(B655,'اسماء العملاء'!$A$2:$C$142,2,FALSE),"")</f>
        <v/>
      </c>
      <c r="E655" s="281" t="str">
        <f>IFERROR(VLOOKUP(B655,'اسماء العملاء'!$A$2:$C$142,3,FALSE),"")</f>
        <v/>
      </c>
      <c r="F655" s="297" t="str">
        <f>IFERROR(VLOOKUP(B655,'اسماء العملاء'!$A$2:$J$1270,9,FALSE),"")</f>
        <v/>
      </c>
      <c r="G655" s="297" t="str">
        <f>IFERROR(VLOOKUP(B655,'اسماء العملاء'!$A$2:$J$1270,8,FALSE),"")</f>
        <v/>
      </c>
      <c r="H655" s="247" t="str">
        <f>IFERROR(VLOOKUP(B655,'اسماء العملاء'!$A$2:$J$1270,10,FALSE),"")</f>
        <v/>
      </c>
    </row>
    <row r="656" spans="1:8" ht="21.95" customHeight="1">
      <c r="A656" s="290" t="str">
        <f t="shared" ca="1" si="10"/>
        <v/>
      </c>
      <c r="B656" s="227"/>
      <c r="C656" s="279" t="str">
        <f>IFERROR(VLOOKUP(B656,'اسماء العملاء'!$A$2:$E$142,5,FALSE),"")</f>
        <v/>
      </c>
      <c r="D656" s="280" t="str">
        <f>IFERROR(VLOOKUP(B656,'اسماء العملاء'!$A$2:$C$142,2,FALSE),"")</f>
        <v/>
      </c>
      <c r="E656" s="281" t="str">
        <f>IFERROR(VLOOKUP(B656,'اسماء العملاء'!$A$2:$C$142,3,FALSE),"")</f>
        <v/>
      </c>
      <c r="F656" s="297" t="str">
        <f>IFERROR(VLOOKUP(B656,'اسماء العملاء'!$A$2:$J$1270,9,FALSE),"")</f>
        <v/>
      </c>
      <c r="G656" s="297" t="str">
        <f>IFERROR(VLOOKUP(B656,'اسماء العملاء'!$A$2:$J$1270,8,FALSE),"")</f>
        <v/>
      </c>
      <c r="H656" s="247" t="str">
        <f>IFERROR(VLOOKUP(B656,'اسماء العملاء'!$A$2:$J$1270,10,FALSE),"")</f>
        <v/>
      </c>
    </row>
    <row r="657" spans="1:8" ht="21.95" customHeight="1">
      <c r="A657" s="290" t="str">
        <f t="shared" ca="1" si="10"/>
        <v/>
      </c>
      <c r="B657" s="227"/>
      <c r="C657" s="279" t="str">
        <f>IFERROR(VLOOKUP(B657,'اسماء العملاء'!$A$2:$E$142,5,FALSE),"")</f>
        <v/>
      </c>
      <c r="D657" s="280" t="str">
        <f>IFERROR(VLOOKUP(B657,'اسماء العملاء'!$A$2:$C$142,2,FALSE),"")</f>
        <v/>
      </c>
      <c r="E657" s="281" t="str">
        <f>IFERROR(VLOOKUP(B657,'اسماء العملاء'!$A$2:$C$142,3,FALSE),"")</f>
        <v/>
      </c>
      <c r="F657" s="297" t="str">
        <f>IFERROR(VLOOKUP(B657,'اسماء العملاء'!$A$2:$J$1270,9,FALSE),"")</f>
        <v/>
      </c>
      <c r="G657" s="297" t="str">
        <f>IFERROR(VLOOKUP(B657,'اسماء العملاء'!$A$2:$J$1270,8,FALSE),"")</f>
        <v/>
      </c>
      <c r="H657" s="247" t="str">
        <f>IFERROR(VLOOKUP(B657,'اسماء العملاء'!$A$2:$J$1270,10,FALSE),"")</f>
        <v/>
      </c>
    </row>
    <row r="658" spans="1:8" ht="21.95" customHeight="1">
      <c r="A658" s="290" t="str">
        <f t="shared" ca="1" si="10"/>
        <v/>
      </c>
      <c r="B658" s="227"/>
      <c r="C658" s="279" t="str">
        <f>IFERROR(VLOOKUP(B658,'اسماء العملاء'!$A$2:$E$142,5,FALSE),"")</f>
        <v/>
      </c>
      <c r="D658" s="280" t="str">
        <f>IFERROR(VLOOKUP(B658,'اسماء العملاء'!$A$2:$C$142,2,FALSE),"")</f>
        <v/>
      </c>
      <c r="E658" s="281" t="str">
        <f>IFERROR(VLOOKUP(B658,'اسماء العملاء'!$A$2:$C$142,3,FALSE),"")</f>
        <v/>
      </c>
      <c r="F658" s="297" t="str">
        <f>IFERROR(VLOOKUP(B658,'اسماء العملاء'!$A$2:$J$1270,9,FALSE),"")</f>
        <v/>
      </c>
      <c r="G658" s="297" t="str">
        <f>IFERROR(VLOOKUP(B658,'اسماء العملاء'!$A$2:$J$1270,8,FALSE),"")</f>
        <v/>
      </c>
      <c r="H658" s="247" t="str">
        <f>IFERROR(VLOOKUP(B658,'اسماء العملاء'!$A$2:$J$1270,10,FALSE),"")</f>
        <v/>
      </c>
    </row>
    <row r="659" spans="1:8" ht="21.95" customHeight="1">
      <c r="A659" s="290" t="str">
        <f t="shared" ca="1" si="10"/>
        <v/>
      </c>
      <c r="B659" s="227"/>
      <c r="C659" s="279" t="str">
        <f>IFERROR(VLOOKUP(B659,'اسماء العملاء'!$A$2:$E$142,5,FALSE),"")</f>
        <v/>
      </c>
      <c r="D659" s="280" t="str">
        <f>IFERROR(VLOOKUP(B659,'اسماء العملاء'!$A$2:$C$142,2,FALSE),"")</f>
        <v/>
      </c>
      <c r="E659" s="281" t="str">
        <f>IFERROR(VLOOKUP(B659,'اسماء العملاء'!$A$2:$C$142,3,FALSE),"")</f>
        <v/>
      </c>
      <c r="F659" s="297" t="str">
        <f>IFERROR(VLOOKUP(B659,'اسماء العملاء'!$A$2:$J$1270,9,FALSE),"")</f>
        <v/>
      </c>
      <c r="G659" s="297" t="str">
        <f>IFERROR(VLOOKUP(B659,'اسماء العملاء'!$A$2:$J$1270,8,FALSE),"")</f>
        <v/>
      </c>
      <c r="H659" s="247" t="str">
        <f>IFERROR(VLOOKUP(B659,'اسماء العملاء'!$A$2:$J$1270,10,FALSE),"")</f>
        <v/>
      </c>
    </row>
    <row r="660" spans="1:8" ht="21.95" customHeight="1">
      <c r="A660" s="290" t="str">
        <f t="shared" ca="1" si="10"/>
        <v/>
      </c>
      <c r="B660" s="227"/>
      <c r="C660" s="279" t="str">
        <f>IFERROR(VLOOKUP(B660,'اسماء العملاء'!$A$2:$E$142,5,FALSE),"")</f>
        <v/>
      </c>
      <c r="D660" s="280" t="str">
        <f>IFERROR(VLOOKUP(B660,'اسماء العملاء'!$A$2:$C$142,2,FALSE),"")</f>
        <v/>
      </c>
      <c r="E660" s="281" t="str">
        <f>IFERROR(VLOOKUP(B660,'اسماء العملاء'!$A$2:$C$142,3,FALSE),"")</f>
        <v/>
      </c>
      <c r="F660" s="297" t="str">
        <f>IFERROR(VLOOKUP(B660,'اسماء العملاء'!$A$2:$J$1270,9,FALSE),"")</f>
        <v/>
      </c>
      <c r="G660" s="297" t="str">
        <f>IFERROR(VLOOKUP(B660,'اسماء العملاء'!$A$2:$J$1270,8,FALSE),"")</f>
        <v/>
      </c>
      <c r="H660" s="247" t="str">
        <f>IFERROR(VLOOKUP(B660,'اسماء العملاء'!$A$2:$J$1270,10,FALSE),"")</f>
        <v/>
      </c>
    </row>
    <row r="661" spans="1:8" ht="21.95" customHeight="1">
      <c r="A661" s="290" t="str">
        <f t="shared" ca="1" si="10"/>
        <v/>
      </c>
      <c r="B661" s="227"/>
      <c r="C661" s="279" t="str">
        <f>IFERROR(VLOOKUP(B661,'اسماء العملاء'!$A$2:$E$142,5,FALSE),"")</f>
        <v/>
      </c>
      <c r="D661" s="280" t="str">
        <f>IFERROR(VLOOKUP(B661,'اسماء العملاء'!$A$2:$C$142,2,FALSE),"")</f>
        <v/>
      </c>
      <c r="E661" s="281" t="str">
        <f>IFERROR(VLOOKUP(B661,'اسماء العملاء'!$A$2:$C$142,3,FALSE),"")</f>
        <v/>
      </c>
      <c r="F661" s="297" t="str">
        <f>IFERROR(VLOOKUP(B661,'اسماء العملاء'!$A$2:$J$1270,9,FALSE),"")</f>
        <v/>
      </c>
      <c r="G661" s="297" t="str">
        <f>IFERROR(VLOOKUP(B661,'اسماء العملاء'!$A$2:$J$1270,8,FALSE),"")</f>
        <v/>
      </c>
      <c r="H661" s="247" t="str">
        <f>IFERROR(VLOOKUP(B661,'اسماء العملاء'!$A$2:$J$1270,10,FALSE),"")</f>
        <v/>
      </c>
    </row>
    <row r="662" spans="1:8" ht="21.95" customHeight="1">
      <c r="A662" s="290" t="str">
        <f t="shared" ca="1" si="10"/>
        <v/>
      </c>
      <c r="B662" s="227"/>
      <c r="C662" s="279" t="str">
        <f>IFERROR(VLOOKUP(B662,'اسماء العملاء'!$A$2:$E$142,5,FALSE),"")</f>
        <v/>
      </c>
      <c r="D662" s="280" t="str">
        <f>IFERROR(VLOOKUP(B662,'اسماء العملاء'!$A$2:$C$142,2,FALSE),"")</f>
        <v/>
      </c>
      <c r="E662" s="281" t="str">
        <f>IFERROR(VLOOKUP(B662,'اسماء العملاء'!$A$2:$C$142,3,FALSE),"")</f>
        <v/>
      </c>
      <c r="F662" s="297" t="str">
        <f>IFERROR(VLOOKUP(B662,'اسماء العملاء'!$A$2:$J$1270,9,FALSE),"")</f>
        <v/>
      </c>
      <c r="G662" s="297" t="str">
        <f>IFERROR(VLOOKUP(B662,'اسماء العملاء'!$A$2:$J$1270,8,FALSE),"")</f>
        <v/>
      </c>
      <c r="H662" s="247" t="str">
        <f>IFERROR(VLOOKUP(B662,'اسماء العملاء'!$A$2:$J$1270,10,FALSE),"")</f>
        <v/>
      </c>
    </row>
    <row r="663" spans="1:8" ht="21.95" customHeight="1">
      <c r="A663" s="290" t="str">
        <f t="shared" ca="1" si="10"/>
        <v/>
      </c>
      <c r="B663" s="227"/>
      <c r="C663" s="279" t="str">
        <f>IFERROR(VLOOKUP(B663,'اسماء العملاء'!$A$2:$E$142,5,FALSE),"")</f>
        <v/>
      </c>
      <c r="D663" s="280" t="str">
        <f>IFERROR(VLOOKUP(B663,'اسماء العملاء'!$A$2:$C$142,2,FALSE),"")</f>
        <v/>
      </c>
      <c r="E663" s="281" t="str">
        <f>IFERROR(VLOOKUP(B663,'اسماء العملاء'!$A$2:$C$142,3,FALSE),"")</f>
        <v/>
      </c>
      <c r="F663" s="297" t="str">
        <f>IFERROR(VLOOKUP(B663,'اسماء العملاء'!$A$2:$J$1270,9,FALSE),"")</f>
        <v/>
      </c>
      <c r="G663" s="297" t="str">
        <f>IFERROR(VLOOKUP(B663,'اسماء العملاء'!$A$2:$J$1270,8,FALSE),"")</f>
        <v/>
      </c>
      <c r="H663" s="247" t="str">
        <f>IFERROR(VLOOKUP(B663,'اسماء العملاء'!$A$2:$J$1270,10,FALSE),"")</f>
        <v/>
      </c>
    </row>
    <row r="664" spans="1:8" ht="21.95" customHeight="1">
      <c r="A664" s="290" t="str">
        <f t="shared" ca="1" si="10"/>
        <v/>
      </c>
      <c r="B664" s="227"/>
      <c r="C664" s="279" t="str">
        <f>IFERROR(VLOOKUP(B664,'اسماء العملاء'!$A$2:$E$142,5,FALSE),"")</f>
        <v/>
      </c>
      <c r="D664" s="280" t="str">
        <f>IFERROR(VLOOKUP(B664,'اسماء العملاء'!$A$2:$C$142,2,FALSE),"")</f>
        <v/>
      </c>
      <c r="E664" s="281" t="str">
        <f>IFERROR(VLOOKUP(B664,'اسماء العملاء'!$A$2:$C$142,3,FALSE),"")</f>
        <v/>
      </c>
      <c r="F664" s="297" t="str">
        <f>IFERROR(VLOOKUP(B664,'اسماء العملاء'!$A$2:$J$1270,9,FALSE),"")</f>
        <v/>
      </c>
      <c r="G664" s="297" t="str">
        <f>IFERROR(VLOOKUP(B664,'اسماء العملاء'!$A$2:$J$1270,8,FALSE),"")</f>
        <v/>
      </c>
      <c r="H664" s="247" t="str">
        <f>IFERROR(VLOOKUP(B664,'اسماء العملاء'!$A$2:$J$1270,10,FALSE),"")</f>
        <v/>
      </c>
    </row>
    <row r="665" spans="1:8" ht="21.95" customHeight="1">
      <c r="A665" s="290" t="str">
        <f t="shared" ca="1" si="10"/>
        <v/>
      </c>
      <c r="B665" s="227"/>
      <c r="C665" s="279" t="str">
        <f>IFERROR(VLOOKUP(B665,'اسماء العملاء'!$A$2:$E$142,5,FALSE),"")</f>
        <v/>
      </c>
      <c r="D665" s="280" t="str">
        <f>IFERROR(VLOOKUP(B665,'اسماء العملاء'!$A$2:$C$142,2,FALSE),"")</f>
        <v/>
      </c>
      <c r="E665" s="281" t="str">
        <f>IFERROR(VLOOKUP(B665,'اسماء العملاء'!$A$2:$C$142,3,FALSE),"")</f>
        <v/>
      </c>
      <c r="F665" s="297" t="str">
        <f>IFERROR(VLOOKUP(B665,'اسماء العملاء'!$A$2:$J$1270,9,FALSE),"")</f>
        <v/>
      </c>
      <c r="G665" s="297" t="str">
        <f>IFERROR(VLOOKUP(B665,'اسماء العملاء'!$A$2:$J$1270,8,FALSE),"")</f>
        <v/>
      </c>
      <c r="H665" s="247" t="str">
        <f>IFERROR(VLOOKUP(B665,'اسماء العملاء'!$A$2:$J$1270,10,FALSE),"")</f>
        <v/>
      </c>
    </row>
    <row r="666" spans="1:8" ht="21.95" customHeight="1">
      <c r="A666" s="290" t="str">
        <f t="shared" ca="1" si="10"/>
        <v/>
      </c>
      <c r="B666" s="227"/>
      <c r="C666" s="279" t="str">
        <f>IFERROR(VLOOKUP(B666,'اسماء العملاء'!$A$2:$E$142,5,FALSE),"")</f>
        <v/>
      </c>
      <c r="D666" s="280" t="str">
        <f>IFERROR(VLOOKUP(B666,'اسماء العملاء'!$A$2:$C$142,2,FALSE),"")</f>
        <v/>
      </c>
      <c r="E666" s="281" t="str">
        <f>IFERROR(VLOOKUP(B666,'اسماء العملاء'!$A$2:$C$142,3,FALSE),"")</f>
        <v/>
      </c>
      <c r="F666" s="297" t="str">
        <f>IFERROR(VLOOKUP(B666,'اسماء العملاء'!$A$2:$J$1270,9,FALSE),"")</f>
        <v/>
      </c>
      <c r="G666" s="297" t="str">
        <f>IFERROR(VLOOKUP(B666,'اسماء العملاء'!$A$2:$J$1270,8,FALSE),"")</f>
        <v/>
      </c>
      <c r="H666" s="247" t="str">
        <f>IFERROR(VLOOKUP(B666,'اسماء العملاء'!$A$2:$J$1270,10,FALSE),"")</f>
        <v/>
      </c>
    </row>
    <row r="667" spans="1:8" ht="21.95" customHeight="1">
      <c r="A667" s="290" t="str">
        <f t="shared" ca="1" si="10"/>
        <v/>
      </c>
      <c r="B667" s="227"/>
      <c r="C667" s="279" t="str">
        <f>IFERROR(VLOOKUP(B667,'اسماء العملاء'!$A$2:$E$142,5,FALSE),"")</f>
        <v/>
      </c>
      <c r="D667" s="280" t="str">
        <f>IFERROR(VLOOKUP(B667,'اسماء العملاء'!$A$2:$C$142,2,FALSE),"")</f>
        <v/>
      </c>
      <c r="E667" s="281" t="str">
        <f>IFERROR(VLOOKUP(B667,'اسماء العملاء'!$A$2:$C$142,3,FALSE),"")</f>
        <v/>
      </c>
      <c r="F667" s="297" t="str">
        <f>IFERROR(VLOOKUP(B667,'اسماء العملاء'!$A$2:$J$1270,9,FALSE),"")</f>
        <v/>
      </c>
      <c r="G667" s="297" t="str">
        <f>IFERROR(VLOOKUP(B667,'اسماء العملاء'!$A$2:$J$1270,8,FALSE),"")</f>
        <v/>
      </c>
      <c r="H667" s="247" t="str">
        <f>IFERROR(VLOOKUP(B667,'اسماء العملاء'!$A$2:$J$1270,10,FALSE),"")</f>
        <v/>
      </c>
    </row>
    <row r="668" spans="1:8" ht="21.95" customHeight="1">
      <c r="A668" s="290" t="str">
        <f t="shared" ca="1" si="10"/>
        <v/>
      </c>
      <c r="B668" s="227"/>
      <c r="C668" s="279" t="str">
        <f>IFERROR(VLOOKUP(B668,'اسماء العملاء'!$A$2:$E$142,5,FALSE),"")</f>
        <v/>
      </c>
      <c r="D668" s="280" t="str">
        <f>IFERROR(VLOOKUP(B668,'اسماء العملاء'!$A$2:$C$142,2,FALSE),"")</f>
        <v/>
      </c>
      <c r="E668" s="281" t="str">
        <f>IFERROR(VLOOKUP(B668,'اسماء العملاء'!$A$2:$C$142,3,FALSE),"")</f>
        <v/>
      </c>
      <c r="F668" s="297" t="str">
        <f>IFERROR(VLOOKUP(B668,'اسماء العملاء'!$A$2:$J$1270,9,FALSE),"")</f>
        <v/>
      </c>
      <c r="G668" s="297" t="str">
        <f>IFERROR(VLOOKUP(B668,'اسماء العملاء'!$A$2:$J$1270,8,FALSE),"")</f>
        <v/>
      </c>
      <c r="H668" s="247" t="str">
        <f>IFERROR(VLOOKUP(B668,'اسماء العملاء'!$A$2:$J$1270,10,FALSE),"")</f>
        <v/>
      </c>
    </row>
    <row r="669" spans="1:8" ht="21.95" customHeight="1">
      <c r="A669" s="290" t="str">
        <f t="shared" ca="1" si="10"/>
        <v/>
      </c>
      <c r="B669" s="227"/>
      <c r="C669" s="279" t="str">
        <f>IFERROR(VLOOKUP(B669,'اسماء العملاء'!$A$2:$E$142,5,FALSE),"")</f>
        <v/>
      </c>
      <c r="D669" s="280" t="str">
        <f>IFERROR(VLOOKUP(B669,'اسماء العملاء'!$A$2:$C$142,2,FALSE),"")</f>
        <v/>
      </c>
      <c r="E669" s="281" t="str">
        <f>IFERROR(VLOOKUP(B669,'اسماء العملاء'!$A$2:$C$142,3,FALSE),"")</f>
        <v/>
      </c>
      <c r="F669" s="297" t="str">
        <f>IFERROR(VLOOKUP(B669,'اسماء العملاء'!$A$2:$J$1270,9,FALSE),"")</f>
        <v/>
      </c>
      <c r="G669" s="297" t="str">
        <f>IFERROR(VLOOKUP(B669,'اسماء العملاء'!$A$2:$J$1270,8,FALSE),"")</f>
        <v/>
      </c>
      <c r="H669" s="247" t="str">
        <f>IFERROR(VLOOKUP(B669,'اسماء العملاء'!$A$2:$J$1270,10,FALSE),"")</f>
        <v/>
      </c>
    </row>
    <row r="670" spans="1:8" ht="21.95" customHeight="1">
      <c r="A670" s="290" t="str">
        <f t="shared" ca="1" si="10"/>
        <v/>
      </c>
      <c r="B670" s="227"/>
      <c r="C670" s="279" t="str">
        <f>IFERROR(VLOOKUP(B670,'اسماء العملاء'!$A$2:$E$142,5,FALSE),"")</f>
        <v/>
      </c>
      <c r="D670" s="280" t="str">
        <f>IFERROR(VLOOKUP(B670,'اسماء العملاء'!$A$2:$C$142,2,FALSE),"")</f>
        <v/>
      </c>
      <c r="E670" s="281" t="str">
        <f>IFERROR(VLOOKUP(B670,'اسماء العملاء'!$A$2:$C$142,3,FALSE),"")</f>
        <v/>
      </c>
      <c r="F670" s="297" t="str">
        <f>IFERROR(VLOOKUP(B670,'اسماء العملاء'!$A$2:$J$1270,9,FALSE),"")</f>
        <v/>
      </c>
      <c r="G670" s="297" t="str">
        <f>IFERROR(VLOOKUP(B670,'اسماء العملاء'!$A$2:$J$1270,8,FALSE),"")</f>
        <v/>
      </c>
      <c r="H670" s="247" t="str">
        <f>IFERROR(VLOOKUP(B670,'اسماء العملاء'!$A$2:$J$1270,10,FALSE),"")</f>
        <v/>
      </c>
    </row>
    <row r="671" spans="1:8" ht="21.95" customHeight="1">
      <c r="A671" s="290" t="str">
        <f t="shared" ca="1" si="10"/>
        <v/>
      </c>
      <c r="B671" s="227"/>
      <c r="C671" s="279" t="str">
        <f>IFERROR(VLOOKUP(B671,'اسماء العملاء'!$A$2:$E$142,5,FALSE),"")</f>
        <v/>
      </c>
      <c r="D671" s="280" t="str">
        <f>IFERROR(VLOOKUP(B671,'اسماء العملاء'!$A$2:$C$142,2,FALSE),"")</f>
        <v/>
      </c>
      <c r="E671" s="281" t="str">
        <f>IFERROR(VLOOKUP(B671,'اسماء العملاء'!$A$2:$C$142,3,FALSE),"")</f>
        <v/>
      </c>
      <c r="F671" s="297" t="str">
        <f>IFERROR(VLOOKUP(B671,'اسماء العملاء'!$A$2:$J$1270,9,FALSE),"")</f>
        <v/>
      </c>
      <c r="G671" s="297" t="str">
        <f>IFERROR(VLOOKUP(B671,'اسماء العملاء'!$A$2:$J$1270,8,FALSE),"")</f>
        <v/>
      </c>
      <c r="H671" s="247" t="str">
        <f>IFERROR(VLOOKUP(B671,'اسماء العملاء'!$A$2:$J$1270,10,FALSE),"")</f>
        <v/>
      </c>
    </row>
    <row r="672" spans="1:8" ht="21.95" customHeight="1">
      <c r="A672" s="290" t="str">
        <f t="shared" ca="1" si="10"/>
        <v/>
      </c>
      <c r="B672" s="227"/>
      <c r="C672" s="279" t="str">
        <f>IFERROR(VLOOKUP(B672,'اسماء العملاء'!$A$2:$E$142,5,FALSE),"")</f>
        <v/>
      </c>
      <c r="D672" s="280" t="str">
        <f>IFERROR(VLOOKUP(B672,'اسماء العملاء'!$A$2:$C$142,2,FALSE),"")</f>
        <v/>
      </c>
      <c r="E672" s="281" t="str">
        <f>IFERROR(VLOOKUP(B672,'اسماء العملاء'!$A$2:$C$142,3,FALSE),"")</f>
        <v/>
      </c>
      <c r="F672" s="297" t="str">
        <f>IFERROR(VLOOKUP(B672,'اسماء العملاء'!$A$2:$J$1270,9,FALSE),"")</f>
        <v/>
      </c>
      <c r="G672" s="297" t="str">
        <f>IFERROR(VLOOKUP(B672,'اسماء العملاء'!$A$2:$J$1270,8,FALSE),"")</f>
        <v/>
      </c>
      <c r="H672" s="247" t="str">
        <f>IFERROR(VLOOKUP(B672,'اسماء العملاء'!$A$2:$J$1270,10,FALSE),"")</f>
        <v/>
      </c>
    </row>
    <row r="673" spans="1:8" ht="21.95" customHeight="1">
      <c r="A673" s="290" t="str">
        <f t="shared" ca="1" si="10"/>
        <v/>
      </c>
      <c r="B673" s="227"/>
      <c r="C673" s="279" t="str">
        <f>IFERROR(VLOOKUP(B673,'اسماء العملاء'!$A$2:$E$142,5,FALSE),"")</f>
        <v/>
      </c>
      <c r="D673" s="280" t="str">
        <f>IFERROR(VLOOKUP(B673,'اسماء العملاء'!$A$2:$C$142,2,FALSE),"")</f>
        <v/>
      </c>
      <c r="E673" s="281" t="str">
        <f>IFERROR(VLOOKUP(B673,'اسماء العملاء'!$A$2:$C$142,3,FALSE),"")</f>
        <v/>
      </c>
      <c r="F673" s="297" t="str">
        <f>IFERROR(VLOOKUP(B673,'اسماء العملاء'!$A$2:$J$1270,9,FALSE),"")</f>
        <v/>
      </c>
      <c r="G673" s="297" t="str">
        <f>IFERROR(VLOOKUP(B673,'اسماء العملاء'!$A$2:$J$1270,8,FALSE),"")</f>
        <v/>
      </c>
      <c r="H673" s="247" t="str">
        <f>IFERROR(VLOOKUP(B673,'اسماء العملاء'!$A$2:$J$1270,10,FALSE),"")</f>
        <v/>
      </c>
    </row>
    <row r="674" spans="1:8" ht="21.95" customHeight="1">
      <c r="A674" s="290" t="str">
        <f t="shared" ca="1" si="10"/>
        <v/>
      </c>
      <c r="B674" s="227"/>
      <c r="C674" s="279" t="str">
        <f>IFERROR(VLOOKUP(B674,'اسماء العملاء'!$A$2:$E$142,5,FALSE),"")</f>
        <v/>
      </c>
      <c r="D674" s="280" t="str">
        <f>IFERROR(VLOOKUP(B674,'اسماء العملاء'!$A$2:$C$142,2,FALSE),"")</f>
        <v/>
      </c>
      <c r="E674" s="281" t="str">
        <f>IFERROR(VLOOKUP(B674,'اسماء العملاء'!$A$2:$C$142,3,FALSE),"")</f>
        <v/>
      </c>
      <c r="F674" s="297" t="str">
        <f>IFERROR(VLOOKUP(B674,'اسماء العملاء'!$A$2:$J$1270,9,FALSE),"")</f>
        <v/>
      </c>
      <c r="G674" s="297" t="str">
        <f>IFERROR(VLOOKUP(B674,'اسماء العملاء'!$A$2:$J$1270,8,FALSE),"")</f>
        <v/>
      </c>
      <c r="H674" s="247" t="str">
        <f>IFERROR(VLOOKUP(B674,'اسماء العملاء'!$A$2:$J$1270,10,FALSE),"")</f>
        <v/>
      </c>
    </row>
    <row r="675" spans="1:8" ht="21.95" customHeight="1">
      <c r="A675" s="290" t="str">
        <f t="shared" ca="1" si="10"/>
        <v/>
      </c>
      <c r="B675" s="227"/>
      <c r="C675" s="279" t="str">
        <f>IFERROR(VLOOKUP(B675,'اسماء العملاء'!$A$2:$E$142,5,FALSE),"")</f>
        <v/>
      </c>
      <c r="D675" s="280" t="str">
        <f>IFERROR(VLOOKUP(B675,'اسماء العملاء'!$A$2:$C$142,2,FALSE),"")</f>
        <v/>
      </c>
      <c r="E675" s="281" t="str">
        <f>IFERROR(VLOOKUP(B675,'اسماء العملاء'!$A$2:$C$142,3,FALSE),"")</f>
        <v/>
      </c>
      <c r="F675" s="297" t="str">
        <f>IFERROR(VLOOKUP(B675,'اسماء العملاء'!$A$2:$J$1270,9,FALSE),"")</f>
        <v/>
      </c>
      <c r="G675" s="297" t="str">
        <f>IFERROR(VLOOKUP(B675,'اسماء العملاء'!$A$2:$J$1270,8,FALSE),"")</f>
        <v/>
      </c>
      <c r="H675" s="247" t="str">
        <f>IFERROR(VLOOKUP(B675,'اسماء العملاء'!$A$2:$J$1270,10,FALSE),"")</f>
        <v/>
      </c>
    </row>
    <row r="676" spans="1:8" ht="21.95" customHeight="1">
      <c r="A676" s="290" t="str">
        <f t="shared" ca="1" si="10"/>
        <v/>
      </c>
      <c r="B676" s="227"/>
      <c r="C676" s="279" t="str">
        <f>IFERROR(VLOOKUP(B676,'اسماء العملاء'!$A$2:$E$142,5,FALSE),"")</f>
        <v/>
      </c>
      <c r="D676" s="280" t="str">
        <f>IFERROR(VLOOKUP(B676,'اسماء العملاء'!$A$2:$C$142,2,FALSE),"")</f>
        <v/>
      </c>
      <c r="E676" s="281" t="str">
        <f>IFERROR(VLOOKUP(B676,'اسماء العملاء'!$A$2:$C$142,3,FALSE),"")</f>
        <v/>
      </c>
      <c r="F676" s="297" t="str">
        <f>IFERROR(VLOOKUP(B676,'اسماء العملاء'!$A$2:$J$1270,9,FALSE),"")</f>
        <v/>
      </c>
      <c r="G676" s="297" t="str">
        <f>IFERROR(VLOOKUP(B676,'اسماء العملاء'!$A$2:$J$1270,8,FALSE),"")</f>
        <v/>
      </c>
      <c r="H676" s="247" t="str">
        <f>IFERROR(VLOOKUP(B676,'اسماء العملاء'!$A$2:$J$1270,10,FALSE),"")</f>
        <v/>
      </c>
    </row>
    <row r="677" spans="1:8" ht="21.95" customHeight="1">
      <c r="A677" s="290" t="str">
        <f t="shared" ca="1" si="10"/>
        <v/>
      </c>
      <c r="B677" s="227"/>
      <c r="C677" s="279" t="str">
        <f>IFERROR(VLOOKUP(B677,'اسماء العملاء'!$A$2:$E$142,5,FALSE),"")</f>
        <v/>
      </c>
      <c r="D677" s="280" t="str">
        <f>IFERROR(VLOOKUP(B677,'اسماء العملاء'!$A$2:$C$142,2,FALSE),"")</f>
        <v/>
      </c>
      <c r="E677" s="281" t="str">
        <f>IFERROR(VLOOKUP(B677,'اسماء العملاء'!$A$2:$C$142,3,FALSE),"")</f>
        <v/>
      </c>
      <c r="F677" s="297" t="str">
        <f>IFERROR(VLOOKUP(B677,'اسماء العملاء'!$A$2:$J$1270,9,FALSE),"")</f>
        <v/>
      </c>
      <c r="G677" s="297" t="str">
        <f>IFERROR(VLOOKUP(B677,'اسماء العملاء'!$A$2:$J$1270,8,FALSE),"")</f>
        <v/>
      </c>
      <c r="H677" s="247" t="str">
        <f>IFERROR(VLOOKUP(B677,'اسماء العملاء'!$A$2:$J$1270,10,FALSE),"")</f>
        <v/>
      </c>
    </row>
    <row r="678" spans="1:8" ht="21.95" customHeight="1">
      <c r="A678" s="290" t="str">
        <f t="shared" ca="1" si="10"/>
        <v/>
      </c>
      <c r="B678" s="227"/>
      <c r="C678" s="279" t="str">
        <f>IFERROR(VLOOKUP(B678,'اسماء العملاء'!$A$2:$E$142,5,FALSE),"")</f>
        <v/>
      </c>
      <c r="D678" s="280" t="str">
        <f>IFERROR(VLOOKUP(B678,'اسماء العملاء'!$A$2:$C$142,2,FALSE),"")</f>
        <v/>
      </c>
      <c r="E678" s="281" t="str">
        <f>IFERROR(VLOOKUP(B678,'اسماء العملاء'!$A$2:$C$142,3,FALSE),"")</f>
        <v/>
      </c>
      <c r="F678" s="297" t="str">
        <f>IFERROR(VLOOKUP(B678,'اسماء العملاء'!$A$2:$J$1270,9,FALSE),"")</f>
        <v/>
      </c>
      <c r="G678" s="297" t="str">
        <f>IFERROR(VLOOKUP(B678,'اسماء العملاء'!$A$2:$J$1270,8,FALSE),"")</f>
        <v/>
      </c>
      <c r="H678" s="247" t="str">
        <f>IFERROR(VLOOKUP(B678,'اسماء العملاء'!$A$2:$J$1270,10,FALSE),"")</f>
        <v/>
      </c>
    </row>
    <row r="679" spans="1:8" ht="21.95" customHeight="1">
      <c r="A679" s="290" t="str">
        <f t="shared" ca="1" si="10"/>
        <v/>
      </c>
      <c r="B679" s="227"/>
      <c r="C679" s="279" t="str">
        <f>IFERROR(VLOOKUP(B679,'اسماء العملاء'!$A$2:$E$142,5,FALSE),"")</f>
        <v/>
      </c>
      <c r="D679" s="280" t="str">
        <f>IFERROR(VLOOKUP(B679,'اسماء العملاء'!$A$2:$C$142,2,FALSE),"")</f>
        <v/>
      </c>
      <c r="E679" s="281" t="str">
        <f>IFERROR(VLOOKUP(B679,'اسماء العملاء'!$A$2:$C$142,3,FALSE),"")</f>
        <v/>
      </c>
      <c r="F679" s="297" t="str">
        <f>IFERROR(VLOOKUP(B679,'اسماء العملاء'!$A$2:$J$1270,9,FALSE),"")</f>
        <v/>
      </c>
      <c r="G679" s="297" t="str">
        <f>IFERROR(VLOOKUP(B679,'اسماء العملاء'!$A$2:$J$1270,8,FALSE),"")</f>
        <v/>
      </c>
      <c r="H679" s="247" t="str">
        <f>IFERROR(VLOOKUP(B679,'اسماء العملاء'!$A$2:$J$1270,10,FALSE),"")</f>
        <v/>
      </c>
    </row>
    <row r="680" spans="1:8" ht="21.95" customHeight="1">
      <c r="A680" s="290" t="str">
        <f t="shared" ca="1" si="10"/>
        <v/>
      </c>
      <c r="B680" s="227"/>
      <c r="C680" s="279" t="str">
        <f>IFERROR(VLOOKUP(B680,'اسماء العملاء'!$A$2:$E$142,5,FALSE),"")</f>
        <v/>
      </c>
      <c r="D680" s="280" t="str">
        <f>IFERROR(VLOOKUP(B680,'اسماء العملاء'!$A$2:$C$142,2,FALSE),"")</f>
        <v/>
      </c>
      <c r="E680" s="281" t="str">
        <f>IFERROR(VLOOKUP(B680,'اسماء العملاء'!$A$2:$C$142,3,FALSE),"")</f>
        <v/>
      </c>
      <c r="F680" s="297" t="str">
        <f>IFERROR(VLOOKUP(B680,'اسماء العملاء'!$A$2:$J$1270,9,FALSE),"")</f>
        <v/>
      </c>
      <c r="G680" s="297" t="str">
        <f>IFERROR(VLOOKUP(B680,'اسماء العملاء'!$A$2:$J$1270,8,FALSE),"")</f>
        <v/>
      </c>
      <c r="H680" s="247" t="str">
        <f>IFERROR(VLOOKUP(B680,'اسماء العملاء'!$A$2:$J$1270,10,FALSE),"")</f>
        <v/>
      </c>
    </row>
    <row r="681" spans="1:8" ht="21.95" customHeight="1">
      <c r="A681" s="290" t="str">
        <f t="shared" ca="1" si="10"/>
        <v/>
      </c>
      <c r="B681" s="227"/>
      <c r="C681" s="279" t="str">
        <f>IFERROR(VLOOKUP(B681,'اسماء العملاء'!$A$2:$E$142,5,FALSE),"")</f>
        <v/>
      </c>
      <c r="D681" s="280" t="str">
        <f>IFERROR(VLOOKUP(B681,'اسماء العملاء'!$A$2:$C$142,2,FALSE),"")</f>
        <v/>
      </c>
      <c r="E681" s="281" t="str">
        <f>IFERROR(VLOOKUP(B681,'اسماء العملاء'!$A$2:$C$142,3,FALSE),"")</f>
        <v/>
      </c>
      <c r="F681" s="297" t="str">
        <f>IFERROR(VLOOKUP(B681,'اسماء العملاء'!$A$2:$J$1270,9,FALSE),"")</f>
        <v/>
      </c>
      <c r="G681" s="297" t="str">
        <f>IFERROR(VLOOKUP(B681,'اسماء العملاء'!$A$2:$J$1270,8,FALSE),"")</f>
        <v/>
      </c>
      <c r="H681" s="247" t="str">
        <f>IFERROR(VLOOKUP(B681,'اسماء العملاء'!$A$2:$J$1270,10,FALSE),"")</f>
        <v/>
      </c>
    </row>
    <row r="682" spans="1:8" ht="21.95" customHeight="1">
      <c r="A682" s="290" t="str">
        <f t="shared" ca="1" si="10"/>
        <v/>
      </c>
      <c r="B682" s="227"/>
      <c r="C682" s="279" t="str">
        <f>IFERROR(VLOOKUP(B682,'اسماء العملاء'!$A$2:$E$142,5,FALSE),"")</f>
        <v/>
      </c>
      <c r="D682" s="280" t="str">
        <f>IFERROR(VLOOKUP(B682,'اسماء العملاء'!$A$2:$C$142,2,FALSE),"")</f>
        <v/>
      </c>
      <c r="E682" s="281" t="str">
        <f>IFERROR(VLOOKUP(B682,'اسماء العملاء'!$A$2:$C$142,3,FALSE),"")</f>
        <v/>
      </c>
      <c r="F682" s="297" t="str">
        <f>IFERROR(VLOOKUP(B682,'اسماء العملاء'!$A$2:$J$1270,9,FALSE),"")</f>
        <v/>
      </c>
      <c r="G682" s="297" t="str">
        <f>IFERROR(VLOOKUP(B682,'اسماء العملاء'!$A$2:$J$1270,8,FALSE),"")</f>
        <v/>
      </c>
      <c r="H682" s="247" t="str">
        <f>IFERROR(VLOOKUP(B682,'اسماء العملاء'!$A$2:$J$1270,10,FALSE),"")</f>
        <v/>
      </c>
    </row>
    <row r="683" spans="1:8" ht="21.95" customHeight="1">
      <c r="A683" s="290" t="str">
        <f t="shared" ca="1" si="10"/>
        <v/>
      </c>
      <c r="B683" s="227"/>
      <c r="C683" s="279" t="str">
        <f>IFERROR(VLOOKUP(B683,'اسماء العملاء'!$A$2:$E$142,5,FALSE),"")</f>
        <v/>
      </c>
      <c r="D683" s="280" t="str">
        <f>IFERROR(VLOOKUP(B683,'اسماء العملاء'!$A$2:$C$142,2,FALSE),"")</f>
        <v/>
      </c>
      <c r="E683" s="281" t="str">
        <f>IFERROR(VLOOKUP(B683,'اسماء العملاء'!$A$2:$C$142,3,FALSE),"")</f>
        <v/>
      </c>
      <c r="F683" s="297" t="str">
        <f>IFERROR(VLOOKUP(B683,'اسماء العملاء'!$A$2:$J$1270,9,FALSE),"")</f>
        <v/>
      </c>
      <c r="G683" s="297" t="str">
        <f>IFERROR(VLOOKUP(B683,'اسماء العملاء'!$A$2:$J$1270,8,FALSE),"")</f>
        <v/>
      </c>
      <c r="H683" s="247" t="str">
        <f>IFERROR(VLOOKUP(B683,'اسماء العملاء'!$A$2:$J$1270,10,FALSE),"")</f>
        <v/>
      </c>
    </row>
    <row r="684" spans="1:8" ht="21.95" customHeight="1">
      <c r="A684" s="290" t="str">
        <f t="shared" ca="1" si="10"/>
        <v/>
      </c>
      <c r="B684" s="227"/>
      <c r="C684" s="279" t="str">
        <f>IFERROR(VLOOKUP(B684,'اسماء العملاء'!$A$2:$E$142,5,FALSE),"")</f>
        <v/>
      </c>
      <c r="D684" s="280" t="str">
        <f>IFERROR(VLOOKUP(B684,'اسماء العملاء'!$A$2:$C$142,2,FALSE),"")</f>
        <v/>
      </c>
      <c r="E684" s="281" t="str">
        <f>IFERROR(VLOOKUP(B684,'اسماء العملاء'!$A$2:$C$142,3,FALSE),"")</f>
        <v/>
      </c>
      <c r="F684" s="297" t="str">
        <f>IFERROR(VLOOKUP(B684,'اسماء العملاء'!$A$2:$J$1270,9,FALSE),"")</f>
        <v/>
      </c>
      <c r="G684" s="297" t="str">
        <f>IFERROR(VLOOKUP(B684,'اسماء العملاء'!$A$2:$J$1270,8,FALSE),"")</f>
        <v/>
      </c>
      <c r="H684" s="247" t="str">
        <f>IFERROR(VLOOKUP(B684,'اسماء العملاء'!$A$2:$J$1270,10,FALSE),"")</f>
        <v/>
      </c>
    </row>
    <row r="685" spans="1:8" ht="21.95" customHeight="1">
      <c r="A685" s="290" t="str">
        <f t="shared" ca="1" si="10"/>
        <v/>
      </c>
      <c r="B685" s="227"/>
      <c r="C685" s="279" t="str">
        <f>IFERROR(VLOOKUP(B685,'اسماء العملاء'!$A$2:$E$142,5,FALSE),"")</f>
        <v/>
      </c>
      <c r="D685" s="280" t="str">
        <f>IFERROR(VLOOKUP(B685,'اسماء العملاء'!$A$2:$C$142,2,FALSE),"")</f>
        <v/>
      </c>
      <c r="E685" s="281" t="str">
        <f>IFERROR(VLOOKUP(B685,'اسماء العملاء'!$A$2:$C$142,3,FALSE),"")</f>
        <v/>
      </c>
      <c r="F685" s="297" t="str">
        <f>IFERROR(VLOOKUP(B685,'اسماء العملاء'!$A$2:$J$1270,9,FALSE),"")</f>
        <v/>
      </c>
      <c r="G685" s="297" t="str">
        <f>IFERROR(VLOOKUP(B685,'اسماء العملاء'!$A$2:$J$1270,8,FALSE),"")</f>
        <v/>
      </c>
      <c r="H685" s="247" t="str">
        <f>IFERROR(VLOOKUP(B685,'اسماء العملاء'!$A$2:$J$1270,10,FALSE),"")</f>
        <v/>
      </c>
    </row>
    <row r="686" spans="1:8" ht="21.95" customHeight="1">
      <c r="A686" s="290" t="str">
        <f t="shared" ca="1" si="10"/>
        <v/>
      </c>
      <c r="B686" s="227"/>
      <c r="C686" s="279" t="str">
        <f>IFERROR(VLOOKUP(B686,'اسماء العملاء'!$A$2:$E$142,5,FALSE),"")</f>
        <v/>
      </c>
      <c r="D686" s="280" t="str">
        <f>IFERROR(VLOOKUP(B686,'اسماء العملاء'!$A$2:$C$142,2,FALSE),"")</f>
        <v/>
      </c>
      <c r="E686" s="281" t="str">
        <f>IFERROR(VLOOKUP(B686,'اسماء العملاء'!$A$2:$C$142,3,FALSE),"")</f>
        <v/>
      </c>
      <c r="F686" s="297" t="str">
        <f>IFERROR(VLOOKUP(B686,'اسماء العملاء'!$A$2:$J$1270,9,FALSE),"")</f>
        <v/>
      </c>
      <c r="G686" s="297" t="str">
        <f>IFERROR(VLOOKUP(B686,'اسماء العملاء'!$A$2:$J$1270,8,FALSE),"")</f>
        <v/>
      </c>
      <c r="H686" s="247" t="str">
        <f>IFERROR(VLOOKUP(B686,'اسماء العملاء'!$A$2:$J$1270,10,FALSE),"")</f>
        <v/>
      </c>
    </row>
    <row r="687" spans="1:8" ht="21.95" customHeight="1">
      <c r="A687" s="290" t="str">
        <f t="shared" ca="1" si="10"/>
        <v/>
      </c>
      <c r="B687" s="227"/>
      <c r="C687" s="279" t="str">
        <f>IFERROR(VLOOKUP(B687,'اسماء العملاء'!$A$2:$E$142,5,FALSE),"")</f>
        <v/>
      </c>
      <c r="D687" s="280" t="str">
        <f>IFERROR(VLOOKUP(B687,'اسماء العملاء'!$A$2:$C$142,2,FALSE),"")</f>
        <v/>
      </c>
      <c r="E687" s="281" t="str">
        <f>IFERROR(VLOOKUP(B687,'اسماء العملاء'!$A$2:$C$142,3,FALSE),"")</f>
        <v/>
      </c>
      <c r="F687" s="297" t="str">
        <f>IFERROR(VLOOKUP(B687,'اسماء العملاء'!$A$2:$J$1270,9,FALSE),"")</f>
        <v/>
      </c>
      <c r="G687" s="297" t="str">
        <f>IFERROR(VLOOKUP(B687,'اسماء العملاء'!$A$2:$J$1270,8,FALSE),"")</f>
        <v/>
      </c>
      <c r="H687" s="247" t="str">
        <f>IFERROR(VLOOKUP(B687,'اسماء العملاء'!$A$2:$J$1270,10,FALSE),"")</f>
        <v/>
      </c>
    </row>
    <row r="688" spans="1:8" ht="21.95" customHeight="1">
      <c r="A688" s="290" t="str">
        <f t="shared" ca="1" si="10"/>
        <v/>
      </c>
      <c r="B688" s="227"/>
      <c r="C688" s="279" t="str">
        <f>IFERROR(VLOOKUP(B688,'اسماء العملاء'!$A$2:$E$142,5,FALSE),"")</f>
        <v/>
      </c>
      <c r="D688" s="280" t="str">
        <f>IFERROR(VLOOKUP(B688,'اسماء العملاء'!$A$2:$C$142,2,FALSE),"")</f>
        <v/>
      </c>
      <c r="E688" s="281" t="str">
        <f>IFERROR(VLOOKUP(B688,'اسماء العملاء'!$A$2:$C$142,3,FALSE),"")</f>
        <v/>
      </c>
      <c r="F688" s="297" t="str">
        <f>IFERROR(VLOOKUP(B688,'اسماء العملاء'!$A$2:$J$1270,9,FALSE),"")</f>
        <v/>
      </c>
      <c r="G688" s="297" t="str">
        <f>IFERROR(VLOOKUP(B688,'اسماء العملاء'!$A$2:$J$1270,8,FALSE),"")</f>
        <v/>
      </c>
      <c r="H688" s="247" t="str">
        <f>IFERROR(VLOOKUP(B688,'اسماء العملاء'!$A$2:$J$1270,10,FALSE),"")</f>
        <v/>
      </c>
    </row>
    <row r="689" spans="1:8" ht="21.95" customHeight="1">
      <c r="A689" s="290" t="str">
        <f t="shared" ca="1" si="10"/>
        <v/>
      </c>
      <c r="B689" s="227"/>
      <c r="C689" s="279" t="str">
        <f>IFERROR(VLOOKUP(B689,'اسماء العملاء'!$A$2:$E$142,5,FALSE),"")</f>
        <v/>
      </c>
      <c r="D689" s="280" t="str">
        <f>IFERROR(VLOOKUP(B689,'اسماء العملاء'!$A$2:$C$142,2,FALSE),"")</f>
        <v/>
      </c>
      <c r="E689" s="281" t="str">
        <f>IFERROR(VLOOKUP(B689,'اسماء العملاء'!$A$2:$C$142,3,FALSE),"")</f>
        <v/>
      </c>
      <c r="F689" s="297" t="str">
        <f>IFERROR(VLOOKUP(B689,'اسماء العملاء'!$A$2:$J$1270,9,FALSE),"")</f>
        <v/>
      </c>
      <c r="G689" s="297" t="str">
        <f>IFERROR(VLOOKUP(B689,'اسماء العملاء'!$A$2:$J$1270,8,FALSE),"")</f>
        <v/>
      </c>
      <c r="H689" s="247" t="str">
        <f>IFERROR(VLOOKUP(B689,'اسماء العملاء'!$A$2:$J$1270,10,FALSE),"")</f>
        <v/>
      </c>
    </row>
    <row r="690" spans="1:8" ht="21.95" customHeight="1">
      <c r="A690" s="290" t="str">
        <f t="shared" ca="1" si="10"/>
        <v/>
      </c>
      <c r="B690" s="227"/>
      <c r="C690" s="279" t="str">
        <f>IFERROR(VLOOKUP(B690,'اسماء العملاء'!$A$2:$E$142,5,FALSE),"")</f>
        <v/>
      </c>
      <c r="D690" s="280" t="str">
        <f>IFERROR(VLOOKUP(B690,'اسماء العملاء'!$A$2:$C$142,2,FALSE),"")</f>
        <v/>
      </c>
      <c r="E690" s="281" t="str">
        <f>IFERROR(VLOOKUP(B690,'اسماء العملاء'!$A$2:$C$142,3,FALSE),"")</f>
        <v/>
      </c>
      <c r="F690" s="297" t="str">
        <f>IFERROR(VLOOKUP(B690,'اسماء العملاء'!$A$2:$J$1270,9,FALSE),"")</f>
        <v/>
      </c>
      <c r="G690" s="297" t="str">
        <f>IFERROR(VLOOKUP(B690,'اسماء العملاء'!$A$2:$J$1270,8,FALSE),"")</f>
        <v/>
      </c>
      <c r="H690" s="247" t="str">
        <f>IFERROR(VLOOKUP(B690,'اسماء العملاء'!$A$2:$J$1270,10,FALSE),"")</f>
        <v/>
      </c>
    </row>
    <row r="691" spans="1:8" ht="21.95" customHeight="1">
      <c r="A691" s="290" t="str">
        <f t="shared" ca="1" si="10"/>
        <v/>
      </c>
      <c r="B691" s="227"/>
      <c r="C691" s="279" t="str">
        <f>IFERROR(VLOOKUP(B691,'اسماء العملاء'!$A$2:$E$142,5,FALSE),"")</f>
        <v/>
      </c>
      <c r="D691" s="280" t="str">
        <f>IFERROR(VLOOKUP(B691,'اسماء العملاء'!$A$2:$C$142,2,FALSE),"")</f>
        <v/>
      </c>
      <c r="E691" s="281" t="str">
        <f>IFERROR(VLOOKUP(B691,'اسماء العملاء'!$A$2:$C$142,3,FALSE),"")</f>
        <v/>
      </c>
      <c r="F691" s="297" t="str">
        <f>IFERROR(VLOOKUP(B691,'اسماء العملاء'!$A$2:$J$1270,9,FALSE),"")</f>
        <v/>
      </c>
      <c r="G691" s="297" t="str">
        <f>IFERROR(VLOOKUP(B691,'اسماء العملاء'!$A$2:$J$1270,8,FALSE),"")</f>
        <v/>
      </c>
      <c r="H691" s="247" t="str">
        <f>IFERROR(VLOOKUP(B691,'اسماء العملاء'!$A$2:$J$1270,10,FALSE),"")</f>
        <v/>
      </c>
    </row>
    <row r="692" spans="1:8" ht="21.95" customHeight="1">
      <c r="A692" s="290" t="str">
        <f t="shared" ca="1" si="10"/>
        <v/>
      </c>
      <c r="B692" s="227"/>
      <c r="C692" s="279" t="str">
        <f>IFERROR(VLOOKUP(B692,'اسماء العملاء'!$A$2:$E$142,5,FALSE),"")</f>
        <v/>
      </c>
      <c r="D692" s="280" t="str">
        <f>IFERROR(VLOOKUP(B692,'اسماء العملاء'!$A$2:$C$142,2,FALSE),"")</f>
        <v/>
      </c>
      <c r="E692" s="281" t="str">
        <f>IFERROR(VLOOKUP(B692,'اسماء العملاء'!$A$2:$C$142,3,FALSE),"")</f>
        <v/>
      </c>
      <c r="F692" s="297" t="str">
        <f>IFERROR(VLOOKUP(B692,'اسماء العملاء'!$A$2:$J$1270,9,FALSE),"")</f>
        <v/>
      </c>
      <c r="G692" s="297" t="str">
        <f>IFERROR(VLOOKUP(B692,'اسماء العملاء'!$A$2:$J$1270,8,FALSE),"")</f>
        <v/>
      </c>
      <c r="H692" s="247" t="str">
        <f>IFERROR(VLOOKUP(B692,'اسماء العملاء'!$A$2:$J$1270,10,FALSE),"")</f>
        <v/>
      </c>
    </row>
    <row r="693" spans="1:8" ht="21.95" customHeight="1">
      <c r="A693" s="290" t="str">
        <f t="shared" ca="1" si="10"/>
        <v/>
      </c>
      <c r="B693" s="227"/>
      <c r="C693" s="279" t="str">
        <f>IFERROR(VLOOKUP(B693,'اسماء العملاء'!$A$2:$E$142,5,FALSE),"")</f>
        <v/>
      </c>
      <c r="D693" s="280" t="str">
        <f>IFERROR(VLOOKUP(B693,'اسماء العملاء'!$A$2:$C$142,2,FALSE),"")</f>
        <v/>
      </c>
      <c r="E693" s="281" t="str">
        <f>IFERROR(VLOOKUP(B693,'اسماء العملاء'!$A$2:$C$142,3,FALSE),"")</f>
        <v/>
      </c>
      <c r="F693" s="297" t="str">
        <f>IFERROR(VLOOKUP(B693,'اسماء العملاء'!$A$2:$J$1270,9,FALSE),"")</f>
        <v/>
      </c>
      <c r="G693" s="297" t="str">
        <f>IFERROR(VLOOKUP(B693,'اسماء العملاء'!$A$2:$J$1270,8,FALSE),"")</f>
        <v/>
      </c>
      <c r="H693" s="247" t="str">
        <f>IFERROR(VLOOKUP(B693,'اسماء العملاء'!$A$2:$J$1270,10,FALSE),"")</f>
        <v/>
      </c>
    </row>
    <row r="694" spans="1:8" ht="21.95" customHeight="1">
      <c r="A694" s="290" t="str">
        <f t="shared" ca="1" si="10"/>
        <v/>
      </c>
      <c r="B694" s="227"/>
      <c r="C694" s="279" t="str">
        <f>IFERROR(VLOOKUP(B694,'اسماء العملاء'!$A$2:$E$142,5,FALSE),"")</f>
        <v/>
      </c>
      <c r="D694" s="280" t="str">
        <f>IFERROR(VLOOKUP(B694,'اسماء العملاء'!$A$2:$C$142,2,FALSE),"")</f>
        <v/>
      </c>
      <c r="E694" s="281" t="str">
        <f>IFERROR(VLOOKUP(B694,'اسماء العملاء'!$A$2:$C$142,3,FALSE),"")</f>
        <v/>
      </c>
      <c r="F694" s="297" t="str">
        <f>IFERROR(VLOOKUP(B694,'اسماء العملاء'!$A$2:$J$1270,9,FALSE),"")</f>
        <v/>
      </c>
      <c r="G694" s="297" t="str">
        <f>IFERROR(VLOOKUP(B694,'اسماء العملاء'!$A$2:$J$1270,8,FALSE),"")</f>
        <v/>
      </c>
      <c r="H694" s="247" t="str">
        <f>IFERROR(VLOOKUP(B694,'اسماء العملاء'!$A$2:$J$1270,10,FALSE),"")</f>
        <v/>
      </c>
    </row>
    <row r="695" spans="1:8" ht="21.95" customHeight="1">
      <c r="A695" s="290" t="str">
        <f t="shared" ca="1" si="10"/>
        <v/>
      </c>
      <c r="B695" s="227"/>
      <c r="C695" s="279" t="str">
        <f>IFERROR(VLOOKUP(B695,'اسماء العملاء'!$A$2:$E$142,5,FALSE),"")</f>
        <v/>
      </c>
      <c r="D695" s="280" t="str">
        <f>IFERROR(VLOOKUP(B695,'اسماء العملاء'!$A$2:$C$142,2,FALSE),"")</f>
        <v/>
      </c>
      <c r="E695" s="281" t="str">
        <f>IFERROR(VLOOKUP(B695,'اسماء العملاء'!$A$2:$C$142,3,FALSE),"")</f>
        <v/>
      </c>
      <c r="F695" s="297" t="str">
        <f>IFERROR(VLOOKUP(B695,'اسماء العملاء'!$A$2:$J$1270,9,FALSE),"")</f>
        <v/>
      </c>
      <c r="G695" s="297" t="str">
        <f>IFERROR(VLOOKUP(B695,'اسماء العملاء'!$A$2:$J$1270,8,FALSE),"")</f>
        <v/>
      </c>
      <c r="H695" s="247" t="str">
        <f>IFERROR(VLOOKUP(B695,'اسماء العملاء'!$A$2:$J$1270,10,FALSE),"")</f>
        <v/>
      </c>
    </row>
    <row r="696" spans="1:8" ht="21.95" customHeight="1">
      <c r="A696" s="290" t="str">
        <f t="shared" ca="1" si="10"/>
        <v/>
      </c>
      <c r="B696" s="227"/>
      <c r="C696" s="279" t="str">
        <f>IFERROR(VLOOKUP(B696,'اسماء العملاء'!$A$2:$E$142,5,FALSE),"")</f>
        <v/>
      </c>
      <c r="D696" s="280" t="str">
        <f>IFERROR(VLOOKUP(B696,'اسماء العملاء'!$A$2:$C$142,2,FALSE),"")</f>
        <v/>
      </c>
      <c r="E696" s="281" t="str">
        <f>IFERROR(VLOOKUP(B696,'اسماء العملاء'!$A$2:$C$142,3,FALSE),"")</f>
        <v/>
      </c>
      <c r="F696" s="297" t="str">
        <f>IFERROR(VLOOKUP(B696,'اسماء العملاء'!$A$2:$J$1270,9,FALSE),"")</f>
        <v/>
      </c>
      <c r="G696" s="297" t="str">
        <f>IFERROR(VLOOKUP(B696,'اسماء العملاء'!$A$2:$J$1270,8,FALSE),"")</f>
        <v/>
      </c>
      <c r="H696" s="247" t="str">
        <f>IFERROR(VLOOKUP(B696,'اسماء العملاء'!$A$2:$J$1270,10,FALSE),"")</f>
        <v/>
      </c>
    </row>
    <row r="697" spans="1:8" ht="21.95" customHeight="1">
      <c r="A697" s="290" t="str">
        <f t="shared" ca="1" si="10"/>
        <v/>
      </c>
      <c r="B697" s="227"/>
      <c r="C697" s="279" t="str">
        <f>IFERROR(VLOOKUP(B697,'اسماء العملاء'!$A$2:$E$142,5,FALSE),"")</f>
        <v/>
      </c>
      <c r="D697" s="280" t="str">
        <f>IFERROR(VLOOKUP(B697,'اسماء العملاء'!$A$2:$C$142,2,FALSE),"")</f>
        <v/>
      </c>
      <c r="E697" s="281" t="str">
        <f>IFERROR(VLOOKUP(B697,'اسماء العملاء'!$A$2:$C$142,3,FALSE),"")</f>
        <v/>
      </c>
      <c r="F697" s="297" t="str">
        <f>IFERROR(VLOOKUP(B697,'اسماء العملاء'!$A$2:$J$1270,9,FALSE),"")</f>
        <v/>
      </c>
      <c r="G697" s="297" t="str">
        <f>IFERROR(VLOOKUP(B697,'اسماء العملاء'!$A$2:$J$1270,8,FALSE),"")</f>
        <v/>
      </c>
      <c r="H697" s="247" t="str">
        <f>IFERROR(VLOOKUP(B697,'اسماء العملاء'!$A$2:$J$1270,10,FALSE),"")</f>
        <v/>
      </c>
    </row>
    <row r="698" spans="1:8" ht="21.95" customHeight="1">
      <c r="A698" s="290" t="str">
        <f t="shared" ca="1" si="10"/>
        <v/>
      </c>
      <c r="B698" s="227"/>
      <c r="C698" s="279" t="str">
        <f>IFERROR(VLOOKUP(B698,'اسماء العملاء'!$A$2:$E$142,5,FALSE),"")</f>
        <v/>
      </c>
      <c r="D698" s="280" t="str">
        <f>IFERROR(VLOOKUP(B698,'اسماء العملاء'!$A$2:$C$142,2,FALSE),"")</f>
        <v/>
      </c>
      <c r="E698" s="281" t="str">
        <f>IFERROR(VLOOKUP(B698,'اسماء العملاء'!$A$2:$C$142,3,FALSE),"")</f>
        <v/>
      </c>
      <c r="F698" s="297" t="str">
        <f>IFERROR(VLOOKUP(B698,'اسماء العملاء'!$A$2:$J$1270,9,FALSE),"")</f>
        <v/>
      </c>
      <c r="G698" s="297" t="str">
        <f>IFERROR(VLOOKUP(B698,'اسماء العملاء'!$A$2:$J$1270,8,FALSE),"")</f>
        <v/>
      </c>
      <c r="H698" s="247" t="str">
        <f>IFERROR(VLOOKUP(B698,'اسماء العملاء'!$A$2:$J$1270,10,FALSE),"")</f>
        <v/>
      </c>
    </row>
    <row r="699" spans="1:8" ht="21.95" customHeight="1">
      <c r="A699" s="290" t="str">
        <f t="shared" ca="1" si="10"/>
        <v/>
      </c>
      <c r="B699" s="227"/>
      <c r="C699" s="279" t="str">
        <f>IFERROR(VLOOKUP(B699,'اسماء العملاء'!$A$2:$E$142,5,FALSE),"")</f>
        <v/>
      </c>
      <c r="D699" s="280" t="str">
        <f>IFERROR(VLOOKUP(B699,'اسماء العملاء'!$A$2:$C$142,2,FALSE),"")</f>
        <v/>
      </c>
      <c r="E699" s="281" t="str">
        <f>IFERROR(VLOOKUP(B699,'اسماء العملاء'!$A$2:$C$142,3,FALSE),"")</f>
        <v/>
      </c>
      <c r="F699" s="297" t="str">
        <f>IFERROR(VLOOKUP(B699,'اسماء العملاء'!$A$2:$J$1270,9,FALSE),"")</f>
        <v/>
      </c>
      <c r="G699" s="297" t="str">
        <f>IFERROR(VLOOKUP(B699,'اسماء العملاء'!$A$2:$J$1270,8,FALSE),"")</f>
        <v/>
      </c>
      <c r="H699" s="247" t="str">
        <f>IFERROR(VLOOKUP(B699,'اسماء العملاء'!$A$2:$J$1270,10,FALSE),"")</f>
        <v/>
      </c>
    </row>
    <row r="700" spans="1:8" ht="21.95" customHeight="1">
      <c r="A700" s="290" t="str">
        <f t="shared" ca="1" si="10"/>
        <v/>
      </c>
      <c r="B700" s="227"/>
      <c r="C700" s="279" t="str">
        <f>IFERROR(VLOOKUP(B700,'اسماء العملاء'!$A$2:$E$142,5,FALSE),"")</f>
        <v/>
      </c>
      <c r="D700" s="280" t="str">
        <f>IFERROR(VLOOKUP(B700,'اسماء العملاء'!$A$2:$C$142,2,FALSE),"")</f>
        <v/>
      </c>
      <c r="E700" s="281" t="str">
        <f>IFERROR(VLOOKUP(B700,'اسماء العملاء'!$A$2:$C$142,3,FALSE),"")</f>
        <v/>
      </c>
      <c r="F700" s="297" t="str">
        <f>IFERROR(VLOOKUP(B700,'اسماء العملاء'!$A$2:$J$1270,9,FALSE),"")</f>
        <v/>
      </c>
      <c r="G700" s="297" t="str">
        <f>IFERROR(VLOOKUP(B700,'اسماء العملاء'!$A$2:$J$1270,8,FALSE),"")</f>
        <v/>
      </c>
      <c r="H700" s="247" t="str">
        <f>IFERROR(VLOOKUP(B700,'اسماء العملاء'!$A$2:$J$1270,10,FALSE),"")</f>
        <v/>
      </c>
    </row>
    <row r="701" spans="1:8" ht="21.95" customHeight="1">
      <c r="A701" s="290" t="str">
        <f t="shared" ca="1" si="10"/>
        <v/>
      </c>
      <c r="B701" s="227"/>
      <c r="C701" s="279" t="str">
        <f>IFERROR(VLOOKUP(B701,'اسماء العملاء'!$A$2:$E$142,5,FALSE),"")</f>
        <v/>
      </c>
      <c r="D701" s="280" t="str">
        <f>IFERROR(VLOOKUP(B701,'اسماء العملاء'!$A$2:$C$142,2,FALSE),"")</f>
        <v/>
      </c>
      <c r="E701" s="281" t="str">
        <f>IFERROR(VLOOKUP(B701,'اسماء العملاء'!$A$2:$C$142,3,FALSE),"")</f>
        <v/>
      </c>
      <c r="F701" s="297" t="str">
        <f>IFERROR(VLOOKUP(B701,'اسماء العملاء'!$A$2:$J$1270,9,FALSE),"")</f>
        <v/>
      </c>
      <c r="G701" s="297" t="str">
        <f>IFERROR(VLOOKUP(B701,'اسماء العملاء'!$A$2:$J$1270,8,FALSE),"")</f>
        <v/>
      </c>
      <c r="H701" s="247" t="str">
        <f>IFERROR(VLOOKUP(B701,'اسماء العملاء'!$A$2:$J$1270,10,FALSE),"")</f>
        <v/>
      </c>
    </row>
    <row r="702" spans="1:8" ht="21.95" customHeight="1">
      <c r="A702" s="290" t="str">
        <f t="shared" ca="1" si="10"/>
        <v/>
      </c>
      <c r="B702" s="227"/>
      <c r="C702" s="279" t="str">
        <f>IFERROR(VLOOKUP(B702,'اسماء العملاء'!$A$2:$E$142,5,FALSE),"")</f>
        <v/>
      </c>
      <c r="D702" s="280" t="str">
        <f>IFERROR(VLOOKUP(B702,'اسماء العملاء'!$A$2:$C$142,2,FALSE),"")</f>
        <v/>
      </c>
      <c r="E702" s="281" t="str">
        <f>IFERROR(VLOOKUP(B702,'اسماء العملاء'!$A$2:$C$142,3,FALSE),"")</f>
        <v/>
      </c>
      <c r="F702" s="297" t="str">
        <f>IFERROR(VLOOKUP(B702,'اسماء العملاء'!$A$2:$J$1270,9,FALSE),"")</f>
        <v/>
      </c>
      <c r="G702" s="297" t="str">
        <f>IFERROR(VLOOKUP(B702,'اسماء العملاء'!$A$2:$J$1270,8,FALSE),"")</f>
        <v/>
      </c>
      <c r="H702" s="247" t="str">
        <f>IFERROR(VLOOKUP(B702,'اسماء العملاء'!$A$2:$J$1270,10,FALSE),"")</f>
        <v/>
      </c>
    </row>
    <row r="703" spans="1:8" ht="21.95" customHeight="1">
      <c r="A703" s="290" t="str">
        <f t="shared" ca="1" si="10"/>
        <v/>
      </c>
      <c r="B703" s="227"/>
      <c r="C703" s="279" t="str">
        <f>IFERROR(VLOOKUP(B703,'اسماء العملاء'!$A$2:$E$142,5,FALSE),"")</f>
        <v/>
      </c>
      <c r="D703" s="280" t="str">
        <f>IFERROR(VLOOKUP(B703,'اسماء العملاء'!$A$2:$C$142,2,FALSE),"")</f>
        <v/>
      </c>
      <c r="E703" s="281" t="str">
        <f>IFERROR(VLOOKUP(B703,'اسماء العملاء'!$A$2:$C$142,3,FALSE),"")</f>
        <v/>
      </c>
      <c r="F703" s="297" t="str">
        <f>IFERROR(VLOOKUP(B703,'اسماء العملاء'!$A$2:$J$1270,9,FALSE),"")</f>
        <v/>
      </c>
      <c r="G703" s="297" t="str">
        <f>IFERROR(VLOOKUP(B703,'اسماء العملاء'!$A$2:$J$1270,8,FALSE),"")</f>
        <v/>
      </c>
      <c r="H703" s="247" t="str">
        <f>IFERROR(VLOOKUP(B703,'اسماء العملاء'!$A$2:$J$1270,10,FALSE),"")</f>
        <v/>
      </c>
    </row>
    <row r="704" spans="1:8" ht="21.95" customHeight="1">
      <c r="A704" s="290" t="str">
        <f t="shared" ca="1" si="10"/>
        <v/>
      </c>
      <c r="B704" s="227"/>
      <c r="C704" s="279" t="str">
        <f>IFERROR(VLOOKUP(B704,'اسماء العملاء'!$A$2:$E$142,5,FALSE),"")</f>
        <v/>
      </c>
      <c r="D704" s="280" t="str">
        <f>IFERROR(VLOOKUP(B704,'اسماء العملاء'!$A$2:$C$142,2,FALSE),"")</f>
        <v/>
      </c>
      <c r="E704" s="281" t="str">
        <f>IFERROR(VLOOKUP(B704,'اسماء العملاء'!$A$2:$C$142,3,FALSE),"")</f>
        <v/>
      </c>
      <c r="F704" s="297" t="str">
        <f>IFERROR(VLOOKUP(B704,'اسماء العملاء'!$A$2:$J$1270,9,FALSE),"")</f>
        <v/>
      </c>
      <c r="G704" s="297" t="str">
        <f>IFERROR(VLOOKUP(B704,'اسماء العملاء'!$A$2:$J$1270,8,FALSE),"")</f>
        <v/>
      </c>
      <c r="H704" s="247" t="str">
        <f>IFERROR(VLOOKUP(B704,'اسماء العملاء'!$A$2:$J$1270,10,FALSE),"")</f>
        <v/>
      </c>
    </row>
    <row r="705" spans="1:8" ht="21.95" customHeight="1">
      <c r="A705" s="290" t="str">
        <f t="shared" ca="1" si="10"/>
        <v/>
      </c>
      <c r="B705" s="227"/>
      <c r="C705" s="279" t="str">
        <f>IFERROR(VLOOKUP(B705,'اسماء العملاء'!$A$2:$E$142,5,FALSE),"")</f>
        <v/>
      </c>
      <c r="D705" s="280" t="str">
        <f>IFERROR(VLOOKUP(B705,'اسماء العملاء'!$A$2:$C$142,2,FALSE),"")</f>
        <v/>
      </c>
      <c r="E705" s="281" t="str">
        <f>IFERROR(VLOOKUP(B705,'اسماء العملاء'!$A$2:$C$142,3,FALSE),"")</f>
        <v/>
      </c>
      <c r="F705" s="297" t="str">
        <f>IFERROR(VLOOKUP(B705,'اسماء العملاء'!$A$2:$J$1270,9,FALSE),"")</f>
        <v/>
      </c>
      <c r="G705" s="297" t="str">
        <f>IFERROR(VLOOKUP(B705,'اسماء العملاء'!$A$2:$J$1270,8,FALSE),"")</f>
        <v/>
      </c>
      <c r="H705" s="247" t="str">
        <f>IFERROR(VLOOKUP(B705,'اسماء العملاء'!$A$2:$J$1270,10,FALSE),"")</f>
        <v/>
      </c>
    </row>
    <row r="706" spans="1:8" ht="21.95" customHeight="1">
      <c r="A706" s="290" t="str">
        <f t="shared" ca="1" si="10"/>
        <v/>
      </c>
      <c r="B706" s="227"/>
      <c r="C706" s="279" t="str">
        <f>IFERROR(VLOOKUP(B706,'اسماء العملاء'!$A$2:$E$142,5,FALSE),"")</f>
        <v/>
      </c>
      <c r="D706" s="280" t="str">
        <f>IFERROR(VLOOKUP(B706,'اسماء العملاء'!$A$2:$C$142,2,FALSE),"")</f>
        <v/>
      </c>
      <c r="E706" s="281" t="str">
        <f>IFERROR(VLOOKUP(B706,'اسماء العملاء'!$A$2:$C$142,3,FALSE),"")</f>
        <v/>
      </c>
      <c r="F706" s="297" t="str">
        <f>IFERROR(VLOOKUP(B706,'اسماء العملاء'!$A$2:$J$1270,9,FALSE),"")</f>
        <v/>
      </c>
      <c r="G706" s="297" t="str">
        <f>IFERROR(VLOOKUP(B706,'اسماء العملاء'!$A$2:$J$1270,8,FALSE),"")</f>
        <v/>
      </c>
      <c r="H706" s="247" t="str">
        <f>IFERROR(VLOOKUP(B706,'اسماء العملاء'!$A$2:$J$1270,10,FALSE),"")</f>
        <v/>
      </c>
    </row>
    <row r="707" spans="1:8" ht="21.95" customHeight="1">
      <c r="A707" s="290" t="str">
        <f t="shared" ca="1" si="10"/>
        <v/>
      </c>
      <c r="B707" s="227"/>
      <c r="C707" s="279" t="str">
        <f>IFERROR(VLOOKUP(B707,'اسماء العملاء'!$A$2:$E$142,5,FALSE),"")</f>
        <v/>
      </c>
      <c r="D707" s="280" t="str">
        <f>IFERROR(VLOOKUP(B707,'اسماء العملاء'!$A$2:$C$142,2,FALSE),"")</f>
        <v/>
      </c>
      <c r="E707" s="281" t="str">
        <f>IFERROR(VLOOKUP(B707,'اسماء العملاء'!$A$2:$C$142,3,FALSE),"")</f>
        <v/>
      </c>
      <c r="F707" s="297" t="str">
        <f>IFERROR(VLOOKUP(B707,'اسماء العملاء'!$A$2:$J$1270,9,FALSE),"")</f>
        <v/>
      </c>
      <c r="G707" s="297" t="str">
        <f>IFERROR(VLOOKUP(B707,'اسماء العملاء'!$A$2:$J$1270,8,FALSE),"")</f>
        <v/>
      </c>
      <c r="H707" s="247" t="str">
        <f>IFERROR(VLOOKUP(B707,'اسماء العملاء'!$A$2:$J$1270,10,FALSE),"")</f>
        <v/>
      </c>
    </row>
    <row r="708" spans="1:8" ht="21.95" customHeight="1">
      <c r="A708" s="290" t="str">
        <f t="shared" ref="A708:A771" ca="1" si="11">IF(B708="","",TODAY())</f>
        <v/>
      </c>
      <c r="B708" s="227"/>
      <c r="C708" s="279" t="str">
        <f>IFERROR(VLOOKUP(B708,'اسماء العملاء'!$A$2:$E$142,5,FALSE),"")</f>
        <v/>
      </c>
      <c r="D708" s="280" t="str">
        <f>IFERROR(VLOOKUP(B708,'اسماء العملاء'!$A$2:$C$142,2,FALSE),"")</f>
        <v/>
      </c>
      <c r="E708" s="281" t="str">
        <f>IFERROR(VLOOKUP(B708,'اسماء العملاء'!$A$2:$C$142,3,FALSE),"")</f>
        <v/>
      </c>
      <c r="F708" s="297" t="str">
        <f>IFERROR(VLOOKUP(B708,'اسماء العملاء'!$A$2:$J$1270,9,FALSE),"")</f>
        <v/>
      </c>
      <c r="G708" s="297" t="str">
        <f>IFERROR(VLOOKUP(B708,'اسماء العملاء'!$A$2:$J$1270,8,FALSE),"")</f>
        <v/>
      </c>
      <c r="H708" s="247" t="str">
        <f>IFERROR(VLOOKUP(B708,'اسماء العملاء'!$A$2:$J$1270,10,FALSE),"")</f>
        <v/>
      </c>
    </row>
    <row r="709" spans="1:8" ht="21.95" customHeight="1">
      <c r="A709" s="290" t="str">
        <f t="shared" ca="1" si="11"/>
        <v/>
      </c>
      <c r="B709" s="227"/>
      <c r="C709" s="279" t="str">
        <f>IFERROR(VLOOKUP(B709,'اسماء العملاء'!$A$2:$E$142,5,FALSE),"")</f>
        <v/>
      </c>
      <c r="D709" s="280" t="str">
        <f>IFERROR(VLOOKUP(B709,'اسماء العملاء'!$A$2:$C$142,2,FALSE),"")</f>
        <v/>
      </c>
      <c r="E709" s="281" t="str">
        <f>IFERROR(VLOOKUP(B709,'اسماء العملاء'!$A$2:$C$142,3,FALSE),"")</f>
        <v/>
      </c>
      <c r="F709" s="297" t="str">
        <f>IFERROR(VLOOKUP(B709,'اسماء العملاء'!$A$2:$J$1270,9,FALSE),"")</f>
        <v/>
      </c>
      <c r="G709" s="297" t="str">
        <f>IFERROR(VLOOKUP(B709,'اسماء العملاء'!$A$2:$J$1270,8,FALSE),"")</f>
        <v/>
      </c>
      <c r="H709" s="247" t="str">
        <f>IFERROR(VLOOKUP(B709,'اسماء العملاء'!$A$2:$J$1270,10,FALSE),"")</f>
        <v/>
      </c>
    </row>
    <row r="710" spans="1:8" ht="21.95" customHeight="1">
      <c r="A710" s="290" t="str">
        <f t="shared" ca="1" si="11"/>
        <v/>
      </c>
      <c r="B710" s="227"/>
      <c r="C710" s="279" t="str">
        <f>IFERROR(VLOOKUP(B710,'اسماء العملاء'!$A$2:$E$142,5,FALSE),"")</f>
        <v/>
      </c>
      <c r="D710" s="280" t="str">
        <f>IFERROR(VLOOKUP(B710,'اسماء العملاء'!$A$2:$C$142,2,FALSE),"")</f>
        <v/>
      </c>
      <c r="E710" s="281" t="str">
        <f>IFERROR(VLOOKUP(B710,'اسماء العملاء'!$A$2:$C$142,3,FALSE),"")</f>
        <v/>
      </c>
      <c r="F710" s="297" t="str">
        <f>IFERROR(VLOOKUP(B710,'اسماء العملاء'!$A$2:$J$1270,9,FALSE),"")</f>
        <v/>
      </c>
      <c r="G710" s="297" t="str">
        <f>IFERROR(VLOOKUP(B710,'اسماء العملاء'!$A$2:$J$1270,8,FALSE),"")</f>
        <v/>
      </c>
      <c r="H710" s="247" t="str">
        <f>IFERROR(VLOOKUP(B710,'اسماء العملاء'!$A$2:$J$1270,10,FALSE),"")</f>
        <v/>
      </c>
    </row>
    <row r="711" spans="1:8" ht="21.95" customHeight="1">
      <c r="A711" s="290" t="str">
        <f t="shared" ca="1" si="11"/>
        <v/>
      </c>
      <c r="B711" s="227"/>
      <c r="C711" s="279" t="str">
        <f>IFERROR(VLOOKUP(B711,'اسماء العملاء'!$A$2:$E$142,5,FALSE),"")</f>
        <v/>
      </c>
      <c r="D711" s="280" t="str">
        <f>IFERROR(VLOOKUP(B711,'اسماء العملاء'!$A$2:$C$142,2,FALSE),"")</f>
        <v/>
      </c>
      <c r="E711" s="281" t="str">
        <f>IFERROR(VLOOKUP(B711,'اسماء العملاء'!$A$2:$C$142,3,FALSE),"")</f>
        <v/>
      </c>
      <c r="F711" s="297" t="str">
        <f>IFERROR(VLOOKUP(B711,'اسماء العملاء'!$A$2:$J$1270,9,FALSE),"")</f>
        <v/>
      </c>
      <c r="G711" s="297" t="str">
        <f>IFERROR(VLOOKUP(B711,'اسماء العملاء'!$A$2:$J$1270,8,FALSE),"")</f>
        <v/>
      </c>
      <c r="H711" s="247" t="str">
        <f>IFERROR(VLOOKUP(B711,'اسماء العملاء'!$A$2:$J$1270,10,FALSE),"")</f>
        <v/>
      </c>
    </row>
    <row r="712" spans="1:8" ht="21.95" customHeight="1">
      <c r="A712" s="290" t="str">
        <f t="shared" ca="1" si="11"/>
        <v/>
      </c>
      <c r="B712" s="227"/>
      <c r="C712" s="279" t="str">
        <f>IFERROR(VLOOKUP(B712,'اسماء العملاء'!$A$2:$E$142,5,FALSE),"")</f>
        <v/>
      </c>
      <c r="D712" s="280" t="str">
        <f>IFERROR(VLOOKUP(B712,'اسماء العملاء'!$A$2:$C$142,2,FALSE),"")</f>
        <v/>
      </c>
      <c r="E712" s="281" t="str">
        <f>IFERROR(VLOOKUP(B712,'اسماء العملاء'!$A$2:$C$142,3,FALSE),"")</f>
        <v/>
      </c>
      <c r="F712" s="297" t="str">
        <f>IFERROR(VLOOKUP(B712,'اسماء العملاء'!$A$2:$J$1270,9,FALSE),"")</f>
        <v/>
      </c>
      <c r="G712" s="297" t="str">
        <f>IFERROR(VLOOKUP(B712,'اسماء العملاء'!$A$2:$J$1270,8,FALSE),"")</f>
        <v/>
      </c>
      <c r="H712" s="247" t="str">
        <f>IFERROR(VLOOKUP(B712,'اسماء العملاء'!$A$2:$J$1270,10,FALSE),"")</f>
        <v/>
      </c>
    </row>
    <row r="713" spans="1:8" ht="21.95" customHeight="1">
      <c r="A713" s="290" t="str">
        <f t="shared" ca="1" si="11"/>
        <v/>
      </c>
      <c r="B713" s="227"/>
      <c r="C713" s="279" t="str">
        <f>IFERROR(VLOOKUP(B713,'اسماء العملاء'!$A$2:$E$142,5,FALSE),"")</f>
        <v/>
      </c>
      <c r="D713" s="280" t="str">
        <f>IFERROR(VLOOKUP(B713,'اسماء العملاء'!$A$2:$C$142,2,FALSE),"")</f>
        <v/>
      </c>
      <c r="E713" s="281" t="str">
        <f>IFERROR(VLOOKUP(B713,'اسماء العملاء'!$A$2:$C$142,3,FALSE),"")</f>
        <v/>
      </c>
      <c r="F713" s="297" t="str">
        <f>IFERROR(VLOOKUP(B713,'اسماء العملاء'!$A$2:$J$1270,9,FALSE),"")</f>
        <v/>
      </c>
      <c r="G713" s="297" t="str">
        <f>IFERROR(VLOOKUP(B713,'اسماء العملاء'!$A$2:$J$1270,8,FALSE),"")</f>
        <v/>
      </c>
      <c r="H713" s="247" t="str">
        <f>IFERROR(VLOOKUP(B713,'اسماء العملاء'!$A$2:$J$1270,10,FALSE),"")</f>
        <v/>
      </c>
    </row>
    <row r="714" spans="1:8" ht="21.95" customHeight="1">
      <c r="A714" s="290" t="str">
        <f t="shared" ca="1" si="11"/>
        <v/>
      </c>
      <c r="B714" s="227"/>
      <c r="C714" s="279" t="str">
        <f>IFERROR(VLOOKUP(B714,'اسماء العملاء'!$A$2:$E$142,5,FALSE),"")</f>
        <v/>
      </c>
      <c r="D714" s="280" t="str">
        <f>IFERROR(VLOOKUP(B714,'اسماء العملاء'!$A$2:$C$142,2,FALSE),"")</f>
        <v/>
      </c>
      <c r="E714" s="281" t="str">
        <f>IFERROR(VLOOKUP(B714,'اسماء العملاء'!$A$2:$C$142,3,FALSE),"")</f>
        <v/>
      </c>
      <c r="F714" s="297" t="str">
        <f>IFERROR(VLOOKUP(B714,'اسماء العملاء'!$A$2:$J$1270,9,FALSE),"")</f>
        <v/>
      </c>
      <c r="G714" s="297" t="str">
        <f>IFERROR(VLOOKUP(B714,'اسماء العملاء'!$A$2:$J$1270,8,FALSE),"")</f>
        <v/>
      </c>
      <c r="H714" s="247" t="str">
        <f>IFERROR(VLOOKUP(B714,'اسماء العملاء'!$A$2:$J$1270,10,FALSE),"")</f>
        <v/>
      </c>
    </row>
    <row r="715" spans="1:8" ht="21.95" customHeight="1">
      <c r="A715" s="290" t="str">
        <f t="shared" ca="1" si="11"/>
        <v/>
      </c>
      <c r="B715" s="227"/>
      <c r="C715" s="279" t="str">
        <f>IFERROR(VLOOKUP(B715,'اسماء العملاء'!$A$2:$E$142,5,FALSE),"")</f>
        <v/>
      </c>
      <c r="D715" s="280" t="str">
        <f>IFERROR(VLOOKUP(B715,'اسماء العملاء'!$A$2:$C$142,2,FALSE),"")</f>
        <v/>
      </c>
      <c r="E715" s="281" t="str">
        <f>IFERROR(VLOOKUP(B715,'اسماء العملاء'!$A$2:$C$142,3,FALSE),"")</f>
        <v/>
      </c>
      <c r="F715" s="297" t="str">
        <f>IFERROR(VLOOKUP(B715,'اسماء العملاء'!$A$2:$J$1270,9,FALSE),"")</f>
        <v/>
      </c>
      <c r="G715" s="297" t="str">
        <f>IFERROR(VLOOKUP(B715,'اسماء العملاء'!$A$2:$J$1270,8,FALSE),"")</f>
        <v/>
      </c>
      <c r="H715" s="247" t="str">
        <f>IFERROR(VLOOKUP(B715,'اسماء العملاء'!$A$2:$J$1270,10,FALSE),"")</f>
        <v/>
      </c>
    </row>
    <row r="716" spans="1:8" ht="21.95" customHeight="1">
      <c r="A716" s="290" t="str">
        <f t="shared" ca="1" si="11"/>
        <v/>
      </c>
      <c r="B716" s="227"/>
      <c r="C716" s="279" t="str">
        <f>IFERROR(VLOOKUP(B716,'اسماء العملاء'!$A$2:$E$142,5,FALSE),"")</f>
        <v/>
      </c>
      <c r="D716" s="280" t="str">
        <f>IFERROR(VLOOKUP(B716,'اسماء العملاء'!$A$2:$C$142,2,FALSE),"")</f>
        <v/>
      </c>
      <c r="E716" s="281" t="str">
        <f>IFERROR(VLOOKUP(B716,'اسماء العملاء'!$A$2:$C$142,3,FALSE),"")</f>
        <v/>
      </c>
      <c r="F716" s="297" t="str">
        <f>IFERROR(VLOOKUP(B716,'اسماء العملاء'!$A$2:$J$1270,9,FALSE),"")</f>
        <v/>
      </c>
      <c r="G716" s="297" t="str">
        <f>IFERROR(VLOOKUP(B716,'اسماء العملاء'!$A$2:$J$1270,8,FALSE),"")</f>
        <v/>
      </c>
      <c r="H716" s="247" t="str">
        <f>IFERROR(VLOOKUP(B716,'اسماء العملاء'!$A$2:$J$1270,10,FALSE),"")</f>
        <v/>
      </c>
    </row>
    <row r="717" spans="1:8" ht="21.95" customHeight="1">
      <c r="A717" s="290" t="str">
        <f t="shared" ca="1" si="11"/>
        <v/>
      </c>
      <c r="B717" s="227"/>
      <c r="C717" s="279" t="str">
        <f>IFERROR(VLOOKUP(B717,'اسماء العملاء'!$A$2:$E$142,5,FALSE),"")</f>
        <v/>
      </c>
      <c r="D717" s="280" t="str">
        <f>IFERROR(VLOOKUP(B717,'اسماء العملاء'!$A$2:$C$142,2,FALSE),"")</f>
        <v/>
      </c>
      <c r="E717" s="281" t="str">
        <f>IFERROR(VLOOKUP(B717,'اسماء العملاء'!$A$2:$C$142,3,FALSE),"")</f>
        <v/>
      </c>
      <c r="F717" s="297" t="str">
        <f>IFERROR(VLOOKUP(B717,'اسماء العملاء'!$A$2:$J$1270,9,FALSE),"")</f>
        <v/>
      </c>
      <c r="G717" s="297" t="str">
        <f>IFERROR(VLOOKUP(B717,'اسماء العملاء'!$A$2:$J$1270,8,FALSE),"")</f>
        <v/>
      </c>
      <c r="H717" s="247" t="str">
        <f>IFERROR(VLOOKUP(B717,'اسماء العملاء'!$A$2:$J$1270,10,FALSE),"")</f>
        <v/>
      </c>
    </row>
    <row r="718" spans="1:8" ht="21.95" customHeight="1">
      <c r="A718" s="290" t="str">
        <f t="shared" ca="1" si="11"/>
        <v/>
      </c>
      <c r="B718" s="227"/>
      <c r="C718" s="279" t="str">
        <f>IFERROR(VLOOKUP(B718,'اسماء العملاء'!$A$2:$E$142,5,FALSE),"")</f>
        <v/>
      </c>
      <c r="D718" s="280" t="str">
        <f>IFERROR(VLOOKUP(B718,'اسماء العملاء'!$A$2:$C$142,2,FALSE),"")</f>
        <v/>
      </c>
      <c r="E718" s="281" t="str">
        <f>IFERROR(VLOOKUP(B718,'اسماء العملاء'!$A$2:$C$142,3,FALSE),"")</f>
        <v/>
      </c>
      <c r="F718" s="297" t="str">
        <f>IFERROR(VLOOKUP(B718,'اسماء العملاء'!$A$2:$J$1270,9,FALSE),"")</f>
        <v/>
      </c>
      <c r="G718" s="297" t="str">
        <f>IFERROR(VLOOKUP(B718,'اسماء العملاء'!$A$2:$J$1270,8,FALSE),"")</f>
        <v/>
      </c>
      <c r="H718" s="247" t="str">
        <f>IFERROR(VLOOKUP(B718,'اسماء العملاء'!$A$2:$J$1270,10,FALSE),"")</f>
        <v/>
      </c>
    </row>
    <row r="719" spans="1:8" ht="21.95" customHeight="1">
      <c r="A719" s="290" t="str">
        <f t="shared" ca="1" si="11"/>
        <v/>
      </c>
      <c r="B719" s="227"/>
      <c r="C719" s="279" t="str">
        <f>IFERROR(VLOOKUP(B719,'اسماء العملاء'!$A$2:$E$142,5,FALSE),"")</f>
        <v/>
      </c>
      <c r="D719" s="280" t="str">
        <f>IFERROR(VLOOKUP(B719,'اسماء العملاء'!$A$2:$C$142,2,FALSE),"")</f>
        <v/>
      </c>
      <c r="E719" s="281" t="str">
        <f>IFERROR(VLOOKUP(B719,'اسماء العملاء'!$A$2:$C$142,3,FALSE),"")</f>
        <v/>
      </c>
      <c r="F719" s="297" t="str">
        <f>IFERROR(VLOOKUP(B719,'اسماء العملاء'!$A$2:$J$1270,9,FALSE),"")</f>
        <v/>
      </c>
      <c r="G719" s="297" t="str">
        <f>IFERROR(VLOOKUP(B719,'اسماء العملاء'!$A$2:$J$1270,8,FALSE),"")</f>
        <v/>
      </c>
      <c r="H719" s="247" t="str">
        <f>IFERROR(VLOOKUP(B719,'اسماء العملاء'!$A$2:$J$1270,10,FALSE),"")</f>
        <v/>
      </c>
    </row>
    <row r="720" spans="1:8" ht="21.95" customHeight="1">
      <c r="A720" s="290" t="str">
        <f t="shared" ca="1" si="11"/>
        <v/>
      </c>
      <c r="B720" s="227"/>
      <c r="C720" s="279" t="str">
        <f>IFERROR(VLOOKUP(B720,'اسماء العملاء'!$A$2:$E$142,5,FALSE),"")</f>
        <v/>
      </c>
      <c r="D720" s="280" t="str">
        <f>IFERROR(VLOOKUP(B720,'اسماء العملاء'!$A$2:$C$142,2,FALSE),"")</f>
        <v/>
      </c>
      <c r="E720" s="281" t="str">
        <f>IFERROR(VLOOKUP(B720,'اسماء العملاء'!$A$2:$C$142,3,FALSE),"")</f>
        <v/>
      </c>
      <c r="F720" s="297" t="str">
        <f>IFERROR(VLOOKUP(B720,'اسماء العملاء'!$A$2:$J$1270,9,FALSE),"")</f>
        <v/>
      </c>
      <c r="G720" s="297" t="str">
        <f>IFERROR(VLOOKUP(B720,'اسماء العملاء'!$A$2:$J$1270,8,FALSE),"")</f>
        <v/>
      </c>
      <c r="H720" s="247" t="str">
        <f>IFERROR(VLOOKUP(B720,'اسماء العملاء'!$A$2:$J$1270,10,FALSE),"")</f>
        <v/>
      </c>
    </row>
    <row r="721" spans="1:8" ht="21.95" customHeight="1">
      <c r="A721" s="290" t="str">
        <f t="shared" ca="1" si="11"/>
        <v/>
      </c>
      <c r="B721" s="227"/>
      <c r="C721" s="279" t="str">
        <f>IFERROR(VLOOKUP(B721,'اسماء العملاء'!$A$2:$E$142,5,FALSE),"")</f>
        <v/>
      </c>
      <c r="D721" s="280" t="str">
        <f>IFERROR(VLOOKUP(B721,'اسماء العملاء'!$A$2:$C$142,2,FALSE),"")</f>
        <v/>
      </c>
      <c r="E721" s="281" t="str">
        <f>IFERROR(VLOOKUP(B721,'اسماء العملاء'!$A$2:$C$142,3,FALSE),"")</f>
        <v/>
      </c>
      <c r="F721" s="297" t="str">
        <f>IFERROR(VLOOKUP(B721,'اسماء العملاء'!$A$2:$J$1270,9,FALSE),"")</f>
        <v/>
      </c>
      <c r="G721" s="297" t="str">
        <f>IFERROR(VLOOKUP(B721,'اسماء العملاء'!$A$2:$J$1270,8,FALSE),"")</f>
        <v/>
      </c>
      <c r="H721" s="247" t="str">
        <f>IFERROR(VLOOKUP(B721,'اسماء العملاء'!$A$2:$J$1270,10,FALSE),"")</f>
        <v/>
      </c>
    </row>
    <row r="722" spans="1:8" ht="21.95" customHeight="1">
      <c r="A722" s="290" t="str">
        <f t="shared" ca="1" si="11"/>
        <v/>
      </c>
      <c r="B722" s="227"/>
      <c r="C722" s="279" t="str">
        <f>IFERROR(VLOOKUP(B722,'اسماء العملاء'!$A$2:$E$142,5,FALSE),"")</f>
        <v/>
      </c>
      <c r="D722" s="280" t="str">
        <f>IFERROR(VLOOKUP(B722,'اسماء العملاء'!$A$2:$C$142,2,FALSE),"")</f>
        <v/>
      </c>
      <c r="E722" s="281" t="str">
        <f>IFERROR(VLOOKUP(B722,'اسماء العملاء'!$A$2:$C$142,3,FALSE),"")</f>
        <v/>
      </c>
      <c r="F722" s="297" t="str">
        <f>IFERROR(VLOOKUP(B722,'اسماء العملاء'!$A$2:$J$1270,9,FALSE),"")</f>
        <v/>
      </c>
      <c r="G722" s="297" t="str">
        <f>IFERROR(VLOOKUP(B722,'اسماء العملاء'!$A$2:$J$1270,8,FALSE),"")</f>
        <v/>
      </c>
      <c r="H722" s="247" t="str">
        <f>IFERROR(VLOOKUP(B722,'اسماء العملاء'!$A$2:$J$1270,10,FALSE),"")</f>
        <v/>
      </c>
    </row>
    <row r="723" spans="1:8" ht="21.95" customHeight="1">
      <c r="A723" s="290" t="str">
        <f t="shared" ca="1" si="11"/>
        <v/>
      </c>
      <c r="B723" s="227"/>
      <c r="C723" s="279" t="str">
        <f>IFERROR(VLOOKUP(B723,'اسماء العملاء'!$A$2:$E$142,5,FALSE),"")</f>
        <v/>
      </c>
      <c r="D723" s="280" t="str">
        <f>IFERROR(VLOOKUP(B723,'اسماء العملاء'!$A$2:$C$142,2,FALSE),"")</f>
        <v/>
      </c>
      <c r="E723" s="281" t="str">
        <f>IFERROR(VLOOKUP(B723,'اسماء العملاء'!$A$2:$C$142,3,FALSE),"")</f>
        <v/>
      </c>
      <c r="F723" s="297" t="str">
        <f>IFERROR(VLOOKUP(B723,'اسماء العملاء'!$A$2:$J$1270,9,FALSE),"")</f>
        <v/>
      </c>
      <c r="G723" s="297" t="str">
        <f>IFERROR(VLOOKUP(B723,'اسماء العملاء'!$A$2:$J$1270,8,FALSE),"")</f>
        <v/>
      </c>
      <c r="H723" s="247" t="str">
        <f>IFERROR(VLOOKUP(B723,'اسماء العملاء'!$A$2:$J$1270,10,FALSE),"")</f>
        <v/>
      </c>
    </row>
    <row r="724" spans="1:8" ht="21.95" customHeight="1">
      <c r="A724" s="290" t="str">
        <f t="shared" ca="1" si="11"/>
        <v/>
      </c>
      <c r="B724" s="227"/>
      <c r="C724" s="279" t="str">
        <f>IFERROR(VLOOKUP(B724,'اسماء العملاء'!$A$2:$E$142,5,FALSE),"")</f>
        <v/>
      </c>
      <c r="D724" s="280" t="str">
        <f>IFERROR(VLOOKUP(B724,'اسماء العملاء'!$A$2:$C$142,2,FALSE),"")</f>
        <v/>
      </c>
      <c r="E724" s="281" t="str">
        <f>IFERROR(VLOOKUP(B724,'اسماء العملاء'!$A$2:$C$142,3,FALSE),"")</f>
        <v/>
      </c>
      <c r="F724" s="297" t="str">
        <f>IFERROR(VLOOKUP(B724,'اسماء العملاء'!$A$2:$J$1270,9,FALSE),"")</f>
        <v/>
      </c>
      <c r="G724" s="297" t="str">
        <f>IFERROR(VLOOKUP(B724,'اسماء العملاء'!$A$2:$J$1270,8,FALSE),"")</f>
        <v/>
      </c>
      <c r="H724" s="247" t="str">
        <f>IFERROR(VLOOKUP(B724,'اسماء العملاء'!$A$2:$J$1270,10,FALSE),"")</f>
        <v/>
      </c>
    </row>
    <row r="725" spans="1:8" ht="21.95" customHeight="1">
      <c r="A725" s="290" t="str">
        <f t="shared" ca="1" si="11"/>
        <v/>
      </c>
      <c r="B725" s="227"/>
      <c r="C725" s="279" t="str">
        <f>IFERROR(VLOOKUP(B725,'اسماء العملاء'!$A$2:$E$142,5,FALSE),"")</f>
        <v/>
      </c>
      <c r="D725" s="280" t="str">
        <f>IFERROR(VLOOKUP(B725,'اسماء العملاء'!$A$2:$C$142,2,FALSE),"")</f>
        <v/>
      </c>
      <c r="E725" s="281" t="str">
        <f>IFERROR(VLOOKUP(B725,'اسماء العملاء'!$A$2:$C$142,3,FALSE),"")</f>
        <v/>
      </c>
      <c r="F725" s="297" t="str">
        <f>IFERROR(VLOOKUP(B725,'اسماء العملاء'!$A$2:$J$1270,9,FALSE),"")</f>
        <v/>
      </c>
      <c r="G725" s="297" t="str">
        <f>IFERROR(VLOOKUP(B725,'اسماء العملاء'!$A$2:$J$1270,8,FALSE),"")</f>
        <v/>
      </c>
      <c r="H725" s="247" t="str">
        <f>IFERROR(VLOOKUP(B725,'اسماء العملاء'!$A$2:$J$1270,10,FALSE),"")</f>
        <v/>
      </c>
    </row>
    <row r="726" spans="1:8" ht="21.95" customHeight="1">
      <c r="A726" s="290" t="str">
        <f t="shared" ca="1" si="11"/>
        <v/>
      </c>
      <c r="B726" s="227"/>
      <c r="C726" s="279" t="str">
        <f>IFERROR(VLOOKUP(B726,'اسماء العملاء'!$A$2:$E$142,5,FALSE),"")</f>
        <v/>
      </c>
      <c r="D726" s="280" t="str">
        <f>IFERROR(VLOOKUP(B726,'اسماء العملاء'!$A$2:$C$142,2,FALSE),"")</f>
        <v/>
      </c>
      <c r="E726" s="281" t="str">
        <f>IFERROR(VLOOKUP(B726,'اسماء العملاء'!$A$2:$C$142,3,FALSE),"")</f>
        <v/>
      </c>
      <c r="F726" s="297" t="str">
        <f>IFERROR(VLOOKUP(B726,'اسماء العملاء'!$A$2:$J$1270,9,FALSE),"")</f>
        <v/>
      </c>
      <c r="G726" s="297" t="str">
        <f>IFERROR(VLOOKUP(B726,'اسماء العملاء'!$A$2:$J$1270,8,FALSE),"")</f>
        <v/>
      </c>
      <c r="H726" s="247" t="str">
        <f>IFERROR(VLOOKUP(B726,'اسماء العملاء'!$A$2:$J$1270,10,FALSE),"")</f>
        <v/>
      </c>
    </row>
    <row r="727" spans="1:8" ht="21.95" customHeight="1">
      <c r="A727" s="290" t="str">
        <f t="shared" ca="1" si="11"/>
        <v/>
      </c>
      <c r="B727" s="227"/>
      <c r="C727" s="279" t="str">
        <f>IFERROR(VLOOKUP(B727,'اسماء العملاء'!$A$2:$E$142,5,FALSE),"")</f>
        <v/>
      </c>
      <c r="D727" s="280" t="str">
        <f>IFERROR(VLOOKUP(B727,'اسماء العملاء'!$A$2:$C$142,2,FALSE),"")</f>
        <v/>
      </c>
      <c r="E727" s="281" t="str">
        <f>IFERROR(VLOOKUP(B727,'اسماء العملاء'!$A$2:$C$142,3,FALSE),"")</f>
        <v/>
      </c>
      <c r="F727" s="297" t="str">
        <f>IFERROR(VLOOKUP(B727,'اسماء العملاء'!$A$2:$J$1270,9,FALSE),"")</f>
        <v/>
      </c>
      <c r="G727" s="297" t="str">
        <f>IFERROR(VLOOKUP(B727,'اسماء العملاء'!$A$2:$J$1270,8,FALSE),"")</f>
        <v/>
      </c>
      <c r="H727" s="247" t="str">
        <f>IFERROR(VLOOKUP(B727,'اسماء العملاء'!$A$2:$J$1270,10,FALSE),"")</f>
        <v/>
      </c>
    </row>
    <row r="728" spans="1:8" ht="21.95" customHeight="1">
      <c r="A728" s="290" t="str">
        <f t="shared" ca="1" si="11"/>
        <v/>
      </c>
      <c r="B728" s="227"/>
      <c r="C728" s="279" t="str">
        <f>IFERROR(VLOOKUP(B728,'اسماء العملاء'!$A$2:$E$142,5,FALSE),"")</f>
        <v/>
      </c>
      <c r="D728" s="280" t="str">
        <f>IFERROR(VLOOKUP(B728,'اسماء العملاء'!$A$2:$C$142,2,FALSE),"")</f>
        <v/>
      </c>
      <c r="E728" s="281" t="str">
        <f>IFERROR(VLOOKUP(B728,'اسماء العملاء'!$A$2:$C$142,3,FALSE),"")</f>
        <v/>
      </c>
      <c r="F728" s="297" t="str">
        <f>IFERROR(VLOOKUP(B728,'اسماء العملاء'!$A$2:$J$1270,9,FALSE),"")</f>
        <v/>
      </c>
      <c r="G728" s="297" t="str">
        <f>IFERROR(VLOOKUP(B728,'اسماء العملاء'!$A$2:$J$1270,8,FALSE),"")</f>
        <v/>
      </c>
      <c r="H728" s="247" t="str">
        <f>IFERROR(VLOOKUP(B728,'اسماء العملاء'!$A$2:$J$1270,10,FALSE),"")</f>
        <v/>
      </c>
    </row>
    <row r="729" spans="1:8" ht="21.95" customHeight="1">
      <c r="A729" s="290" t="str">
        <f t="shared" ca="1" si="11"/>
        <v/>
      </c>
      <c r="B729" s="227"/>
      <c r="C729" s="279" t="str">
        <f>IFERROR(VLOOKUP(B729,'اسماء العملاء'!$A$2:$E$142,5,FALSE),"")</f>
        <v/>
      </c>
      <c r="D729" s="280" t="str">
        <f>IFERROR(VLOOKUP(B729,'اسماء العملاء'!$A$2:$C$142,2,FALSE),"")</f>
        <v/>
      </c>
      <c r="E729" s="281" t="str">
        <f>IFERROR(VLOOKUP(B729,'اسماء العملاء'!$A$2:$C$142,3,FALSE),"")</f>
        <v/>
      </c>
      <c r="F729" s="297" t="str">
        <f>IFERROR(VLOOKUP(B729,'اسماء العملاء'!$A$2:$J$1270,9,FALSE),"")</f>
        <v/>
      </c>
      <c r="G729" s="297" t="str">
        <f>IFERROR(VLOOKUP(B729,'اسماء العملاء'!$A$2:$J$1270,8,FALSE),"")</f>
        <v/>
      </c>
      <c r="H729" s="247" t="str">
        <f>IFERROR(VLOOKUP(B729,'اسماء العملاء'!$A$2:$J$1270,10,FALSE),"")</f>
        <v/>
      </c>
    </row>
    <row r="730" spans="1:8" ht="21.95" customHeight="1">
      <c r="A730" s="290" t="str">
        <f t="shared" ca="1" si="11"/>
        <v/>
      </c>
      <c r="B730" s="227"/>
      <c r="C730" s="279" t="str">
        <f>IFERROR(VLOOKUP(B730,'اسماء العملاء'!$A$2:$E$142,5,FALSE),"")</f>
        <v/>
      </c>
      <c r="D730" s="280" t="str">
        <f>IFERROR(VLOOKUP(B730,'اسماء العملاء'!$A$2:$C$142,2,FALSE),"")</f>
        <v/>
      </c>
      <c r="E730" s="281" t="str">
        <f>IFERROR(VLOOKUP(B730,'اسماء العملاء'!$A$2:$C$142,3,FALSE),"")</f>
        <v/>
      </c>
      <c r="F730" s="297" t="str">
        <f>IFERROR(VLOOKUP(B730,'اسماء العملاء'!$A$2:$J$1270,9,FALSE),"")</f>
        <v/>
      </c>
      <c r="G730" s="297" t="str">
        <f>IFERROR(VLOOKUP(B730,'اسماء العملاء'!$A$2:$J$1270,8,FALSE),"")</f>
        <v/>
      </c>
      <c r="H730" s="247" t="str">
        <f>IFERROR(VLOOKUP(B730,'اسماء العملاء'!$A$2:$J$1270,10,FALSE),"")</f>
        <v/>
      </c>
    </row>
    <row r="731" spans="1:8" ht="21.95" customHeight="1">
      <c r="A731" s="290" t="str">
        <f t="shared" ca="1" si="11"/>
        <v/>
      </c>
      <c r="B731" s="227"/>
      <c r="C731" s="279" t="str">
        <f>IFERROR(VLOOKUP(B731,'اسماء العملاء'!$A$2:$E$142,5,FALSE),"")</f>
        <v/>
      </c>
      <c r="D731" s="280" t="str">
        <f>IFERROR(VLOOKUP(B731,'اسماء العملاء'!$A$2:$C$142,2,FALSE),"")</f>
        <v/>
      </c>
      <c r="E731" s="281" t="str">
        <f>IFERROR(VLOOKUP(B731,'اسماء العملاء'!$A$2:$C$142,3,FALSE),"")</f>
        <v/>
      </c>
      <c r="F731" s="297" t="str">
        <f>IFERROR(VLOOKUP(B731,'اسماء العملاء'!$A$2:$J$1270,9,FALSE),"")</f>
        <v/>
      </c>
      <c r="G731" s="297" t="str">
        <f>IFERROR(VLOOKUP(B731,'اسماء العملاء'!$A$2:$J$1270,8,FALSE),"")</f>
        <v/>
      </c>
      <c r="H731" s="247" t="str">
        <f>IFERROR(VLOOKUP(B731,'اسماء العملاء'!$A$2:$J$1270,10,FALSE),"")</f>
        <v/>
      </c>
    </row>
    <row r="732" spans="1:8" ht="21.95" customHeight="1">
      <c r="A732" s="290" t="str">
        <f t="shared" ca="1" si="11"/>
        <v/>
      </c>
      <c r="B732" s="227"/>
      <c r="C732" s="279" t="str">
        <f>IFERROR(VLOOKUP(B732,'اسماء العملاء'!$A$2:$E$142,5,FALSE),"")</f>
        <v/>
      </c>
      <c r="D732" s="280" t="str">
        <f>IFERROR(VLOOKUP(B732,'اسماء العملاء'!$A$2:$C$142,2,FALSE),"")</f>
        <v/>
      </c>
      <c r="E732" s="281" t="str">
        <f>IFERROR(VLOOKUP(B732,'اسماء العملاء'!$A$2:$C$142,3,FALSE),"")</f>
        <v/>
      </c>
      <c r="F732" s="297" t="str">
        <f>IFERROR(VLOOKUP(B732,'اسماء العملاء'!$A$2:$J$1270,9,FALSE),"")</f>
        <v/>
      </c>
      <c r="G732" s="297" t="str">
        <f>IFERROR(VLOOKUP(B732,'اسماء العملاء'!$A$2:$J$1270,8,FALSE),"")</f>
        <v/>
      </c>
      <c r="H732" s="247" t="str">
        <f>IFERROR(VLOOKUP(B732,'اسماء العملاء'!$A$2:$J$1270,10,FALSE),"")</f>
        <v/>
      </c>
    </row>
    <row r="733" spans="1:8" ht="21.95" customHeight="1">
      <c r="A733" s="290" t="str">
        <f t="shared" ca="1" si="11"/>
        <v/>
      </c>
      <c r="B733" s="227"/>
      <c r="C733" s="279" t="str">
        <f>IFERROR(VLOOKUP(B733,'اسماء العملاء'!$A$2:$E$142,5,FALSE),"")</f>
        <v/>
      </c>
      <c r="D733" s="280" t="str">
        <f>IFERROR(VLOOKUP(B733,'اسماء العملاء'!$A$2:$C$142,2,FALSE),"")</f>
        <v/>
      </c>
      <c r="E733" s="281" t="str">
        <f>IFERROR(VLOOKUP(B733,'اسماء العملاء'!$A$2:$C$142,3,FALSE),"")</f>
        <v/>
      </c>
      <c r="F733" s="297" t="str">
        <f>IFERROR(VLOOKUP(B733,'اسماء العملاء'!$A$2:$J$1270,9,FALSE),"")</f>
        <v/>
      </c>
      <c r="G733" s="297" t="str">
        <f>IFERROR(VLOOKUP(B733,'اسماء العملاء'!$A$2:$J$1270,8,FALSE),"")</f>
        <v/>
      </c>
      <c r="H733" s="247" t="str">
        <f>IFERROR(VLOOKUP(B733,'اسماء العملاء'!$A$2:$J$1270,10,FALSE),"")</f>
        <v/>
      </c>
    </row>
    <row r="734" spans="1:8" ht="21.95" customHeight="1">
      <c r="A734" s="290" t="str">
        <f t="shared" ca="1" si="11"/>
        <v/>
      </c>
      <c r="B734" s="227"/>
      <c r="C734" s="279" t="str">
        <f>IFERROR(VLOOKUP(B734,'اسماء العملاء'!$A$2:$E$142,5,FALSE),"")</f>
        <v/>
      </c>
      <c r="D734" s="280" t="str">
        <f>IFERROR(VLOOKUP(B734,'اسماء العملاء'!$A$2:$C$142,2,FALSE),"")</f>
        <v/>
      </c>
      <c r="E734" s="281" t="str">
        <f>IFERROR(VLOOKUP(B734,'اسماء العملاء'!$A$2:$C$142,3,FALSE),"")</f>
        <v/>
      </c>
      <c r="F734" s="297" t="str">
        <f>IFERROR(VLOOKUP(B734,'اسماء العملاء'!$A$2:$J$1270,9,FALSE),"")</f>
        <v/>
      </c>
      <c r="G734" s="297" t="str">
        <f>IFERROR(VLOOKUP(B734,'اسماء العملاء'!$A$2:$J$1270,8,FALSE),"")</f>
        <v/>
      </c>
      <c r="H734" s="247" t="str">
        <f>IFERROR(VLOOKUP(B734,'اسماء العملاء'!$A$2:$J$1270,10,FALSE),"")</f>
        <v/>
      </c>
    </row>
    <row r="735" spans="1:8" ht="21.95" customHeight="1">
      <c r="A735" s="290" t="str">
        <f t="shared" ca="1" si="11"/>
        <v/>
      </c>
      <c r="B735" s="227"/>
      <c r="C735" s="279" t="str">
        <f>IFERROR(VLOOKUP(B735,'اسماء العملاء'!$A$2:$E$142,5,FALSE),"")</f>
        <v/>
      </c>
      <c r="D735" s="280" t="str">
        <f>IFERROR(VLOOKUP(B735,'اسماء العملاء'!$A$2:$C$142,2,FALSE),"")</f>
        <v/>
      </c>
      <c r="E735" s="281" t="str">
        <f>IFERROR(VLOOKUP(B735,'اسماء العملاء'!$A$2:$C$142,3,FALSE),"")</f>
        <v/>
      </c>
      <c r="F735" s="297" t="str">
        <f>IFERROR(VLOOKUP(B735,'اسماء العملاء'!$A$2:$J$1270,9,FALSE),"")</f>
        <v/>
      </c>
      <c r="G735" s="297" t="str">
        <f>IFERROR(VLOOKUP(B735,'اسماء العملاء'!$A$2:$J$1270,8,FALSE),"")</f>
        <v/>
      </c>
      <c r="H735" s="247" t="str">
        <f>IFERROR(VLOOKUP(B735,'اسماء العملاء'!$A$2:$J$1270,10,FALSE),"")</f>
        <v/>
      </c>
    </row>
    <row r="736" spans="1:8" ht="21.95" customHeight="1">
      <c r="A736" s="290" t="str">
        <f t="shared" ca="1" si="11"/>
        <v/>
      </c>
      <c r="B736" s="227"/>
      <c r="C736" s="279" t="str">
        <f>IFERROR(VLOOKUP(B736,'اسماء العملاء'!$A$2:$E$142,5,FALSE),"")</f>
        <v/>
      </c>
      <c r="D736" s="280" t="str">
        <f>IFERROR(VLOOKUP(B736,'اسماء العملاء'!$A$2:$C$142,2,FALSE),"")</f>
        <v/>
      </c>
      <c r="E736" s="281" t="str">
        <f>IFERROR(VLOOKUP(B736,'اسماء العملاء'!$A$2:$C$142,3,FALSE),"")</f>
        <v/>
      </c>
      <c r="F736" s="297" t="str">
        <f>IFERROR(VLOOKUP(B736,'اسماء العملاء'!$A$2:$J$1270,9,FALSE),"")</f>
        <v/>
      </c>
      <c r="G736" s="297" t="str">
        <f>IFERROR(VLOOKUP(B736,'اسماء العملاء'!$A$2:$J$1270,8,FALSE),"")</f>
        <v/>
      </c>
      <c r="H736" s="247" t="str">
        <f>IFERROR(VLOOKUP(B736,'اسماء العملاء'!$A$2:$J$1270,10,FALSE),"")</f>
        <v/>
      </c>
    </row>
    <row r="737" spans="1:8" ht="21.95" customHeight="1">
      <c r="A737" s="290" t="str">
        <f t="shared" ca="1" si="11"/>
        <v/>
      </c>
      <c r="B737" s="227"/>
      <c r="C737" s="279" t="str">
        <f>IFERROR(VLOOKUP(B737,'اسماء العملاء'!$A$2:$E$142,5,FALSE),"")</f>
        <v/>
      </c>
      <c r="D737" s="280" t="str">
        <f>IFERROR(VLOOKUP(B737,'اسماء العملاء'!$A$2:$C$142,2,FALSE),"")</f>
        <v/>
      </c>
      <c r="E737" s="281" t="str">
        <f>IFERROR(VLOOKUP(B737,'اسماء العملاء'!$A$2:$C$142,3,FALSE),"")</f>
        <v/>
      </c>
      <c r="F737" s="297" t="str">
        <f>IFERROR(VLOOKUP(B737,'اسماء العملاء'!$A$2:$J$1270,9,FALSE),"")</f>
        <v/>
      </c>
      <c r="G737" s="297" t="str">
        <f>IFERROR(VLOOKUP(B737,'اسماء العملاء'!$A$2:$J$1270,8,FALSE),"")</f>
        <v/>
      </c>
      <c r="H737" s="247" t="str">
        <f>IFERROR(VLOOKUP(B737,'اسماء العملاء'!$A$2:$J$1270,10,FALSE),"")</f>
        <v/>
      </c>
    </row>
    <row r="738" spans="1:8" ht="21.95" customHeight="1">
      <c r="A738" s="290" t="str">
        <f t="shared" ca="1" si="11"/>
        <v/>
      </c>
      <c r="B738" s="227"/>
      <c r="C738" s="279" t="str">
        <f>IFERROR(VLOOKUP(B738,'اسماء العملاء'!$A$2:$E$142,5,FALSE),"")</f>
        <v/>
      </c>
      <c r="D738" s="280" t="str">
        <f>IFERROR(VLOOKUP(B738,'اسماء العملاء'!$A$2:$C$142,2,FALSE),"")</f>
        <v/>
      </c>
      <c r="E738" s="281" t="str">
        <f>IFERROR(VLOOKUP(B738,'اسماء العملاء'!$A$2:$C$142,3,FALSE),"")</f>
        <v/>
      </c>
      <c r="F738" s="297" t="str">
        <f>IFERROR(VLOOKUP(B738,'اسماء العملاء'!$A$2:$J$1270,9,FALSE),"")</f>
        <v/>
      </c>
      <c r="G738" s="297" t="str">
        <f>IFERROR(VLOOKUP(B738,'اسماء العملاء'!$A$2:$J$1270,8,FALSE),"")</f>
        <v/>
      </c>
      <c r="H738" s="247" t="str">
        <f>IFERROR(VLOOKUP(B738,'اسماء العملاء'!$A$2:$J$1270,10,FALSE),"")</f>
        <v/>
      </c>
    </row>
    <row r="739" spans="1:8" ht="21.95" customHeight="1">
      <c r="A739" s="290" t="str">
        <f t="shared" ca="1" si="11"/>
        <v/>
      </c>
      <c r="B739" s="227"/>
      <c r="C739" s="279" t="str">
        <f>IFERROR(VLOOKUP(B739,'اسماء العملاء'!$A$2:$E$142,5,FALSE),"")</f>
        <v/>
      </c>
      <c r="D739" s="280" t="str">
        <f>IFERROR(VLOOKUP(B739,'اسماء العملاء'!$A$2:$C$142,2,FALSE),"")</f>
        <v/>
      </c>
      <c r="E739" s="281" t="str">
        <f>IFERROR(VLOOKUP(B739,'اسماء العملاء'!$A$2:$C$142,3,FALSE),"")</f>
        <v/>
      </c>
      <c r="F739" s="297" t="str">
        <f>IFERROR(VLOOKUP(B739,'اسماء العملاء'!$A$2:$J$1270,9,FALSE),"")</f>
        <v/>
      </c>
      <c r="G739" s="297" t="str">
        <f>IFERROR(VLOOKUP(B739,'اسماء العملاء'!$A$2:$J$1270,8,FALSE),"")</f>
        <v/>
      </c>
      <c r="H739" s="247" t="str">
        <f>IFERROR(VLOOKUP(B739,'اسماء العملاء'!$A$2:$J$1270,10,FALSE),"")</f>
        <v/>
      </c>
    </row>
    <row r="740" spans="1:8" ht="21.95" customHeight="1">
      <c r="A740" s="290" t="str">
        <f t="shared" ca="1" si="11"/>
        <v/>
      </c>
      <c r="B740" s="227"/>
      <c r="C740" s="279" t="str">
        <f>IFERROR(VLOOKUP(B740,'اسماء العملاء'!$A$2:$E$142,5,FALSE),"")</f>
        <v/>
      </c>
      <c r="D740" s="280" t="str">
        <f>IFERROR(VLOOKUP(B740,'اسماء العملاء'!$A$2:$C$142,2,FALSE),"")</f>
        <v/>
      </c>
      <c r="E740" s="281" t="str">
        <f>IFERROR(VLOOKUP(B740,'اسماء العملاء'!$A$2:$C$142,3,FALSE),"")</f>
        <v/>
      </c>
      <c r="F740" s="297" t="str">
        <f>IFERROR(VLOOKUP(B740,'اسماء العملاء'!$A$2:$J$1270,9,FALSE),"")</f>
        <v/>
      </c>
      <c r="G740" s="297" t="str">
        <f>IFERROR(VLOOKUP(B740,'اسماء العملاء'!$A$2:$J$1270,8,FALSE),"")</f>
        <v/>
      </c>
      <c r="H740" s="247" t="str">
        <f>IFERROR(VLOOKUP(B740,'اسماء العملاء'!$A$2:$J$1270,10,FALSE),"")</f>
        <v/>
      </c>
    </row>
    <row r="741" spans="1:8" ht="21.95" customHeight="1">
      <c r="A741" s="290" t="str">
        <f t="shared" ca="1" si="11"/>
        <v/>
      </c>
      <c r="B741" s="227"/>
      <c r="C741" s="279" t="str">
        <f>IFERROR(VLOOKUP(B741,'اسماء العملاء'!$A$2:$E$142,5,FALSE),"")</f>
        <v/>
      </c>
      <c r="D741" s="280" t="str">
        <f>IFERROR(VLOOKUP(B741,'اسماء العملاء'!$A$2:$C$142,2,FALSE),"")</f>
        <v/>
      </c>
      <c r="E741" s="281" t="str">
        <f>IFERROR(VLOOKUP(B741,'اسماء العملاء'!$A$2:$C$142,3,FALSE),"")</f>
        <v/>
      </c>
      <c r="F741" s="297" t="str">
        <f>IFERROR(VLOOKUP(B741,'اسماء العملاء'!$A$2:$J$1270,9,FALSE),"")</f>
        <v/>
      </c>
      <c r="G741" s="297" t="str">
        <f>IFERROR(VLOOKUP(B741,'اسماء العملاء'!$A$2:$J$1270,8,FALSE),"")</f>
        <v/>
      </c>
      <c r="H741" s="247" t="str">
        <f>IFERROR(VLOOKUP(B741,'اسماء العملاء'!$A$2:$J$1270,10,FALSE),"")</f>
        <v/>
      </c>
    </row>
    <row r="742" spans="1:8" ht="21.95" customHeight="1">
      <c r="A742" s="290" t="str">
        <f t="shared" ca="1" si="11"/>
        <v/>
      </c>
      <c r="B742" s="227"/>
      <c r="C742" s="279" t="str">
        <f>IFERROR(VLOOKUP(B742,'اسماء العملاء'!$A$2:$E$142,5,FALSE),"")</f>
        <v/>
      </c>
      <c r="D742" s="280" t="str">
        <f>IFERROR(VLOOKUP(B742,'اسماء العملاء'!$A$2:$C$142,2,FALSE),"")</f>
        <v/>
      </c>
      <c r="E742" s="281" t="str">
        <f>IFERROR(VLOOKUP(B742,'اسماء العملاء'!$A$2:$C$142,3,FALSE),"")</f>
        <v/>
      </c>
      <c r="F742" s="297" t="str">
        <f>IFERROR(VLOOKUP(B742,'اسماء العملاء'!$A$2:$J$1270,9,FALSE),"")</f>
        <v/>
      </c>
      <c r="G742" s="297" t="str">
        <f>IFERROR(VLOOKUP(B742,'اسماء العملاء'!$A$2:$J$1270,8,FALSE),"")</f>
        <v/>
      </c>
      <c r="H742" s="247" t="str">
        <f>IFERROR(VLOOKUP(B742,'اسماء العملاء'!$A$2:$J$1270,10,FALSE),"")</f>
        <v/>
      </c>
    </row>
    <row r="743" spans="1:8" ht="21.95" customHeight="1">
      <c r="A743" s="290" t="str">
        <f t="shared" ca="1" si="11"/>
        <v/>
      </c>
      <c r="B743" s="227"/>
      <c r="C743" s="279" t="str">
        <f>IFERROR(VLOOKUP(B743,'اسماء العملاء'!$A$2:$E$142,5,FALSE),"")</f>
        <v/>
      </c>
      <c r="D743" s="280" t="str">
        <f>IFERROR(VLOOKUP(B743,'اسماء العملاء'!$A$2:$C$142,2,FALSE),"")</f>
        <v/>
      </c>
      <c r="E743" s="281" t="str">
        <f>IFERROR(VLOOKUP(B743,'اسماء العملاء'!$A$2:$C$142,3,FALSE),"")</f>
        <v/>
      </c>
      <c r="F743" s="297" t="str">
        <f>IFERROR(VLOOKUP(B743,'اسماء العملاء'!$A$2:$J$1270,9,FALSE),"")</f>
        <v/>
      </c>
      <c r="G743" s="297" t="str">
        <f>IFERROR(VLOOKUP(B743,'اسماء العملاء'!$A$2:$J$1270,8,FALSE),"")</f>
        <v/>
      </c>
      <c r="H743" s="247" t="str">
        <f>IFERROR(VLOOKUP(B743,'اسماء العملاء'!$A$2:$J$1270,10,FALSE),"")</f>
        <v/>
      </c>
    </row>
    <row r="744" spans="1:8" ht="21.95" customHeight="1">
      <c r="A744" s="290" t="str">
        <f t="shared" ca="1" si="11"/>
        <v/>
      </c>
      <c r="B744" s="227"/>
      <c r="C744" s="279" t="str">
        <f>IFERROR(VLOOKUP(B744,'اسماء العملاء'!$A$2:$E$142,5,FALSE),"")</f>
        <v/>
      </c>
      <c r="D744" s="280" t="str">
        <f>IFERROR(VLOOKUP(B744,'اسماء العملاء'!$A$2:$C$142,2,FALSE),"")</f>
        <v/>
      </c>
      <c r="E744" s="281" t="str">
        <f>IFERROR(VLOOKUP(B744,'اسماء العملاء'!$A$2:$C$142,3,FALSE),"")</f>
        <v/>
      </c>
      <c r="F744" s="297" t="str">
        <f>IFERROR(VLOOKUP(B744,'اسماء العملاء'!$A$2:$J$1270,9,FALSE),"")</f>
        <v/>
      </c>
      <c r="G744" s="297" t="str">
        <f>IFERROR(VLOOKUP(B744,'اسماء العملاء'!$A$2:$J$1270,8,FALSE),"")</f>
        <v/>
      </c>
      <c r="H744" s="247" t="str">
        <f>IFERROR(VLOOKUP(B744,'اسماء العملاء'!$A$2:$J$1270,10,FALSE),"")</f>
        <v/>
      </c>
    </row>
    <row r="745" spans="1:8" ht="21.95" customHeight="1">
      <c r="A745" s="290" t="str">
        <f t="shared" ca="1" si="11"/>
        <v/>
      </c>
      <c r="B745" s="227"/>
      <c r="C745" s="279" t="str">
        <f>IFERROR(VLOOKUP(B745,'اسماء العملاء'!$A$2:$E$142,5,FALSE),"")</f>
        <v/>
      </c>
      <c r="D745" s="280" t="str">
        <f>IFERROR(VLOOKUP(B745,'اسماء العملاء'!$A$2:$C$142,2,FALSE),"")</f>
        <v/>
      </c>
      <c r="E745" s="281" t="str">
        <f>IFERROR(VLOOKUP(B745,'اسماء العملاء'!$A$2:$C$142,3,FALSE),"")</f>
        <v/>
      </c>
      <c r="F745" s="297" t="str">
        <f>IFERROR(VLOOKUP(B745,'اسماء العملاء'!$A$2:$J$1270,9,FALSE),"")</f>
        <v/>
      </c>
      <c r="G745" s="297" t="str">
        <f>IFERROR(VLOOKUP(B745,'اسماء العملاء'!$A$2:$J$1270,8,FALSE),"")</f>
        <v/>
      </c>
      <c r="H745" s="247" t="str">
        <f>IFERROR(VLOOKUP(B745,'اسماء العملاء'!$A$2:$J$1270,10,FALSE),"")</f>
        <v/>
      </c>
    </row>
    <row r="746" spans="1:8" ht="21.95" customHeight="1">
      <c r="A746" s="290" t="str">
        <f t="shared" ca="1" si="11"/>
        <v/>
      </c>
      <c r="B746" s="227"/>
      <c r="C746" s="279" t="str">
        <f>IFERROR(VLOOKUP(B746,'اسماء العملاء'!$A$2:$E$142,5,FALSE),"")</f>
        <v/>
      </c>
      <c r="D746" s="280" t="str">
        <f>IFERROR(VLOOKUP(B746,'اسماء العملاء'!$A$2:$C$142,2,FALSE),"")</f>
        <v/>
      </c>
      <c r="E746" s="281" t="str">
        <f>IFERROR(VLOOKUP(B746,'اسماء العملاء'!$A$2:$C$142,3,FALSE),"")</f>
        <v/>
      </c>
      <c r="F746" s="297" t="str">
        <f>IFERROR(VLOOKUP(B746,'اسماء العملاء'!$A$2:$J$1270,9,FALSE),"")</f>
        <v/>
      </c>
      <c r="G746" s="297" t="str">
        <f>IFERROR(VLOOKUP(B746,'اسماء العملاء'!$A$2:$J$1270,8,FALSE),"")</f>
        <v/>
      </c>
      <c r="H746" s="247" t="str">
        <f>IFERROR(VLOOKUP(B746,'اسماء العملاء'!$A$2:$J$1270,10,FALSE),"")</f>
        <v/>
      </c>
    </row>
    <row r="747" spans="1:8" ht="21.95" customHeight="1">
      <c r="A747" s="290" t="str">
        <f t="shared" ca="1" si="11"/>
        <v/>
      </c>
      <c r="B747" s="227"/>
      <c r="C747" s="279" t="str">
        <f>IFERROR(VLOOKUP(B747,'اسماء العملاء'!$A$2:$E$142,5,FALSE),"")</f>
        <v/>
      </c>
      <c r="D747" s="280" t="str">
        <f>IFERROR(VLOOKUP(B747,'اسماء العملاء'!$A$2:$C$142,2,FALSE),"")</f>
        <v/>
      </c>
      <c r="E747" s="281" t="str">
        <f>IFERROR(VLOOKUP(B747,'اسماء العملاء'!$A$2:$C$142,3,FALSE),"")</f>
        <v/>
      </c>
      <c r="F747" s="297" t="str">
        <f>IFERROR(VLOOKUP(B747,'اسماء العملاء'!$A$2:$J$1270,9,FALSE),"")</f>
        <v/>
      </c>
      <c r="G747" s="297" t="str">
        <f>IFERROR(VLOOKUP(B747,'اسماء العملاء'!$A$2:$J$1270,8,FALSE),"")</f>
        <v/>
      </c>
      <c r="H747" s="247" t="str">
        <f>IFERROR(VLOOKUP(B747,'اسماء العملاء'!$A$2:$J$1270,10,FALSE),"")</f>
        <v/>
      </c>
    </row>
    <row r="748" spans="1:8" ht="21.95" customHeight="1">
      <c r="A748" s="290" t="str">
        <f t="shared" ca="1" si="11"/>
        <v/>
      </c>
      <c r="B748" s="227"/>
      <c r="C748" s="279" t="str">
        <f>IFERROR(VLOOKUP(B748,'اسماء العملاء'!$A$2:$E$142,5,FALSE),"")</f>
        <v/>
      </c>
      <c r="D748" s="280" t="str">
        <f>IFERROR(VLOOKUP(B748,'اسماء العملاء'!$A$2:$C$142,2,FALSE),"")</f>
        <v/>
      </c>
      <c r="E748" s="281" t="str">
        <f>IFERROR(VLOOKUP(B748,'اسماء العملاء'!$A$2:$C$142,3,FALSE),"")</f>
        <v/>
      </c>
      <c r="F748" s="297" t="str">
        <f>IFERROR(VLOOKUP(B748,'اسماء العملاء'!$A$2:$J$1270,9,FALSE),"")</f>
        <v/>
      </c>
      <c r="G748" s="297" t="str">
        <f>IFERROR(VLOOKUP(B748,'اسماء العملاء'!$A$2:$J$1270,8,FALSE),"")</f>
        <v/>
      </c>
      <c r="H748" s="247" t="str">
        <f>IFERROR(VLOOKUP(B748,'اسماء العملاء'!$A$2:$J$1270,10,FALSE),"")</f>
        <v/>
      </c>
    </row>
    <row r="749" spans="1:8" ht="21.95" customHeight="1">
      <c r="A749" s="290" t="str">
        <f t="shared" ca="1" si="11"/>
        <v/>
      </c>
      <c r="B749" s="227"/>
      <c r="C749" s="279" t="str">
        <f>IFERROR(VLOOKUP(B749,'اسماء العملاء'!$A$2:$E$142,5,FALSE),"")</f>
        <v/>
      </c>
      <c r="D749" s="280" t="str">
        <f>IFERROR(VLOOKUP(B749,'اسماء العملاء'!$A$2:$C$142,2,FALSE),"")</f>
        <v/>
      </c>
      <c r="E749" s="281" t="str">
        <f>IFERROR(VLOOKUP(B749,'اسماء العملاء'!$A$2:$C$142,3,FALSE),"")</f>
        <v/>
      </c>
      <c r="F749" s="297" t="str">
        <f>IFERROR(VLOOKUP(B749,'اسماء العملاء'!$A$2:$J$1270,9,FALSE),"")</f>
        <v/>
      </c>
      <c r="G749" s="297" t="str">
        <f>IFERROR(VLOOKUP(B749,'اسماء العملاء'!$A$2:$J$1270,8,FALSE),"")</f>
        <v/>
      </c>
      <c r="H749" s="247" t="str">
        <f>IFERROR(VLOOKUP(B749,'اسماء العملاء'!$A$2:$J$1270,10,FALSE),"")</f>
        <v/>
      </c>
    </row>
    <row r="750" spans="1:8" ht="21.95" customHeight="1">
      <c r="A750" s="290" t="str">
        <f t="shared" ca="1" si="11"/>
        <v/>
      </c>
      <c r="B750" s="227"/>
      <c r="C750" s="279" t="str">
        <f>IFERROR(VLOOKUP(B750,'اسماء العملاء'!$A$2:$E$142,5,FALSE),"")</f>
        <v/>
      </c>
      <c r="D750" s="280" t="str">
        <f>IFERROR(VLOOKUP(B750,'اسماء العملاء'!$A$2:$C$142,2,FALSE),"")</f>
        <v/>
      </c>
      <c r="E750" s="281" t="str">
        <f>IFERROR(VLOOKUP(B750,'اسماء العملاء'!$A$2:$C$142,3,FALSE),"")</f>
        <v/>
      </c>
      <c r="F750" s="297" t="str">
        <f>IFERROR(VLOOKUP(B750,'اسماء العملاء'!$A$2:$J$1270,9,FALSE),"")</f>
        <v/>
      </c>
      <c r="G750" s="297" t="str">
        <f>IFERROR(VLOOKUP(B750,'اسماء العملاء'!$A$2:$J$1270,8,FALSE),"")</f>
        <v/>
      </c>
      <c r="H750" s="247" t="str">
        <f>IFERROR(VLOOKUP(B750,'اسماء العملاء'!$A$2:$J$1270,10,FALSE),"")</f>
        <v/>
      </c>
    </row>
    <row r="751" spans="1:8" ht="21.95" customHeight="1">
      <c r="A751" s="290" t="str">
        <f t="shared" ca="1" si="11"/>
        <v/>
      </c>
      <c r="B751" s="227"/>
      <c r="C751" s="279" t="str">
        <f>IFERROR(VLOOKUP(B751,'اسماء العملاء'!$A$2:$E$142,5,FALSE),"")</f>
        <v/>
      </c>
      <c r="D751" s="280" t="str">
        <f>IFERROR(VLOOKUP(B751,'اسماء العملاء'!$A$2:$C$142,2,FALSE),"")</f>
        <v/>
      </c>
      <c r="E751" s="281" t="str">
        <f>IFERROR(VLOOKUP(B751,'اسماء العملاء'!$A$2:$C$142,3,FALSE),"")</f>
        <v/>
      </c>
      <c r="F751" s="297" t="str">
        <f>IFERROR(VLOOKUP(B751,'اسماء العملاء'!$A$2:$J$1270,9,FALSE),"")</f>
        <v/>
      </c>
      <c r="G751" s="297" t="str">
        <f>IFERROR(VLOOKUP(B751,'اسماء العملاء'!$A$2:$J$1270,8,FALSE),"")</f>
        <v/>
      </c>
      <c r="H751" s="247" t="str">
        <f>IFERROR(VLOOKUP(B751,'اسماء العملاء'!$A$2:$J$1270,10,FALSE),"")</f>
        <v/>
      </c>
    </row>
    <row r="752" spans="1:8" ht="21.95" customHeight="1">
      <c r="A752" s="290" t="str">
        <f t="shared" ca="1" si="11"/>
        <v/>
      </c>
      <c r="B752" s="227"/>
      <c r="C752" s="279" t="str">
        <f>IFERROR(VLOOKUP(B752,'اسماء العملاء'!$A$2:$E$142,5,FALSE),"")</f>
        <v/>
      </c>
      <c r="D752" s="280" t="str">
        <f>IFERROR(VLOOKUP(B752,'اسماء العملاء'!$A$2:$C$142,2,FALSE),"")</f>
        <v/>
      </c>
      <c r="E752" s="281" t="str">
        <f>IFERROR(VLOOKUP(B752,'اسماء العملاء'!$A$2:$C$142,3,FALSE),"")</f>
        <v/>
      </c>
      <c r="F752" s="297" t="str">
        <f>IFERROR(VLOOKUP(B752,'اسماء العملاء'!$A$2:$J$1270,9,FALSE),"")</f>
        <v/>
      </c>
      <c r="G752" s="297" t="str">
        <f>IFERROR(VLOOKUP(B752,'اسماء العملاء'!$A$2:$J$1270,8,FALSE),"")</f>
        <v/>
      </c>
      <c r="H752" s="247" t="str">
        <f>IFERROR(VLOOKUP(B752,'اسماء العملاء'!$A$2:$J$1270,10,FALSE),"")</f>
        <v/>
      </c>
    </row>
    <row r="753" spans="1:8" ht="21.95" customHeight="1">
      <c r="A753" s="290" t="str">
        <f t="shared" ca="1" si="11"/>
        <v/>
      </c>
      <c r="B753" s="227"/>
      <c r="C753" s="279" t="str">
        <f>IFERROR(VLOOKUP(B753,'اسماء العملاء'!$A$2:$E$142,5,FALSE),"")</f>
        <v/>
      </c>
      <c r="D753" s="280" t="str">
        <f>IFERROR(VLOOKUP(B753,'اسماء العملاء'!$A$2:$C$142,2,FALSE),"")</f>
        <v/>
      </c>
      <c r="E753" s="281" t="str">
        <f>IFERROR(VLOOKUP(B753,'اسماء العملاء'!$A$2:$C$142,3,FALSE),"")</f>
        <v/>
      </c>
      <c r="F753" s="297" t="str">
        <f>IFERROR(VLOOKUP(B753,'اسماء العملاء'!$A$2:$J$1270,9,FALSE),"")</f>
        <v/>
      </c>
      <c r="G753" s="297" t="str">
        <f>IFERROR(VLOOKUP(B753,'اسماء العملاء'!$A$2:$J$1270,8,FALSE),"")</f>
        <v/>
      </c>
      <c r="H753" s="247" t="str">
        <f>IFERROR(VLOOKUP(B753,'اسماء العملاء'!$A$2:$J$1270,10,FALSE),"")</f>
        <v/>
      </c>
    </row>
    <row r="754" spans="1:8" ht="21.95" customHeight="1">
      <c r="A754" s="290" t="str">
        <f t="shared" ca="1" si="11"/>
        <v/>
      </c>
      <c r="B754" s="227"/>
      <c r="C754" s="279" t="str">
        <f>IFERROR(VLOOKUP(B754,'اسماء العملاء'!$A$2:$E$142,5,FALSE),"")</f>
        <v/>
      </c>
      <c r="D754" s="280" t="str">
        <f>IFERROR(VLOOKUP(B754,'اسماء العملاء'!$A$2:$C$142,2,FALSE),"")</f>
        <v/>
      </c>
      <c r="E754" s="281" t="str">
        <f>IFERROR(VLOOKUP(B754,'اسماء العملاء'!$A$2:$C$142,3,FALSE),"")</f>
        <v/>
      </c>
      <c r="F754" s="297" t="str">
        <f>IFERROR(VLOOKUP(B754,'اسماء العملاء'!$A$2:$J$1270,9,FALSE),"")</f>
        <v/>
      </c>
      <c r="G754" s="297" t="str">
        <f>IFERROR(VLOOKUP(B754,'اسماء العملاء'!$A$2:$J$1270,8,FALSE),"")</f>
        <v/>
      </c>
      <c r="H754" s="247" t="str">
        <f>IFERROR(VLOOKUP(B754,'اسماء العملاء'!$A$2:$J$1270,10,FALSE),"")</f>
        <v/>
      </c>
    </row>
    <row r="755" spans="1:8" ht="21.95" customHeight="1">
      <c r="A755" s="290" t="str">
        <f t="shared" ca="1" si="11"/>
        <v/>
      </c>
      <c r="B755" s="227"/>
      <c r="C755" s="279" t="str">
        <f>IFERROR(VLOOKUP(B755,'اسماء العملاء'!$A$2:$E$142,5,FALSE),"")</f>
        <v/>
      </c>
      <c r="D755" s="280" t="str">
        <f>IFERROR(VLOOKUP(B755,'اسماء العملاء'!$A$2:$C$142,2,FALSE),"")</f>
        <v/>
      </c>
      <c r="E755" s="281" t="str">
        <f>IFERROR(VLOOKUP(B755,'اسماء العملاء'!$A$2:$C$142,3,FALSE),"")</f>
        <v/>
      </c>
      <c r="F755" s="297" t="str">
        <f>IFERROR(VLOOKUP(B755,'اسماء العملاء'!$A$2:$J$1270,9,FALSE),"")</f>
        <v/>
      </c>
      <c r="G755" s="297" t="str">
        <f>IFERROR(VLOOKUP(B755,'اسماء العملاء'!$A$2:$J$1270,8,FALSE),"")</f>
        <v/>
      </c>
      <c r="H755" s="247" t="str">
        <f>IFERROR(VLOOKUP(B755,'اسماء العملاء'!$A$2:$J$1270,10,FALSE),"")</f>
        <v/>
      </c>
    </row>
    <row r="756" spans="1:8" ht="21.95" customHeight="1">
      <c r="A756" s="290" t="str">
        <f t="shared" ca="1" si="11"/>
        <v/>
      </c>
      <c r="B756" s="227"/>
      <c r="C756" s="279" t="str">
        <f>IFERROR(VLOOKUP(B756,'اسماء العملاء'!$A$2:$E$142,5,FALSE),"")</f>
        <v/>
      </c>
      <c r="D756" s="280" t="str">
        <f>IFERROR(VLOOKUP(B756,'اسماء العملاء'!$A$2:$C$142,2,FALSE),"")</f>
        <v/>
      </c>
      <c r="E756" s="281" t="str">
        <f>IFERROR(VLOOKUP(B756,'اسماء العملاء'!$A$2:$C$142,3,FALSE),"")</f>
        <v/>
      </c>
      <c r="F756" s="297" t="str">
        <f>IFERROR(VLOOKUP(B756,'اسماء العملاء'!$A$2:$J$1270,9,FALSE),"")</f>
        <v/>
      </c>
      <c r="G756" s="297" t="str">
        <f>IFERROR(VLOOKUP(B756,'اسماء العملاء'!$A$2:$J$1270,8,FALSE),"")</f>
        <v/>
      </c>
      <c r="H756" s="247" t="str">
        <f>IFERROR(VLOOKUP(B756,'اسماء العملاء'!$A$2:$J$1270,10,FALSE),"")</f>
        <v/>
      </c>
    </row>
    <row r="757" spans="1:8" ht="21.95" customHeight="1">
      <c r="A757" s="290" t="str">
        <f t="shared" ca="1" si="11"/>
        <v/>
      </c>
      <c r="B757" s="227"/>
      <c r="C757" s="279" t="str">
        <f>IFERROR(VLOOKUP(B757,'اسماء العملاء'!$A$2:$E$142,5,FALSE),"")</f>
        <v/>
      </c>
      <c r="D757" s="280" t="str">
        <f>IFERROR(VLOOKUP(B757,'اسماء العملاء'!$A$2:$C$142,2,FALSE),"")</f>
        <v/>
      </c>
      <c r="E757" s="281" t="str">
        <f>IFERROR(VLOOKUP(B757,'اسماء العملاء'!$A$2:$C$142,3,FALSE),"")</f>
        <v/>
      </c>
      <c r="F757" s="297" t="str">
        <f>IFERROR(VLOOKUP(B757,'اسماء العملاء'!$A$2:$J$1270,9,FALSE),"")</f>
        <v/>
      </c>
      <c r="G757" s="297" t="str">
        <f>IFERROR(VLOOKUP(B757,'اسماء العملاء'!$A$2:$J$1270,8,FALSE),"")</f>
        <v/>
      </c>
      <c r="H757" s="247" t="str">
        <f>IFERROR(VLOOKUP(B757,'اسماء العملاء'!$A$2:$J$1270,10,FALSE),"")</f>
        <v/>
      </c>
    </row>
    <row r="758" spans="1:8" ht="21.95" customHeight="1">
      <c r="A758" s="290" t="str">
        <f t="shared" ca="1" si="11"/>
        <v/>
      </c>
      <c r="B758" s="227"/>
      <c r="C758" s="279" t="str">
        <f>IFERROR(VLOOKUP(B758,'اسماء العملاء'!$A$2:$E$142,5,FALSE),"")</f>
        <v/>
      </c>
      <c r="D758" s="280" t="str">
        <f>IFERROR(VLOOKUP(B758,'اسماء العملاء'!$A$2:$C$142,2,FALSE),"")</f>
        <v/>
      </c>
      <c r="E758" s="281" t="str">
        <f>IFERROR(VLOOKUP(B758,'اسماء العملاء'!$A$2:$C$142,3,FALSE),"")</f>
        <v/>
      </c>
      <c r="F758" s="297" t="str">
        <f>IFERROR(VLOOKUP(B758,'اسماء العملاء'!$A$2:$J$1270,9,FALSE),"")</f>
        <v/>
      </c>
      <c r="G758" s="297" t="str">
        <f>IFERROR(VLOOKUP(B758,'اسماء العملاء'!$A$2:$J$1270,8,FALSE),"")</f>
        <v/>
      </c>
      <c r="H758" s="247" t="str">
        <f>IFERROR(VLOOKUP(B758,'اسماء العملاء'!$A$2:$J$1270,10,FALSE),"")</f>
        <v/>
      </c>
    </row>
    <row r="759" spans="1:8" ht="21.95" customHeight="1">
      <c r="A759" s="290" t="str">
        <f t="shared" ca="1" si="11"/>
        <v/>
      </c>
      <c r="B759" s="227"/>
      <c r="C759" s="279" t="str">
        <f>IFERROR(VLOOKUP(B759,'اسماء العملاء'!$A$2:$E$142,5,FALSE),"")</f>
        <v/>
      </c>
      <c r="D759" s="280" t="str">
        <f>IFERROR(VLOOKUP(B759,'اسماء العملاء'!$A$2:$C$142,2,FALSE),"")</f>
        <v/>
      </c>
      <c r="E759" s="281" t="str">
        <f>IFERROR(VLOOKUP(B759,'اسماء العملاء'!$A$2:$C$142,3,FALSE),"")</f>
        <v/>
      </c>
      <c r="F759" s="297" t="str">
        <f>IFERROR(VLOOKUP(B759,'اسماء العملاء'!$A$2:$J$1270,9,FALSE),"")</f>
        <v/>
      </c>
      <c r="G759" s="297" t="str">
        <f>IFERROR(VLOOKUP(B759,'اسماء العملاء'!$A$2:$J$1270,8,FALSE),"")</f>
        <v/>
      </c>
      <c r="H759" s="247" t="str">
        <f>IFERROR(VLOOKUP(B759,'اسماء العملاء'!$A$2:$J$1270,10,FALSE),"")</f>
        <v/>
      </c>
    </row>
    <row r="760" spans="1:8" ht="21.95" customHeight="1">
      <c r="A760" s="290" t="str">
        <f t="shared" ca="1" si="11"/>
        <v/>
      </c>
      <c r="B760" s="227"/>
      <c r="C760" s="279" t="str">
        <f>IFERROR(VLOOKUP(B760,'اسماء العملاء'!$A$2:$E$142,5,FALSE),"")</f>
        <v/>
      </c>
      <c r="D760" s="280" t="str">
        <f>IFERROR(VLOOKUP(B760,'اسماء العملاء'!$A$2:$C$142,2,FALSE),"")</f>
        <v/>
      </c>
      <c r="E760" s="281" t="str">
        <f>IFERROR(VLOOKUP(B760,'اسماء العملاء'!$A$2:$C$142,3,FALSE),"")</f>
        <v/>
      </c>
      <c r="F760" s="297" t="str">
        <f>IFERROR(VLOOKUP(B760,'اسماء العملاء'!$A$2:$J$1270,9,FALSE),"")</f>
        <v/>
      </c>
      <c r="G760" s="297" t="str">
        <f>IFERROR(VLOOKUP(B760,'اسماء العملاء'!$A$2:$J$1270,8,FALSE),"")</f>
        <v/>
      </c>
      <c r="H760" s="247" t="str">
        <f>IFERROR(VLOOKUP(B760,'اسماء العملاء'!$A$2:$J$1270,10,FALSE),"")</f>
        <v/>
      </c>
    </row>
    <row r="761" spans="1:8" ht="21.95" customHeight="1">
      <c r="A761" s="290" t="str">
        <f t="shared" ca="1" si="11"/>
        <v/>
      </c>
      <c r="B761" s="227"/>
      <c r="C761" s="279" t="str">
        <f>IFERROR(VLOOKUP(B761,'اسماء العملاء'!$A$2:$E$142,5,FALSE),"")</f>
        <v/>
      </c>
      <c r="D761" s="280" t="str">
        <f>IFERROR(VLOOKUP(B761,'اسماء العملاء'!$A$2:$C$142,2,FALSE),"")</f>
        <v/>
      </c>
      <c r="E761" s="281" t="str">
        <f>IFERROR(VLOOKUP(B761,'اسماء العملاء'!$A$2:$C$142,3,FALSE),"")</f>
        <v/>
      </c>
      <c r="F761" s="297" t="str">
        <f>IFERROR(VLOOKUP(B761,'اسماء العملاء'!$A$2:$J$1270,9,FALSE),"")</f>
        <v/>
      </c>
      <c r="G761" s="297" t="str">
        <f>IFERROR(VLOOKUP(B761,'اسماء العملاء'!$A$2:$J$1270,8,FALSE),"")</f>
        <v/>
      </c>
      <c r="H761" s="247" t="str">
        <f>IFERROR(VLOOKUP(B761,'اسماء العملاء'!$A$2:$J$1270,10,FALSE),"")</f>
        <v/>
      </c>
    </row>
    <row r="762" spans="1:8" ht="21.95" customHeight="1">
      <c r="A762" s="290" t="str">
        <f t="shared" ca="1" si="11"/>
        <v/>
      </c>
      <c r="B762" s="227"/>
      <c r="C762" s="279" t="str">
        <f>IFERROR(VLOOKUP(B762,'اسماء العملاء'!$A$2:$E$142,5,FALSE),"")</f>
        <v/>
      </c>
      <c r="D762" s="280" t="str">
        <f>IFERROR(VLOOKUP(B762,'اسماء العملاء'!$A$2:$C$142,2,FALSE),"")</f>
        <v/>
      </c>
      <c r="E762" s="281" t="str">
        <f>IFERROR(VLOOKUP(B762,'اسماء العملاء'!$A$2:$C$142,3,FALSE),"")</f>
        <v/>
      </c>
      <c r="F762" s="297" t="str">
        <f>IFERROR(VLOOKUP(B762,'اسماء العملاء'!$A$2:$J$1270,9,FALSE),"")</f>
        <v/>
      </c>
      <c r="G762" s="297" t="str">
        <f>IFERROR(VLOOKUP(B762,'اسماء العملاء'!$A$2:$J$1270,8,FALSE),"")</f>
        <v/>
      </c>
      <c r="H762" s="247" t="str">
        <f>IFERROR(VLOOKUP(B762,'اسماء العملاء'!$A$2:$J$1270,10,FALSE),"")</f>
        <v/>
      </c>
    </row>
    <row r="763" spans="1:8" ht="21.95" customHeight="1">
      <c r="A763" s="290" t="str">
        <f t="shared" ca="1" si="11"/>
        <v/>
      </c>
      <c r="B763" s="227"/>
      <c r="C763" s="279" t="str">
        <f>IFERROR(VLOOKUP(B763,'اسماء العملاء'!$A$2:$E$142,5,FALSE),"")</f>
        <v/>
      </c>
      <c r="D763" s="280" t="str">
        <f>IFERROR(VLOOKUP(B763,'اسماء العملاء'!$A$2:$C$142,2,FALSE),"")</f>
        <v/>
      </c>
      <c r="E763" s="281" t="str">
        <f>IFERROR(VLOOKUP(B763,'اسماء العملاء'!$A$2:$C$142,3,FALSE),"")</f>
        <v/>
      </c>
      <c r="F763" s="297" t="str">
        <f>IFERROR(VLOOKUP(B763,'اسماء العملاء'!$A$2:$J$1270,9,FALSE),"")</f>
        <v/>
      </c>
      <c r="G763" s="297" t="str">
        <f>IFERROR(VLOOKUP(B763,'اسماء العملاء'!$A$2:$J$1270,8,FALSE),"")</f>
        <v/>
      </c>
      <c r="H763" s="247" t="str">
        <f>IFERROR(VLOOKUP(B763,'اسماء العملاء'!$A$2:$J$1270,10,FALSE),"")</f>
        <v/>
      </c>
    </row>
    <row r="764" spans="1:8" ht="21.95" customHeight="1">
      <c r="A764" s="290" t="str">
        <f t="shared" ca="1" si="11"/>
        <v/>
      </c>
      <c r="B764" s="227"/>
      <c r="C764" s="279" t="str">
        <f>IFERROR(VLOOKUP(B764,'اسماء العملاء'!$A$2:$E$142,5,FALSE),"")</f>
        <v/>
      </c>
      <c r="D764" s="280" t="str">
        <f>IFERROR(VLOOKUP(B764,'اسماء العملاء'!$A$2:$C$142,2,FALSE),"")</f>
        <v/>
      </c>
      <c r="E764" s="281" t="str">
        <f>IFERROR(VLOOKUP(B764,'اسماء العملاء'!$A$2:$C$142,3,FALSE),"")</f>
        <v/>
      </c>
      <c r="F764" s="297" t="str">
        <f>IFERROR(VLOOKUP(B764,'اسماء العملاء'!$A$2:$J$1270,9,FALSE),"")</f>
        <v/>
      </c>
      <c r="G764" s="297" t="str">
        <f>IFERROR(VLOOKUP(B764,'اسماء العملاء'!$A$2:$J$1270,8,FALSE),"")</f>
        <v/>
      </c>
      <c r="H764" s="247" t="str">
        <f>IFERROR(VLOOKUP(B764,'اسماء العملاء'!$A$2:$J$1270,10,FALSE),"")</f>
        <v/>
      </c>
    </row>
    <row r="765" spans="1:8" ht="21.95" customHeight="1">
      <c r="A765" s="290" t="str">
        <f t="shared" ca="1" si="11"/>
        <v/>
      </c>
      <c r="B765" s="227"/>
      <c r="C765" s="279" t="str">
        <f>IFERROR(VLOOKUP(B765,'اسماء العملاء'!$A$2:$E$142,5,FALSE),"")</f>
        <v/>
      </c>
      <c r="D765" s="280" t="str">
        <f>IFERROR(VLOOKUP(B765,'اسماء العملاء'!$A$2:$C$142,2,FALSE),"")</f>
        <v/>
      </c>
      <c r="E765" s="281" t="str">
        <f>IFERROR(VLOOKUP(B765,'اسماء العملاء'!$A$2:$C$142,3,FALSE),"")</f>
        <v/>
      </c>
      <c r="F765" s="297" t="str">
        <f>IFERROR(VLOOKUP(B765,'اسماء العملاء'!$A$2:$J$1270,9,FALSE),"")</f>
        <v/>
      </c>
      <c r="G765" s="297" t="str">
        <f>IFERROR(VLOOKUP(B765,'اسماء العملاء'!$A$2:$J$1270,8,FALSE),"")</f>
        <v/>
      </c>
      <c r="H765" s="247" t="str">
        <f>IFERROR(VLOOKUP(B765,'اسماء العملاء'!$A$2:$J$1270,10,FALSE),"")</f>
        <v/>
      </c>
    </row>
    <row r="766" spans="1:8" ht="21.95" customHeight="1">
      <c r="A766" s="290" t="str">
        <f t="shared" ca="1" si="11"/>
        <v/>
      </c>
      <c r="B766" s="227"/>
      <c r="C766" s="279" t="str">
        <f>IFERROR(VLOOKUP(B766,'اسماء العملاء'!$A$2:$E$142,5,FALSE),"")</f>
        <v/>
      </c>
      <c r="D766" s="280" t="str">
        <f>IFERROR(VLOOKUP(B766,'اسماء العملاء'!$A$2:$C$142,2,FALSE),"")</f>
        <v/>
      </c>
      <c r="E766" s="281" t="str">
        <f>IFERROR(VLOOKUP(B766,'اسماء العملاء'!$A$2:$C$142,3,FALSE),"")</f>
        <v/>
      </c>
      <c r="F766" s="297" t="str">
        <f>IFERROR(VLOOKUP(B766,'اسماء العملاء'!$A$2:$J$1270,9,FALSE),"")</f>
        <v/>
      </c>
      <c r="G766" s="297" t="str">
        <f>IFERROR(VLOOKUP(B766,'اسماء العملاء'!$A$2:$J$1270,8,FALSE),"")</f>
        <v/>
      </c>
      <c r="H766" s="247" t="str">
        <f>IFERROR(VLOOKUP(B766,'اسماء العملاء'!$A$2:$J$1270,10,FALSE),"")</f>
        <v/>
      </c>
    </row>
    <row r="767" spans="1:8" ht="21.95" customHeight="1">
      <c r="A767" s="290" t="str">
        <f t="shared" ca="1" si="11"/>
        <v/>
      </c>
      <c r="B767" s="227"/>
      <c r="C767" s="279" t="str">
        <f>IFERROR(VLOOKUP(B767,'اسماء العملاء'!$A$2:$E$142,5,FALSE),"")</f>
        <v/>
      </c>
      <c r="D767" s="280" t="str">
        <f>IFERROR(VLOOKUP(B767,'اسماء العملاء'!$A$2:$C$142,2,FALSE),"")</f>
        <v/>
      </c>
      <c r="E767" s="281" t="str">
        <f>IFERROR(VLOOKUP(B767,'اسماء العملاء'!$A$2:$C$142,3,FALSE),"")</f>
        <v/>
      </c>
      <c r="F767" s="297" t="str">
        <f>IFERROR(VLOOKUP(B767,'اسماء العملاء'!$A$2:$J$1270,9,FALSE),"")</f>
        <v/>
      </c>
      <c r="G767" s="297" t="str">
        <f>IFERROR(VLOOKUP(B767,'اسماء العملاء'!$A$2:$J$1270,8,FALSE),"")</f>
        <v/>
      </c>
      <c r="H767" s="247" t="str">
        <f>IFERROR(VLOOKUP(B767,'اسماء العملاء'!$A$2:$J$1270,10,FALSE),"")</f>
        <v/>
      </c>
    </row>
    <row r="768" spans="1:8" ht="21.95" customHeight="1">
      <c r="A768" s="290" t="str">
        <f t="shared" ca="1" si="11"/>
        <v/>
      </c>
      <c r="B768" s="227"/>
      <c r="C768" s="279" t="str">
        <f>IFERROR(VLOOKUP(B768,'اسماء العملاء'!$A$2:$E$142,5,FALSE),"")</f>
        <v/>
      </c>
      <c r="D768" s="280" t="str">
        <f>IFERROR(VLOOKUP(B768,'اسماء العملاء'!$A$2:$C$142,2,FALSE),"")</f>
        <v/>
      </c>
      <c r="E768" s="281" t="str">
        <f>IFERROR(VLOOKUP(B768,'اسماء العملاء'!$A$2:$C$142,3,FALSE),"")</f>
        <v/>
      </c>
      <c r="F768" s="297" t="str">
        <f>IFERROR(VLOOKUP(B768,'اسماء العملاء'!$A$2:$J$1270,9,FALSE),"")</f>
        <v/>
      </c>
      <c r="G768" s="297" t="str">
        <f>IFERROR(VLOOKUP(B768,'اسماء العملاء'!$A$2:$J$1270,8,FALSE),"")</f>
        <v/>
      </c>
      <c r="H768" s="247" t="str">
        <f>IFERROR(VLOOKUP(B768,'اسماء العملاء'!$A$2:$J$1270,10,FALSE),"")</f>
        <v/>
      </c>
    </row>
    <row r="769" spans="1:8" ht="21.95" customHeight="1">
      <c r="A769" s="290" t="str">
        <f t="shared" ca="1" si="11"/>
        <v/>
      </c>
      <c r="B769" s="227"/>
      <c r="C769" s="279" t="str">
        <f>IFERROR(VLOOKUP(B769,'اسماء العملاء'!$A$2:$E$142,5,FALSE),"")</f>
        <v/>
      </c>
      <c r="D769" s="280" t="str">
        <f>IFERROR(VLOOKUP(B769,'اسماء العملاء'!$A$2:$C$142,2,FALSE),"")</f>
        <v/>
      </c>
      <c r="E769" s="281" t="str">
        <f>IFERROR(VLOOKUP(B769,'اسماء العملاء'!$A$2:$C$142,3,FALSE),"")</f>
        <v/>
      </c>
      <c r="F769" s="297" t="str">
        <f>IFERROR(VLOOKUP(B769,'اسماء العملاء'!$A$2:$J$1270,9,FALSE),"")</f>
        <v/>
      </c>
      <c r="G769" s="297" t="str">
        <f>IFERROR(VLOOKUP(B769,'اسماء العملاء'!$A$2:$J$1270,8,FALSE),"")</f>
        <v/>
      </c>
      <c r="H769" s="247" t="str">
        <f>IFERROR(VLOOKUP(B769,'اسماء العملاء'!$A$2:$J$1270,10,FALSE),"")</f>
        <v/>
      </c>
    </row>
    <row r="770" spans="1:8" ht="21.95" customHeight="1">
      <c r="A770" s="290" t="str">
        <f t="shared" ca="1" si="11"/>
        <v/>
      </c>
      <c r="B770" s="227"/>
      <c r="C770" s="279" t="str">
        <f>IFERROR(VLOOKUP(B770,'اسماء العملاء'!$A$2:$E$142,5,FALSE),"")</f>
        <v/>
      </c>
      <c r="D770" s="280" t="str">
        <f>IFERROR(VLOOKUP(B770,'اسماء العملاء'!$A$2:$C$142,2,FALSE),"")</f>
        <v/>
      </c>
      <c r="E770" s="281" t="str">
        <f>IFERROR(VLOOKUP(B770,'اسماء العملاء'!$A$2:$C$142,3,FALSE),"")</f>
        <v/>
      </c>
      <c r="F770" s="297" t="str">
        <f>IFERROR(VLOOKUP(B770,'اسماء العملاء'!$A$2:$J$1270,9,FALSE),"")</f>
        <v/>
      </c>
      <c r="G770" s="297" t="str">
        <f>IFERROR(VLOOKUP(B770,'اسماء العملاء'!$A$2:$J$1270,8,FALSE),"")</f>
        <v/>
      </c>
      <c r="H770" s="247" t="str">
        <f>IFERROR(VLOOKUP(B770,'اسماء العملاء'!$A$2:$J$1270,10,FALSE),"")</f>
        <v/>
      </c>
    </row>
    <row r="771" spans="1:8" ht="21.95" customHeight="1">
      <c r="A771" s="290" t="str">
        <f t="shared" ca="1" si="11"/>
        <v/>
      </c>
      <c r="B771" s="227"/>
      <c r="C771" s="279" t="str">
        <f>IFERROR(VLOOKUP(B771,'اسماء العملاء'!$A$2:$E$142,5,FALSE),"")</f>
        <v/>
      </c>
      <c r="D771" s="280" t="str">
        <f>IFERROR(VLOOKUP(B771,'اسماء العملاء'!$A$2:$C$142,2,FALSE),"")</f>
        <v/>
      </c>
      <c r="E771" s="281" t="str">
        <f>IFERROR(VLOOKUP(B771,'اسماء العملاء'!$A$2:$C$142,3,FALSE),"")</f>
        <v/>
      </c>
      <c r="F771" s="297" t="str">
        <f>IFERROR(VLOOKUP(B771,'اسماء العملاء'!$A$2:$J$1270,9,FALSE),"")</f>
        <v/>
      </c>
      <c r="G771" s="297" t="str">
        <f>IFERROR(VLOOKUP(B771,'اسماء العملاء'!$A$2:$J$1270,8,FALSE),"")</f>
        <v/>
      </c>
      <c r="H771" s="247" t="str">
        <f>IFERROR(VLOOKUP(B771,'اسماء العملاء'!$A$2:$J$1270,10,FALSE),"")</f>
        <v/>
      </c>
    </row>
    <row r="772" spans="1:8" ht="21.95" customHeight="1">
      <c r="A772" s="290" t="str">
        <f t="shared" ref="A772:A835" ca="1" si="12">IF(B772="","",TODAY())</f>
        <v/>
      </c>
      <c r="B772" s="227"/>
      <c r="C772" s="279" t="str">
        <f>IFERROR(VLOOKUP(B772,'اسماء العملاء'!$A$2:$E$142,5,FALSE),"")</f>
        <v/>
      </c>
      <c r="D772" s="280" t="str">
        <f>IFERROR(VLOOKUP(B772,'اسماء العملاء'!$A$2:$C$142,2,FALSE),"")</f>
        <v/>
      </c>
      <c r="E772" s="281" t="str">
        <f>IFERROR(VLOOKUP(B772,'اسماء العملاء'!$A$2:$C$142,3,FALSE),"")</f>
        <v/>
      </c>
      <c r="F772" s="297" t="str">
        <f>IFERROR(VLOOKUP(B772,'اسماء العملاء'!$A$2:$J$1270,9,FALSE),"")</f>
        <v/>
      </c>
      <c r="G772" s="297" t="str">
        <f>IFERROR(VLOOKUP(B772,'اسماء العملاء'!$A$2:$J$1270,8,FALSE),"")</f>
        <v/>
      </c>
      <c r="H772" s="247" t="str">
        <f>IFERROR(VLOOKUP(B772,'اسماء العملاء'!$A$2:$J$1270,10,FALSE),"")</f>
        <v/>
      </c>
    </row>
    <row r="773" spans="1:8" ht="21.95" customHeight="1">
      <c r="A773" s="290" t="str">
        <f t="shared" ca="1" si="12"/>
        <v/>
      </c>
      <c r="B773" s="227"/>
      <c r="C773" s="279" t="str">
        <f>IFERROR(VLOOKUP(B773,'اسماء العملاء'!$A$2:$E$142,5,FALSE),"")</f>
        <v/>
      </c>
      <c r="D773" s="280" t="str">
        <f>IFERROR(VLOOKUP(B773,'اسماء العملاء'!$A$2:$C$142,2,FALSE),"")</f>
        <v/>
      </c>
      <c r="E773" s="281" t="str">
        <f>IFERROR(VLOOKUP(B773,'اسماء العملاء'!$A$2:$C$142,3,FALSE),"")</f>
        <v/>
      </c>
      <c r="F773" s="297" t="str">
        <f>IFERROR(VLOOKUP(B773,'اسماء العملاء'!$A$2:$J$1270,9,FALSE),"")</f>
        <v/>
      </c>
      <c r="G773" s="297" t="str">
        <f>IFERROR(VLOOKUP(B773,'اسماء العملاء'!$A$2:$J$1270,8,FALSE),"")</f>
        <v/>
      </c>
      <c r="H773" s="247" t="str">
        <f>IFERROR(VLOOKUP(B773,'اسماء العملاء'!$A$2:$J$1270,10,FALSE),"")</f>
        <v/>
      </c>
    </row>
    <row r="774" spans="1:8" ht="21.95" customHeight="1">
      <c r="A774" s="290" t="str">
        <f t="shared" ca="1" si="12"/>
        <v/>
      </c>
      <c r="B774" s="227"/>
      <c r="C774" s="279" t="str">
        <f>IFERROR(VLOOKUP(B774,'اسماء العملاء'!$A$2:$E$142,5,FALSE),"")</f>
        <v/>
      </c>
      <c r="D774" s="280" t="str">
        <f>IFERROR(VLOOKUP(B774,'اسماء العملاء'!$A$2:$C$142,2,FALSE),"")</f>
        <v/>
      </c>
      <c r="E774" s="281" t="str">
        <f>IFERROR(VLOOKUP(B774,'اسماء العملاء'!$A$2:$C$142,3,FALSE),"")</f>
        <v/>
      </c>
      <c r="F774" s="297" t="str">
        <f>IFERROR(VLOOKUP(B774,'اسماء العملاء'!$A$2:$J$1270,9,FALSE),"")</f>
        <v/>
      </c>
      <c r="G774" s="297" t="str">
        <f>IFERROR(VLOOKUP(B774,'اسماء العملاء'!$A$2:$J$1270,8,FALSE),"")</f>
        <v/>
      </c>
      <c r="H774" s="247" t="str">
        <f>IFERROR(VLOOKUP(B774,'اسماء العملاء'!$A$2:$J$1270,10,FALSE),"")</f>
        <v/>
      </c>
    </row>
    <row r="775" spans="1:8" ht="21.95" customHeight="1">
      <c r="A775" s="290" t="str">
        <f t="shared" ca="1" si="12"/>
        <v/>
      </c>
      <c r="B775" s="227"/>
      <c r="C775" s="279" t="str">
        <f>IFERROR(VLOOKUP(B775,'اسماء العملاء'!$A$2:$E$142,5,FALSE),"")</f>
        <v/>
      </c>
      <c r="D775" s="280" t="str">
        <f>IFERROR(VLOOKUP(B775,'اسماء العملاء'!$A$2:$C$142,2,FALSE),"")</f>
        <v/>
      </c>
      <c r="E775" s="281" t="str">
        <f>IFERROR(VLOOKUP(B775,'اسماء العملاء'!$A$2:$C$142,3,FALSE),"")</f>
        <v/>
      </c>
      <c r="F775" s="297" t="str">
        <f>IFERROR(VLOOKUP(B775,'اسماء العملاء'!$A$2:$J$1270,9,FALSE),"")</f>
        <v/>
      </c>
      <c r="G775" s="297" t="str">
        <f>IFERROR(VLOOKUP(B775,'اسماء العملاء'!$A$2:$J$1270,8,FALSE),"")</f>
        <v/>
      </c>
      <c r="H775" s="247" t="str">
        <f>IFERROR(VLOOKUP(B775,'اسماء العملاء'!$A$2:$J$1270,10,FALSE),"")</f>
        <v/>
      </c>
    </row>
    <row r="776" spans="1:8" ht="21.95" customHeight="1">
      <c r="A776" s="290" t="str">
        <f t="shared" ca="1" si="12"/>
        <v/>
      </c>
      <c r="B776" s="227"/>
      <c r="C776" s="279" t="str">
        <f>IFERROR(VLOOKUP(B776,'اسماء العملاء'!$A$2:$E$142,5,FALSE),"")</f>
        <v/>
      </c>
      <c r="D776" s="280" t="str">
        <f>IFERROR(VLOOKUP(B776,'اسماء العملاء'!$A$2:$C$142,2,FALSE),"")</f>
        <v/>
      </c>
      <c r="E776" s="281" t="str">
        <f>IFERROR(VLOOKUP(B776,'اسماء العملاء'!$A$2:$C$142,3,FALSE),"")</f>
        <v/>
      </c>
      <c r="F776" s="297" t="str">
        <f>IFERROR(VLOOKUP(B776,'اسماء العملاء'!$A$2:$J$1270,9,FALSE),"")</f>
        <v/>
      </c>
      <c r="G776" s="297" t="str">
        <f>IFERROR(VLOOKUP(B776,'اسماء العملاء'!$A$2:$J$1270,8,FALSE),"")</f>
        <v/>
      </c>
      <c r="H776" s="247" t="str">
        <f>IFERROR(VLOOKUP(B776,'اسماء العملاء'!$A$2:$J$1270,10,FALSE),"")</f>
        <v/>
      </c>
    </row>
    <row r="777" spans="1:8" ht="21.95" customHeight="1">
      <c r="A777" s="290" t="str">
        <f t="shared" ca="1" si="12"/>
        <v/>
      </c>
      <c r="B777" s="227"/>
      <c r="C777" s="279" t="str">
        <f>IFERROR(VLOOKUP(B777,'اسماء العملاء'!$A$2:$E$142,5,FALSE),"")</f>
        <v/>
      </c>
      <c r="D777" s="280" t="str">
        <f>IFERROR(VLOOKUP(B777,'اسماء العملاء'!$A$2:$C$142,2,FALSE),"")</f>
        <v/>
      </c>
      <c r="E777" s="281" t="str">
        <f>IFERROR(VLOOKUP(B777,'اسماء العملاء'!$A$2:$C$142,3,FALSE),"")</f>
        <v/>
      </c>
      <c r="F777" s="297" t="str">
        <f>IFERROR(VLOOKUP(B777,'اسماء العملاء'!$A$2:$J$1270,9,FALSE),"")</f>
        <v/>
      </c>
      <c r="G777" s="297" t="str">
        <f>IFERROR(VLOOKUP(B777,'اسماء العملاء'!$A$2:$J$1270,8,FALSE),"")</f>
        <v/>
      </c>
      <c r="H777" s="247" t="str">
        <f>IFERROR(VLOOKUP(B777,'اسماء العملاء'!$A$2:$J$1270,10,FALSE),"")</f>
        <v/>
      </c>
    </row>
    <row r="778" spans="1:8" ht="21.95" customHeight="1">
      <c r="A778" s="290" t="str">
        <f t="shared" ca="1" si="12"/>
        <v/>
      </c>
      <c r="B778" s="227"/>
      <c r="C778" s="279" t="str">
        <f>IFERROR(VLOOKUP(B778,'اسماء العملاء'!$A$2:$E$142,5,FALSE),"")</f>
        <v/>
      </c>
      <c r="D778" s="280" t="str">
        <f>IFERROR(VLOOKUP(B778,'اسماء العملاء'!$A$2:$C$142,2,FALSE),"")</f>
        <v/>
      </c>
      <c r="E778" s="281" t="str">
        <f>IFERROR(VLOOKUP(B778,'اسماء العملاء'!$A$2:$C$142,3,FALSE),"")</f>
        <v/>
      </c>
      <c r="F778" s="297" t="str">
        <f>IFERROR(VLOOKUP(B778,'اسماء العملاء'!$A$2:$J$1270,9,FALSE),"")</f>
        <v/>
      </c>
      <c r="G778" s="297" t="str">
        <f>IFERROR(VLOOKUP(B778,'اسماء العملاء'!$A$2:$J$1270,8,FALSE),"")</f>
        <v/>
      </c>
      <c r="H778" s="247" t="str">
        <f>IFERROR(VLOOKUP(B778,'اسماء العملاء'!$A$2:$J$1270,10,FALSE),"")</f>
        <v/>
      </c>
    </row>
    <row r="779" spans="1:8" ht="21.95" customHeight="1">
      <c r="A779" s="290" t="str">
        <f t="shared" ca="1" si="12"/>
        <v/>
      </c>
      <c r="B779" s="227"/>
      <c r="C779" s="279" t="str">
        <f>IFERROR(VLOOKUP(B779,'اسماء العملاء'!$A$2:$E$142,5,FALSE),"")</f>
        <v/>
      </c>
      <c r="D779" s="280" t="str">
        <f>IFERROR(VLOOKUP(B779,'اسماء العملاء'!$A$2:$C$142,2,FALSE),"")</f>
        <v/>
      </c>
      <c r="E779" s="281" t="str">
        <f>IFERROR(VLOOKUP(B779,'اسماء العملاء'!$A$2:$C$142,3,FALSE),"")</f>
        <v/>
      </c>
      <c r="F779" s="297" t="str">
        <f>IFERROR(VLOOKUP(B779,'اسماء العملاء'!$A$2:$J$1270,9,FALSE),"")</f>
        <v/>
      </c>
      <c r="G779" s="297" t="str">
        <f>IFERROR(VLOOKUP(B779,'اسماء العملاء'!$A$2:$J$1270,8,FALSE),"")</f>
        <v/>
      </c>
      <c r="H779" s="247" t="str">
        <f>IFERROR(VLOOKUP(B779,'اسماء العملاء'!$A$2:$J$1270,10,FALSE),"")</f>
        <v/>
      </c>
    </row>
    <row r="780" spans="1:8" ht="21.95" customHeight="1">
      <c r="A780" s="290" t="str">
        <f t="shared" ca="1" si="12"/>
        <v/>
      </c>
      <c r="B780" s="227"/>
      <c r="C780" s="279" t="str">
        <f>IFERROR(VLOOKUP(B780,'اسماء العملاء'!$A$2:$E$142,5,FALSE),"")</f>
        <v/>
      </c>
      <c r="D780" s="280" t="str">
        <f>IFERROR(VLOOKUP(B780,'اسماء العملاء'!$A$2:$C$142,2,FALSE),"")</f>
        <v/>
      </c>
      <c r="E780" s="281" t="str">
        <f>IFERROR(VLOOKUP(B780,'اسماء العملاء'!$A$2:$C$142,3,FALSE),"")</f>
        <v/>
      </c>
      <c r="F780" s="297" t="str">
        <f>IFERROR(VLOOKUP(B780,'اسماء العملاء'!$A$2:$J$1270,9,FALSE),"")</f>
        <v/>
      </c>
      <c r="G780" s="297" t="str">
        <f>IFERROR(VLOOKUP(B780,'اسماء العملاء'!$A$2:$J$1270,8,FALSE),"")</f>
        <v/>
      </c>
      <c r="H780" s="247" t="str">
        <f>IFERROR(VLOOKUP(B780,'اسماء العملاء'!$A$2:$J$1270,10,FALSE),"")</f>
        <v/>
      </c>
    </row>
    <row r="781" spans="1:8" ht="21.95" customHeight="1">
      <c r="A781" s="290" t="str">
        <f t="shared" ca="1" si="12"/>
        <v/>
      </c>
      <c r="B781" s="227"/>
      <c r="C781" s="279" t="str">
        <f>IFERROR(VLOOKUP(B781,'اسماء العملاء'!$A$2:$E$142,5,FALSE),"")</f>
        <v/>
      </c>
      <c r="D781" s="280" t="str">
        <f>IFERROR(VLOOKUP(B781,'اسماء العملاء'!$A$2:$C$142,2,FALSE),"")</f>
        <v/>
      </c>
      <c r="E781" s="281" t="str">
        <f>IFERROR(VLOOKUP(B781,'اسماء العملاء'!$A$2:$C$142,3,FALSE),"")</f>
        <v/>
      </c>
      <c r="F781" s="297" t="str">
        <f>IFERROR(VLOOKUP(B781,'اسماء العملاء'!$A$2:$J$1270,9,FALSE),"")</f>
        <v/>
      </c>
      <c r="G781" s="297" t="str">
        <f>IFERROR(VLOOKUP(B781,'اسماء العملاء'!$A$2:$J$1270,8,FALSE),"")</f>
        <v/>
      </c>
      <c r="H781" s="247" t="str">
        <f>IFERROR(VLOOKUP(B781,'اسماء العملاء'!$A$2:$J$1270,10,FALSE),"")</f>
        <v/>
      </c>
    </row>
    <row r="782" spans="1:8" ht="21.95" customHeight="1">
      <c r="A782" s="290" t="str">
        <f t="shared" ca="1" si="12"/>
        <v/>
      </c>
      <c r="B782" s="227"/>
      <c r="C782" s="279" t="str">
        <f>IFERROR(VLOOKUP(B782,'اسماء العملاء'!$A$2:$E$142,5,FALSE),"")</f>
        <v/>
      </c>
      <c r="D782" s="280" t="str">
        <f>IFERROR(VLOOKUP(B782,'اسماء العملاء'!$A$2:$C$142,2,FALSE),"")</f>
        <v/>
      </c>
      <c r="E782" s="281" t="str">
        <f>IFERROR(VLOOKUP(B782,'اسماء العملاء'!$A$2:$C$142,3,FALSE),"")</f>
        <v/>
      </c>
      <c r="F782" s="297" t="str">
        <f>IFERROR(VLOOKUP(B782,'اسماء العملاء'!$A$2:$J$1270,9,FALSE),"")</f>
        <v/>
      </c>
      <c r="G782" s="297" t="str">
        <f>IFERROR(VLOOKUP(B782,'اسماء العملاء'!$A$2:$J$1270,8,FALSE),"")</f>
        <v/>
      </c>
      <c r="H782" s="247" t="str">
        <f>IFERROR(VLOOKUP(B782,'اسماء العملاء'!$A$2:$J$1270,10,FALSE),"")</f>
        <v/>
      </c>
    </row>
    <row r="783" spans="1:8" ht="21.95" customHeight="1">
      <c r="A783" s="290" t="str">
        <f t="shared" ca="1" si="12"/>
        <v/>
      </c>
      <c r="B783" s="227"/>
      <c r="C783" s="279" t="str">
        <f>IFERROR(VLOOKUP(B783,'اسماء العملاء'!$A$2:$E$142,5,FALSE),"")</f>
        <v/>
      </c>
      <c r="D783" s="280" t="str">
        <f>IFERROR(VLOOKUP(B783,'اسماء العملاء'!$A$2:$C$142,2,FALSE),"")</f>
        <v/>
      </c>
      <c r="E783" s="281" t="str">
        <f>IFERROR(VLOOKUP(B783,'اسماء العملاء'!$A$2:$C$142,3,FALSE),"")</f>
        <v/>
      </c>
      <c r="F783" s="297" t="str">
        <f>IFERROR(VLOOKUP(B783,'اسماء العملاء'!$A$2:$J$1270,9,FALSE),"")</f>
        <v/>
      </c>
      <c r="G783" s="297" t="str">
        <f>IFERROR(VLOOKUP(B783,'اسماء العملاء'!$A$2:$J$1270,8,FALSE),"")</f>
        <v/>
      </c>
      <c r="H783" s="247" t="str">
        <f>IFERROR(VLOOKUP(B783,'اسماء العملاء'!$A$2:$J$1270,10,FALSE),"")</f>
        <v/>
      </c>
    </row>
    <row r="784" spans="1:8" ht="21.95" customHeight="1">
      <c r="A784" s="290" t="str">
        <f t="shared" ca="1" si="12"/>
        <v/>
      </c>
      <c r="B784" s="227"/>
      <c r="C784" s="279" t="str">
        <f>IFERROR(VLOOKUP(B784,'اسماء العملاء'!$A$2:$E$142,5,FALSE),"")</f>
        <v/>
      </c>
      <c r="D784" s="280" t="str">
        <f>IFERROR(VLOOKUP(B784,'اسماء العملاء'!$A$2:$C$142,2,FALSE),"")</f>
        <v/>
      </c>
      <c r="E784" s="281" t="str">
        <f>IFERROR(VLOOKUP(B784,'اسماء العملاء'!$A$2:$C$142,3,FALSE),"")</f>
        <v/>
      </c>
      <c r="F784" s="297" t="str">
        <f>IFERROR(VLOOKUP(B784,'اسماء العملاء'!$A$2:$J$1270,9,FALSE),"")</f>
        <v/>
      </c>
      <c r="G784" s="297" t="str">
        <f>IFERROR(VLOOKUP(B784,'اسماء العملاء'!$A$2:$J$1270,8,FALSE),"")</f>
        <v/>
      </c>
      <c r="H784" s="247" t="str">
        <f>IFERROR(VLOOKUP(B784,'اسماء العملاء'!$A$2:$J$1270,10,FALSE),"")</f>
        <v/>
      </c>
    </row>
    <row r="785" spans="1:8" ht="21.95" customHeight="1">
      <c r="A785" s="290" t="str">
        <f t="shared" ca="1" si="12"/>
        <v/>
      </c>
      <c r="B785" s="227"/>
      <c r="C785" s="279" t="str">
        <f>IFERROR(VLOOKUP(B785,'اسماء العملاء'!$A$2:$E$142,5,FALSE),"")</f>
        <v/>
      </c>
      <c r="D785" s="280" t="str">
        <f>IFERROR(VLOOKUP(B785,'اسماء العملاء'!$A$2:$C$142,2,FALSE),"")</f>
        <v/>
      </c>
      <c r="E785" s="281" t="str">
        <f>IFERROR(VLOOKUP(B785,'اسماء العملاء'!$A$2:$C$142,3,FALSE),"")</f>
        <v/>
      </c>
      <c r="F785" s="297" t="str">
        <f>IFERROR(VLOOKUP(B785,'اسماء العملاء'!$A$2:$J$1270,9,FALSE),"")</f>
        <v/>
      </c>
      <c r="G785" s="297" t="str">
        <f>IFERROR(VLOOKUP(B785,'اسماء العملاء'!$A$2:$J$1270,8,FALSE),"")</f>
        <v/>
      </c>
      <c r="H785" s="247" t="str">
        <f>IFERROR(VLOOKUP(B785,'اسماء العملاء'!$A$2:$J$1270,10,FALSE),"")</f>
        <v/>
      </c>
    </row>
    <row r="786" spans="1:8" ht="21.95" customHeight="1">
      <c r="A786" s="290" t="str">
        <f t="shared" ca="1" si="12"/>
        <v/>
      </c>
      <c r="B786" s="227"/>
      <c r="C786" s="279" t="str">
        <f>IFERROR(VLOOKUP(B786,'اسماء العملاء'!$A$2:$E$142,5,FALSE),"")</f>
        <v/>
      </c>
      <c r="D786" s="280" t="str">
        <f>IFERROR(VLOOKUP(B786,'اسماء العملاء'!$A$2:$C$142,2,FALSE),"")</f>
        <v/>
      </c>
      <c r="E786" s="281" t="str">
        <f>IFERROR(VLOOKUP(B786,'اسماء العملاء'!$A$2:$C$142,3,FALSE),"")</f>
        <v/>
      </c>
      <c r="F786" s="297" t="str">
        <f>IFERROR(VLOOKUP(B786,'اسماء العملاء'!$A$2:$J$1270,9,FALSE),"")</f>
        <v/>
      </c>
      <c r="G786" s="297" t="str">
        <f>IFERROR(VLOOKUP(B786,'اسماء العملاء'!$A$2:$J$1270,8,FALSE),"")</f>
        <v/>
      </c>
      <c r="H786" s="247" t="str">
        <f>IFERROR(VLOOKUP(B786,'اسماء العملاء'!$A$2:$J$1270,10,FALSE),"")</f>
        <v/>
      </c>
    </row>
    <row r="787" spans="1:8" ht="21.95" customHeight="1">
      <c r="A787" s="290" t="str">
        <f t="shared" ca="1" si="12"/>
        <v/>
      </c>
      <c r="B787" s="227"/>
      <c r="C787" s="279" t="str">
        <f>IFERROR(VLOOKUP(B787,'اسماء العملاء'!$A$2:$E$142,5,FALSE),"")</f>
        <v/>
      </c>
      <c r="D787" s="280" t="str">
        <f>IFERROR(VLOOKUP(B787,'اسماء العملاء'!$A$2:$C$142,2,FALSE),"")</f>
        <v/>
      </c>
      <c r="E787" s="281" t="str">
        <f>IFERROR(VLOOKUP(B787,'اسماء العملاء'!$A$2:$C$142,3,FALSE),"")</f>
        <v/>
      </c>
      <c r="F787" s="297" t="str">
        <f>IFERROR(VLOOKUP(B787,'اسماء العملاء'!$A$2:$J$1270,9,FALSE),"")</f>
        <v/>
      </c>
      <c r="G787" s="297" t="str">
        <f>IFERROR(VLOOKUP(B787,'اسماء العملاء'!$A$2:$J$1270,8,FALSE),"")</f>
        <v/>
      </c>
      <c r="H787" s="247" t="str">
        <f>IFERROR(VLOOKUP(B787,'اسماء العملاء'!$A$2:$J$1270,10,FALSE),"")</f>
        <v/>
      </c>
    </row>
    <row r="788" spans="1:8" ht="21.95" customHeight="1">
      <c r="A788" s="290" t="str">
        <f t="shared" ca="1" si="12"/>
        <v/>
      </c>
      <c r="B788" s="227"/>
      <c r="C788" s="279" t="str">
        <f>IFERROR(VLOOKUP(B788,'اسماء العملاء'!$A$2:$E$142,5,FALSE),"")</f>
        <v/>
      </c>
      <c r="D788" s="280" t="str">
        <f>IFERROR(VLOOKUP(B788,'اسماء العملاء'!$A$2:$C$142,2,FALSE),"")</f>
        <v/>
      </c>
      <c r="E788" s="281" t="str">
        <f>IFERROR(VLOOKUP(B788,'اسماء العملاء'!$A$2:$C$142,3,FALSE),"")</f>
        <v/>
      </c>
      <c r="F788" s="297" t="str">
        <f>IFERROR(VLOOKUP(B788,'اسماء العملاء'!$A$2:$J$1270,9,FALSE),"")</f>
        <v/>
      </c>
      <c r="G788" s="297" t="str">
        <f>IFERROR(VLOOKUP(B788,'اسماء العملاء'!$A$2:$J$1270,8,FALSE),"")</f>
        <v/>
      </c>
      <c r="H788" s="247" t="str">
        <f>IFERROR(VLOOKUP(B788,'اسماء العملاء'!$A$2:$J$1270,10,FALSE),"")</f>
        <v/>
      </c>
    </row>
    <row r="789" spans="1:8" ht="21.95" customHeight="1">
      <c r="A789" s="290" t="str">
        <f t="shared" ca="1" si="12"/>
        <v/>
      </c>
      <c r="B789" s="227"/>
      <c r="C789" s="279" t="str">
        <f>IFERROR(VLOOKUP(B789,'اسماء العملاء'!$A$2:$E$142,5,FALSE),"")</f>
        <v/>
      </c>
      <c r="D789" s="280" t="str">
        <f>IFERROR(VLOOKUP(B789,'اسماء العملاء'!$A$2:$C$142,2,FALSE),"")</f>
        <v/>
      </c>
      <c r="E789" s="281" t="str">
        <f>IFERROR(VLOOKUP(B789,'اسماء العملاء'!$A$2:$C$142,3,FALSE),"")</f>
        <v/>
      </c>
      <c r="F789" s="297" t="str">
        <f>IFERROR(VLOOKUP(B789,'اسماء العملاء'!$A$2:$J$1270,9,FALSE),"")</f>
        <v/>
      </c>
      <c r="G789" s="297" t="str">
        <f>IFERROR(VLOOKUP(B789,'اسماء العملاء'!$A$2:$J$1270,8,FALSE),"")</f>
        <v/>
      </c>
      <c r="H789" s="247" t="str">
        <f>IFERROR(VLOOKUP(B789,'اسماء العملاء'!$A$2:$J$1270,10,FALSE),"")</f>
        <v/>
      </c>
    </row>
    <row r="790" spans="1:8" ht="21.95" customHeight="1">
      <c r="A790" s="290" t="str">
        <f t="shared" ca="1" si="12"/>
        <v/>
      </c>
      <c r="B790" s="227"/>
      <c r="C790" s="279" t="str">
        <f>IFERROR(VLOOKUP(B790,'اسماء العملاء'!$A$2:$E$142,5,FALSE),"")</f>
        <v/>
      </c>
      <c r="D790" s="280" t="str">
        <f>IFERROR(VLOOKUP(B790,'اسماء العملاء'!$A$2:$C$142,2,FALSE),"")</f>
        <v/>
      </c>
      <c r="E790" s="281" t="str">
        <f>IFERROR(VLOOKUP(B790,'اسماء العملاء'!$A$2:$C$142,3,FALSE),"")</f>
        <v/>
      </c>
      <c r="F790" s="297" t="str">
        <f>IFERROR(VLOOKUP(B790,'اسماء العملاء'!$A$2:$J$1270,9,FALSE),"")</f>
        <v/>
      </c>
      <c r="G790" s="297" t="str">
        <f>IFERROR(VLOOKUP(B790,'اسماء العملاء'!$A$2:$J$1270,8,FALSE),"")</f>
        <v/>
      </c>
      <c r="H790" s="247" t="str">
        <f>IFERROR(VLOOKUP(B790,'اسماء العملاء'!$A$2:$J$1270,10,FALSE),"")</f>
        <v/>
      </c>
    </row>
    <row r="791" spans="1:8" ht="21.95" customHeight="1">
      <c r="A791" s="290" t="str">
        <f t="shared" ca="1" si="12"/>
        <v/>
      </c>
      <c r="B791" s="227"/>
      <c r="C791" s="279" t="str">
        <f>IFERROR(VLOOKUP(B791,'اسماء العملاء'!$A$2:$E$142,5,FALSE),"")</f>
        <v/>
      </c>
      <c r="D791" s="280" t="str">
        <f>IFERROR(VLOOKUP(B791,'اسماء العملاء'!$A$2:$C$142,2,FALSE),"")</f>
        <v/>
      </c>
      <c r="E791" s="281" t="str">
        <f>IFERROR(VLOOKUP(B791,'اسماء العملاء'!$A$2:$C$142,3,FALSE),"")</f>
        <v/>
      </c>
      <c r="F791" s="297" t="str">
        <f>IFERROR(VLOOKUP(B791,'اسماء العملاء'!$A$2:$J$1270,9,FALSE),"")</f>
        <v/>
      </c>
      <c r="G791" s="297" t="str">
        <f>IFERROR(VLOOKUP(B791,'اسماء العملاء'!$A$2:$J$1270,8,FALSE),"")</f>
        <v/>
      </c>
      <c r="H791" s="247" t="str">
        <f>IFERROR(VLOOKUP(B791,'اسماء العملاء'!$A$2:$J$1270,10,FALSE),"")</f>
        <v/>
      </c>
    </row>
    <row r="792" spans="1:8" ht="21.95" customHeight="1">
      <c r="A792" s="290" t="str">
        <f t="shared" ca="1" si="12"/>
        <v/>
      </c>
      <c r="B792" s="227"/>
      <c r="C792" s="279" t="str">
        <f>IFERROR(VLOOKUP(B792,'اسماء العملاء'!$A$2:$E$142,5,FALSE),"")</f>
        <v/>
      </c>
      <c r="D792" s="280" t="str">
        <f>IFERROR(VLOOKUP(B792,'اسماء العملاء'!$A$2:$C$142,2,FALSE),"")</f>
        <v/>
      </c>
      <c r="E792" s="281" t="str">
        <f>IFERROR(VLOOKUP(B792,'اسماء العملاء'!$A$2:$C$142,3,FALSE),"")</f>
        <v/>
      </c>
      <c r="F792" s="297" t="str">
        <f>IFERROR(VLOOKUP(B792,'اسماء العملاء'!$A$2:$J$1270,9,FALSE),"")</f>
        <v/>
      </c>
      <c r="G792" s="297" t="str">
        <f>IFERROR(VLOOKUP(B792,'اسماء العملاء'!$A$2:$J$1270,8,FALSE),"")</f>
        <v/>
      </c>
      <c r="H792" s="247" t="str">
        <f>IFERROR(VLOOKUP(B792,'اسماء العملاء'!$A$2:$J$1270,10,FALSE),"")</f>
        <v/>
      </c>
    </row>
    <row r="793" spans="1:8" ht="21.95" customHeight="1">
      <c r="A793" s="290" t="str">
        <f t="shared" ca="1" si="12"/>
        <v/>
      </c>
      <c r="B793" s="227"/>
      <c r="C793" s="279" t="str">
        <f>IFERROR(VLOOKUP(B793,'اسماء العملاء'!$A$2:$E$142,5,FALSE),"")</f>
        <v/>
      </c>
      <c r="D793" s="280" t="str">
        <f>IFERROR(VLOOKUP(B793,'اسماء العملاء'!$A$2:$C$142,2,FALSE),"")</f>
        <v/>
      </c>
      <c r="E793" s="281" t="str">
        <f>IFERROR(VLOOKUP(B793,'اسماء العملاء'!$A$2:$C$142,3,FALSE),"")</f>
        <v/>
      </c>
      <c r="F793" s="297" t="str">
        <f>IFERROR(VLOOKUP(B793,'اسماء العملاء'!$A$2:$J$1270,9,FALSE),"")</f>
        <v/>
      </c>
      <c r="G793" s="297" t="str">
        <f>IFERROR(VLOOKUP(B793,'اسماء العملاء'!$A$2:$J$1270,8,FALSE),"")</f>
        <v/>
      </c>
      <c r="H793" s="247" t="str">
        <f>IFERROR(VLOOKUP(B793,'اسماء العملاء'!$A$2:$J$1270,10,FALSE),"")</f>
        <v/>
      </c>
    </row>
    <row r="794" spans="1:8" ht="21.95" customHeight="1">
      <c r="A794" s="290" t="str">
        <f t="shared" ca="1" si="12"/>
        <v/>
      </c>
      <c r="B794" s="227"/>
      <c r="C794" s="279" t="str">
        <f>IFERROR(VLOOKUP(B794,'اسماء العملاء'!$A$2:$E$142,5,FALSE),"")</f>
        <v/>
      </c>
      <c r="D794" s="280" t="str">
        <f>IFERROR(VLOOKUP(B794,'اسماء العملاء'!$A$2:$C$142,2,FALSE),"")</f>
        <v/>
      </c>
      <c r="E794" s="281" t="str">
        <f>IFERROR(VLOOKUP(B794,'اسماء العملاء'!$A$2:$C$142,3,FALSE),"")</f>
        <v/>
      </c>
      <c r="F794" s="297" t="str">
        <f>IFERROR(VLOOKUP(B794,'اسماء العملاء'!$A$2:$J$1270,9,FALSE),"")</f>
        <v/>
      </c>
      <c r="G794" s="297" t="str">
        <f>IFERROR(VLOOKUP(B794,'اسماء العملاء'!$A$2:$J$1270,8,FALSE),"")</f>
        <v/>
      </c>
      <c r="H794" s="247" t="str">
        <f>IFERROR(VLOOKUP(B794,'اسماء العملاء'!$A$2:$J$1270,10,FALSE),"")</f>
        <v/>
      </c>
    </row>
    <row r="795" spans="1:8" ht="21.95" customHeight="1">
      <c r="A795" s="290" t="str">
        <f t="shared" ca="1" si="12"/>
        <v/>
      </c>
      <c r="B795" s="227"/>
      <c r="C795" s="279" t="str">
        <f>IFERROR(VLOOKUP(B795,'اسماء العملاء'!$A$2:$E$142,5,FALSE),"")</f>
        <v/>
      </c>
      <c r="D795" s="280" t="str">
        <f>IFERROR(VLOOKUP(B795,'اسماء العملاء'!$A$2:$C$142,2,FALSE),"")</f>
        <v/>
      </c>
      <c r="E795" s="281" t="str">
        <f>IFERROR(VLOOKUP(B795,'اسماء العملاء'!$A$2:$C$142,3,FALSE),"")</f>
        <v/>
      </c>
      <c r="F795" s="297" t="str">
        <f>IFERROR(VLOOKUP(B795,'اسماء العملاء'!$A$2:$J$1270,9,FALSE),"")</f>
        <v/>
      </c>
      <c r="G795" s="297" t="str">
        <f>IFERROR(VLOOKUP(B795,'اسماء العملاء'!$A$2:$J$1270,8,FALSE),"")</f>
        <v/>
      </c>
      <c r="H795" s="247" t="str">
        <f>IFERROR(VLOOKUP(B795,'اسماء العملاء'!$A$2:$J$1270,10,FALSE),"")</f>
        <v/>
      </c>
    </row>
    <row r="796" spans="1:8" ht="21.95" customHeight="1">
      <c r="A796" s="290" t="str">
        <f t="shared" ca="1" si="12"/>
        <v/>
      </c>
      <c r="B796" s="227"/>
      <c r="C796" s="279" t="str">
        <f>IFERROR(VLOOKUP(B796,'اسماء العملاء'!$A$2:$E$142,5,FALSE),"")</f>
        <v/>
      </c>
      <c r="D796" s="280" t="str">
        <f>IFERROR(VLOOKUP(B796,'اسماء العملاء'!$A$2:$C$142,2,FALSE),"")</f>
        <v/>
      </c>
      <c r="E796" s="281" t="str">
        <f>IFERROR(VLOOKUP(B796,'اسماء العملاء'!$A$2:$C$142,3,FALSE),"")</f>
        <v/>
      </c>
      <c r="F796" s="297" t="str">
        <f>IFERROR(VLOOKUP(B796,'اسماء العملاء'!$A$2:$J$1270,9,FALSE),"")</f>
        <v/>
      </c>
      <c r="G796" s="297" t="str">
        <f>IFERROR(VLOOKUP(B796,'اسماء العملاء'!$A$2:$J$1270,8,FALSE),"")</f>
        <v/>
      </c>
      <c r="H796" s="247" t="str">
        <f>IFERROR(VLOOKUP(B796,'اسماء العملاء'!$A$2:$J$1270,10,FALSE),"")</f>
        <v/>
      </c>
    </row>
    <row r="797" spans="1:8" ht="21.95" customHeight="1">
      <c r="A797" s="290" t="str">
        <f t="shared" ca="1" si="12"/>
        <v/>
      </c>
      <c r="B797" s="227"/>
      <c r="C797" s="279" t="str">
        <f>IFERROR(VLOOKUP(B797,'اسماء العملاء'!$A$2:$E$142,5,FALSE),"")</f>
        <v/>
      </c>
      <c r="D797" s="280" t="str">
        <f>IFERROR(VLOOKUP(B797,'اسماء العملاء'!$A$2:$C$142,2,FALSE),"")</f>
        <v/>
      </c>
      <c r="E797" s="281" t="str">
        <f>IFERROR(VLOOKUP(B797,'اسماء العملاء'!$A$2:$C$142,3,FALSE),"")</f>
        <v/>
      </c>
      <c r="F797" s="297" t="str">
        <f>IFERROR(VLOOKUP(B797,'اسماء العملاء'!$A$2:$J$1270,9,FALSE),"")</f>
        <v/>
      </c>
      <c r="G797" s="297" t="str">
        <f>IFERROR(VLOOKUP(B797,'اسماء العملاء'!$A$2:$J$1270,8,FALSE),"")</f>
        <v/>
      </c>
      <c r="H797" s="247" t="str">
        <f>IFERROR(VLOOKUP(B797,'اسماء العملاء'!$A$2:$J$1270,10,FALSE),"")</f>
        <v/>
      </c>
    </row>
    <row r="798" spans="1:8" ht="21.95" customHeight="1">
      <c r="A798" s="290" t="str">
        <f t="shared" ca="1" si="12"/>
        <v/>
      </c>
      <c r="B798" s="227"/>
      <c r="C798" s="279" t="str">
        <f>IFERROR(VLOOKUP(B798,'اسماء العملاء'!$A$2:$E$142,5,FALSE),"")</f>
        <v/>
      </c>
      <c r="D798" s="280" t="str">
        <f>IFERROR(VLOOKUP(B798,'اسماء العملاء'!$A$2:$C$142,2,FALSE),"")</f>
        <v/>
      </c>
      <c r="E798" s="281" t="str">
        <f>IFERROR(VLOOKUP(B798,'اسماء العملاء'!$A$2:$C$142,3,FALSE),"")</f>
        <v/>
      </c>
      <c r="F798" s="297" t="str">
        <f>IFERROR(VLOOKUP(B798,'اسماء العملاء'!$A$2:$J$1270,9,FALSE),"")</f>
        <v/>
      </c>
      <c r="G798" s="297" t="str">
        <f>IFERROR(VLOOKUP(B798,'اسماء العملاء'!$A$2:$J$1270,8,FALSE),"")</f>
        <v/>
      </c>
      <c r="H798" s="247" t="str">
        <f>IFERROR(VLOOKUP(B798,'اسماء العملاء'!$A$2:$J$1270,10,FALSE),"")</f>
        <v/>
      </c>
    </row>
    <row r="799" spans="1:8" ht="21.95" customHeight="1">
      <c r="A799" s="290" t="str">
        <f t="shared" ca="1" si="12"/>
        <v/>
      </c>
      <c r="B799" s="227"/>
      <c r="C799" s="279" t="str">
        <f>IFERROR(VLOOKUP(B799,'اسماء العملاء'!$A$2:$E$142,5,FALSE),"")</f>
        <v/>
      </c>
      <c r="D799" s="280" t="str">
        <f>IFERROR(VLOOKUP(B799,'اسماء العملاء'!$A$2:$C$142,2,FALSE),"")</f>
        <v/>
      </c>
      <c r="E799" s="281" t="str">
        <f>IFERROR(VLOOKUP(B799,'اسماء العملاء'!$A$2:$C$142,3,FALSE),"")</f>
        <v/>
      </c>
      <c r="F799" s="297" t="str">
        <f>IFERROR(VLOOKUP(B799,'اسماء العملاء'!$A$2:$J$1270,9,FALSE),"")</f>
        <v/>
      </c>
      <c r="G799" s="297" t="str">
        <f>IFERROR(VLOOKUP(B799,'اسماء العملاء'!$A$2:$J$1270,8,FALSE),"")</f>
        <v/>
      </c>
      <c r="H799" s="247" t="str">
        <f>IFERROR(VLOOKUP(B799,'اسماء العملاء'!$A$2:$J$1270,10,FALSE),"")</f>
        <v/>
      </c>
    </row>
    <row r="800" spans="1:8" ht="21.95" customHeight="1">
      <c r="A800" s="290" t="str">
        <f t="shared" ca="1" si="12"/>
        <v/>
      </c>
      <c r="B800" s="227"/>
      <c r="C800" s="279" t="str">
        <f>IFERROR(VLOOKUP(B800,'اسماء العملاء'!$A$2:$E$142,5,FALSE),"")</f>
        <v/>
      </c>
      <c r="D800" s="280" t="str">
        <f>IFERROR(VLOOKUP(B800,'اسماء العملاء'!$A$2:$C$142,2,FALSE),"")</f>
        <v/>
      </c>
      <c r="E800" s="281" t="str">
        <f>IFERROR(VLOOKUP(B800,'اسماء العملاء'!$A$2:$C$142,3,FALSE),"")</f>
        <v/>
      </c>
      <c r="F800" s="297" t="str">
        <f>IFERROR(VLOOKUP(B800,'اسماء العملاء'!$A$2:$J$1270,9,FALSE),"")</f>
        <v/>
      </c>
      <c r="G800" s="297" t="str">
        <f>IFERROR(VLOOKUP(B800,'اسماء العملاء'!$A$2:$J$1270,8,FALSE),"")</f>
        <v/>
      </c>
      <c r="H800" s="247" t="str">
        <f>IFERROR(VLOOKUP(B800,'اسماء العملاء'!$A$2:$J$1270,10,FALSE),"")</f>
        <v/>
      </c>
    </row>
    <row r="801" spans="1:8" ht="21.95" customHeight="1">
      <c r="A801" s="290" t="str">
        <f t="shared" ca="1" si="12"/>
        <v/>
      </c>
      <c r="B801" s="227"/>
      <c r="C801" s="279" t="str">
        <f>IFERROR(VLOOKUP(B801,'اسماء العملاء'!$A$2:$E$142,5,FALSE),"")</f>
        <v/>
      </c>
      <c r="D801" s="280" t="str">
        <f>IFERROR(VLOOKUP(B801,'اسماء العملاء'!$A$2:$C$142,2,FALSE),"")</f>
        <v/>
      </c>
      <c r="E801" s="281" t="str">
        <f>IFERROR(VLOOKUP(B801,'اسماء العملاء'!$A$2:$C$142,3,FALSE),"")</f>
        <v/>
      </c>
      <c r="F801" s="297" t="str">
        <f>IFERROR(VLOOKUP(B801,'اسماء العملاء'!$A$2:$J$1270,9,FALSE),"")</f>
        <v/>
      </c>
      <c r="G801" s="297" t="str">
        <f>IFERROR(VLOOKUP(B801,'اسماء العملاء'!$A$2:$J$1270,8,FALSE),"")</f>
        <v/>
      </c>
      <c r="H801" s="247" t="str">
        <f>IFERROR(VLOOKUP(B801,'اسماء العملاء'!$A$2:$J$1270,10,FALSE),"")</f>
        <v/>
      </c>
    </row>
    <row r="802" spans="1:8" ht="21.95" customHeight="1">
      <c r="A802" s="290" t="str">
        <f t="shared" ca="1" si="12"/>
        <v/>
      </c>
      <c r="B802" s="227"/>
      <c r="C802" s="279" t="str">
        <f>IFERROR(VLOOKUP(B802,'اسماء العملاء'!$A$2:$E$142,5,FALSE),"")</f>
        <v/>
      </c>
      <c r="D802" s="280" t="str">
        <f>IFERROR(VLOOKUP(B802,'اسماء العملاء'!$A$2:$C$142,2,FALSE),"")</f>
        <v/>
      </c>
      <c r="E802" s="281" t="str">
        <f>IFERROR(VLOOKUP(B802,'اسماء العملاء'!$A$2:$C$142,3,FALSE),"")</f>
        <v/>
      </c>
      <c r="F802" s="297" t="str">
        <f>IFERROR(VLOOKUP(B802,'اسماء العملاء'!$A$2:$J$1270,9,FALSE),"")</f>
        <v/>
      </c>
      <c r="G802" s="297" t="str">
        <f>IFERROR(VLOOKUP(B802,'اسماء العملاء'!$A$2:$J$1270,8,FALSE),"")</f>
        <v/>
      </c>
      <c r="H802" s="247" t="str">
        <f>IFERROR(VLOOKUP(B802,'اسماء العملاء'!$A$2:$J$1270,10,FALSE),"")</f>
        <v/>
      </c>
    </row>
    <row r="803" spans="1:8" ht="21.95" customHeight="1">
      <c r="A803" s="290" t="str">
        <f t="shared" ca="1" si="12"/>
        <v/>
      </c>
      <c r="B803" s="227"/>
      <c r="C803" s="279" t="str">
        <f>IFERROR(VLOOKUP(B803,'اسماء العملاء'!$A$2:$E$142,5,FALSE),"")</f>
        <v/>
      </c>
      <c r="D803" s="280" t="str">
        <f>IFERROR(VLOOKUP(B803,'اسماء العملاء'!$A$2:$C$142,2,FALSE),"")</f>
        <v/>
      </c>
      <c r="E803" s="281" t="str">
        <f>IFERROR(VLOOKUP(B803,'اسماء العملاء'!$A$2:$C$142,3,FALSE),"")</f>
        <v/>
      </c>
      <c r="F803" s="297" t="str">
        <f>IFERROR(VLOOKUP(B803,'اسماء العملاء'!$A$2:$J$1270,9,FALSE),"")</f>
        <v/>
      </c>
      <c r="G803" s="297" t="str">
        <f>IFERROR(VLOOKUP(B803,'اسماء العملاء'!$A$2:$J$1270,8,FALSE),"")</f>
        <v/>
      </c>
      <c r="H803" s="247" t="str">
        <f>IFERROR(VLOOKUP(B803,'اسماء العملاء'!$A$2:$J$1270,10,FALSE),"")</f>
        <v/>
      </c>
    </row>
    <row r="804" spans="1:8" ht="21.95" customHeight="1">
      <c r="A804" s="290" t="str">
        <f t="shared" ca="1" si="12"/>
        <v/>
      </c>
      <c r="B804" s="227"/>
      <c r="C804" s="279" t="str">
        <f>IFERROR(VLOOKUP(B804,'اسماء العملاء'!$A$2:$E$142,5,FALSE),"")</f>
        <v/>
      </c>
      <c r="D804" s="280" t="str">
        <f>IFERROR(VLOOKUP(B804,'اسماء العملاء'!$A$2:$C$142,2,FALSE),"")</f>
        <v/>
      </c>
      <c r="E804" s="281" t="str">
        <f>IFERROR(VLOOKUP(B804,'اسماء العملاء'!$A$2:$C$142,3,FALSE),"")</f>
        <v/>
      </c>
      <c r="F804" s="297" t="str">
        <f>IFERROR(VLOOKUP(B804,'اسماء العملاء'!$A$2:$J$1270,9,FALSE),"")</f>
        <v/>
      </c>
      <c r="G804" s="297" t="str">
        <f>IFERROR(VLOOKUP(B804,'اسماء العملاء'!$A$2:$J$1270,8,FALSE),"")</f>
        <v/>
      </c>
      <c r="H804" s="247" t="str">
        <f>IFERROR(VLOOKUP(B804,'اسماء العملاء'!$A$2:$J$1270,10,FALSE),"")</f>
        <v/>
      </c>
    </row>
    <row r="805" spans="1:8" ht="21.95" customHeight="1">
      <c r="A805" s="290" t="str">
        <f t="shared" ca="1" si="12"/>
        <v/>
      </c>
      <c r="B805" s="227"/>
      <c r="C805" s="279" t="str">
        <f>IFERROR(VLOOKUP(B805,'اسماء العملاء'!$A$2:$E$142,5,FALSE),"")</f>
        <v/>
      </c>
      <c r="D805" s="280" t="str">
        <f>IFERROR(VLOOKUP(B805,'اسماء العملاء'!$A$2:$C$142,2,FALSE),"")</f>
        <v/>
      </c>
      <c r="E805" s="281" t="str">
        <f>IFERROR(VLOOKUP(B805,'اسماء العملاء'!$A$2:$C$142,3,FALSE),"")</f>
        <v/>
      </c>
      <c r="F805" s="297" t="str">
        <f>IFERROR(VLOOKUP(B805,'اسماء العملاء'!$A$2:$J$1270,9,FALSE),"")</f>
        <v/>
      </c>
      <c r="G805" s="297" t="str">
        <f>IFERROR(VLOOKUP(B805,'اسماء العملاء'!$A$2:$J$1270,8,FALSE),"")</f>
        <v/>
      </c>
      <c r="H805" s="247" t="str">
        <f>IFERROR(VLOOKUP(B805,'اسماء العملاء'!$A$2:$J$1270,10,FALSE),"")</f>
        <v/>
      </c>
    </row>
    <row r="806" spans="1:8" ht="21.95" customHeight="1">
      <c r="A806" s="290" t="str">
        <f t="shared" ca="1" si="12"/>
        <v/>
      </c>
      <c r="B806" s="227"/>
      <c r="C806" s="279" t="str">
        <f>IFERROR(VLOOKUP(B806,'اسماء العملاء'!$A$2:$E$142,5,FALSE),"")</f>
        <v/>
      </c>
      <c r="D806" s="280" t="str">
        <f>IFERROR(VLOOKUP(B806,'اسماء العملاء'!$A$2:$C$142,2,FALSE),"")</f>
        <v/>
      </c>
      <c r="E806" s="281" t="str">
        <f>IFERROR(VLOOKUP(B806,'اسماء العملاء'!$A$2:$C$142,3,FALSE),"")</f>
        <v/>
      </c>
      <c r="F806" s="297" t="str">
        <f>IFERROR(VLOOKUP(B806,'اسماء العملاء'!$A$2:$J$1270,9,FALSE),"")</f>
        <v/>
      </c>
      <c r="G806" s="297" t="str">
        <f>IFERROR(VLOOKUP(B806,'اسماء العملاء'!$A$2:$J$1270,8,FALSE),"")</f>
        <v/>
      </c>
      <c r="H806" s="247" t="str">
        <f>IFERROR(VLOOKUP(B806,'اسماء العملاء'!$A$2:$J$1270,10,FALSE),"")</f>
        <v/>
      </c>
    </row>
    <row r="807" spans="1:8" ht="21.95" customHeight="1">
      <c r="A807" s="290" t="str">
        <f t="shared" ca="1" si="12"/>
        <v/>
      </c>
      <c r="B807" s="227"/>
      <c r="C807" s="279" t="str">
        <f>IFERROR(VLOOKUP(B807,'اسماء العملاء'!$A$2:$E$142,5,FALSE),"")</f>
        <v/>
      </c>
      <c r="D807" s="280" t="str">
        <f>IFERROR(VLOOKUP(B807,'اسماء العملاء'!$A$2:$C$142,2,FALSE),"")</f>
        <v/>
      </c>
      <c r="E807" s="281" t="str">
        <f>IFERROR(VLOOKUP(B807,'اسماء العملاء'!$A$2:$C$142,3,FALSE),"")</f>
        <v/>
      </c>
      <c r="F807" s="297" t="str">
        <f>IFERROR(VLOOKUP(B807,'اسماء العملاء'!$A$2:$J$1270,9,FALSE),"")</f>
        <v/>
      </c>
      <c r="G807" s="297" t="str">
        <f>IFERROR(VLOOKUP(B807,'اسماء العملاء'!$A$2:$J$1270,8,FALSE),"")</f>
        <v/>
      </c>
      <c r="H807" s="247" t="str">
        <f>IFERROR(VLOOKUP(B807,'اسماء العملاء'!$A$2:$J$1270,10,FALSE),"")</f>
        <v/>
      </c>
    </row>
    <row r="808" spans="1:8" ht="21.95" customHeight="1">
      <c r="A808" s="290" t="str">
        <f t="shared" ca="1" si="12"/>
        <v/>
      </c>
      <c r="B808" s="227"/>
      <c r="C808" s="279" t="str">
        <f>IFERROR(VLOOKUP(B808,'اسماء العملاء'!$A$2:$E$142,5,FALSE),"")</f>
        <v/>
      </c>
      <c r="D808" s="280" t="str">
        <f>IFERROR(VLOOKUP(B808,'اسماء العملاء'!$A$2:$C$142,2,FALSE),"")</f>
        <v/>
      </c>
      <c r="E808" s="281" t="str">
        <f>IFERROR(VLOOKUP(B808,'اسماء العملاء'!$A$2:$C$142,3,FALSE),"")</f>
        <v/>
      </c>
      <c r="F808" s="297" t="str">
        <f>IFERROR(VLOOKUP(B808,'اسماء العملاء'!$A$2:$J$1270,9,FALSE),"")</f>
        <v/>
      </c>
      <c r="G808" s="297" t="str">
        <f>IFERROR(VLOOKUP(B808,'اسماء العملاء'!$A$2:$J$1270,8,FALSE),"")</f>
        <v/>
      </c>
      <c r="H808" s="247" t="str">
        <f>IFERROR(VLOOKUP(B808,'اسماء العملاء'!$A$2:$J$1270,10,FALSE),"")</f>
        <v/>
      </c>
    </row>
    <row r="809" spans="1:8" ht="21.95" customHeight="1">
      <c r="A809" s="290" t="str">
        <f t="shared" ca="1" si="12"/>
        <v/>
      </c>
      <c r="B809" s="227"/>
      <c r="C809" s="279" t="str">
        <f>IFERROR(VLOOKUP(B809,'اسماء العملاء'!$A$2:$E$142,5,FALSE),"")</f>
        <v/>
      </c>
      <c r="D809" s="280" t="str">
        <f>IFERROR(VLOOKUP(B809,'اسماء العملاء'!$A$2:$C$142,2,FALSE),"")</f>
        <v/>
      </c>
      <c r="E809" s="281" t="str">
        <f>IFERROR(VLOOKUP(B809,'اسماء العملاء'!$A$2:$C$142,3,FALSE),"")</f>
        <v/>
      </c>
      <c r="F809" s="297" t="str">
        <f>IFERROR(VLOOKUP(B809,'اسماء العملاء'!$A$2:$J$1270,9,FALSE),"")</f>
        <v/>
      </c>
      <c r="G809" s="297" t="str">
        <f>IFERROR(VLOOKUP(B809,'اسماء العملاء'!$A$2:$J$1270,8,FALSE),"")</f>
        <v/>
      </c>
      <c r="H809" s="247" t="str">
        <f>IFERROR(VLOOKUP(B809,'اسماء العملاء'!$A$2:$J$1270,10,FALSE),"")</f>
        <v/>
      </c>
    </row>
    <row r="810" spans="1:8" ht="21.95" customHeight="1">
      <c r="A810" s="290" t="str">
        <f t="shared" ca="1" si="12"/>
        <v/>
      </c>
      <c r="B810" s="227"/>
      <c r="C810" s="279" t="str">
        <f>IFERROR(VLOOKUP(B810,'اسماء العملاء'!$A$2:$E$142,5,FALSE),"")</f>
        <v/>
      </c>
      <c r="D810" s="280" t="str">
        <f>IFERROR(VLOOKUP(B810,'اسماء العملاء'!$A$2:$C$142,2,FALSE),"")</f>
        <v/>
      </c>
      <c r="E810" s="281" t="str">
        <f>IFERROR(VLOOKUP(B810,'اسماء العملاء'!$A$2:$C$142,3,FALSE),"")</f>
        <v/>
      </c>
      <c r="F810" s="297" t="str">
        <f>IFERROR(VLOOKUP(B810,'اسماء العملاء'!$A$2:$J$1270,9,FALSE),"")</f>
        <v/>
      </c>
      <c r="G810" s="297" t="str">
        <f>IFERROR(VLOOKUP(B810,'اسماء العملاء'!$A$2:$J$1270,8,FALSE),"")</f>
        <v/>
      </c>
      <c r="H810" s="247" t="str">
        <f>IFERROR(VLOOKUP(B810,'اسماء العملاء'!$A$2:$J$1270,10,FALSE),"")</f>
        <v/>
      </c>
    </row>
    <row r="811" spans="1:8" ht="21.95" customHeight="1">
      <c r="A811" s="290" t="str">
        <f t="shared" ca="1" si="12"/>
        <v/>
      </c>
      <c r="B811" s="227"/>
      <c r="C811" s="279" t="str">
        <f>IFERROR(VLOOKUP(B811,'اسماء العملاء'!$A$2:$E$142,5,FALSE),"")</f>
        <v/>
      </c>
      <c r="D811" s="280" t="str">
        <f>IFERROR(VLOOKUP(B811,'اسماء العملاء'!$A$2:$C$142,2,FALSE),"")</f>
        <v/>
      </c>
      <c r="E811" s="281" t="str">
        <f>IFERROR(VLOOKUP(B811,'اسماء العملاء'!$A$2:$C$142,3,FALSE),"")</f>
        <v/>
      </c>
      <c r="F811" s="297" t="str">
        <f>IFERROR(VLOOKUP(B811,'اسماء العملاء'!$A$2:$J$1270,9,FALSE),"")</f>
        <v/>
      </c>
      <c r="G811" s="297" t="str">
        <f>IFERROR(VLOOKUP(B811,'اسماء العملاء'!$A$2:$J$1270,8,FALSE),"")</f>
        <v/>
      </c>
      <c r="H811" s="247" t="str">
        <f>IFERROR(VLOOKUP(B811,'اسماء العملاء'!$A$2:$J$1270,10,FALSE),"")</f>
        <v/>
      </c>
    </row>
    <row r="812" spans="1:8" ht="21.95" customHeight="1">
      <c r="A812" s="290" t="str">
        <f t="shared" ca="1" si="12"/>
        <v/>
      </c>
      <c r="B812" s="227"/>
      <c r="C812" s="279" t="str">
        <f>IFERROR(VLOOKUP(B812,'اسماء العملاء'!$A$2:$E$142,5,FALSE),"")</f>
        <v/>
      </c>
      <c r="D812" s="280" t="str">
        <f>IFERROR(VLOOKUP(B812,'اسماء العملاء'!$A$2:$C$142,2,FALSE),"")</f>
        <v/>
      </c>
      <c r="E812" s="281" t="str">
        <f>IFERROR(VLOOKUP(B812,'اسماء العملاء'!$A$2:$C$142,3,FALSE),"")</f>
        <v/>
      </c>
      <c r="F812" s="297" t="str">
        <f>IFERROR(VLOOKUP(B812,'اسماء العملاء'!$A$2:$J$1270,9,FALSE),"")</f>
        <v/>
      </c>
      <c r="G812" s="297" t="str">
        <f>IFERROR(VLOOKUP(B812,'اسماء العملاء'!$A$2:$J$1270,8,FALSE),"")</f>
        <v/>
      </c>
      <c r="H812" s="247" t="str">
        <f>IFERROR(VLOOKUP(B812,'اسماء العملاء'!$A$2:$J$1270,10,FALSE),"")</f>
        <v/>
      </c>
    </row>
    <row r="813" spans="1:8" ht="21.95" customHeight="1">
      <c r="A813" s="290" t="str">
        <f t="shared" ca="1" si="12"/>
        <v/>
      </c>
      <c r="B813" s="227"/>
      <c r="C813" s="279" t="str">
        <f>IFERROR(VLOOKUP(B813,'اسماء العملاء'!$A$2:$E$142,5,FALSE),"")</f>
        <v/>
      </c>
      <c r="D813" s="280" t="str">
        <f>IFERROR(VLOOKUP(B813,'اسماء العملاء'!$A$2:$C$142,2,FALSE),"")</f>
        <v/>
      </c>
      <c r="E813" s="281" t="str">
        <f>IFERROR(VLOOKUP(B813,'اسماء العملاء'!$A$2:$C$142,3,FALSE),"")</f>
        <v/>
      </c>
      <c r="F813" s="297" t="str">
        <f>IFERROR(VLOOKUP(B813,'اسماء العملاء'!$A$2:$J$1270,9,FALSE),"")</f>
        <v/>
      </c>
      <c r="G813" s="297" t="str">
        <f>IFERROR(VLOOKUP(B813,'اسماء العملاء'!$A$2:$J$1270,8,FALSE),"")</f>
        <v/>
      </c>
      <c r="H813" s="247" t="str">
        <f>IFERROR(VLOOKUP(B813,'اسماء العملاء'!$A$2:$J$1270,10,FALSE),"")</f>
        <v/>
      </c>
    </row>
    <row r="814" spans="1:8" ht="21.95" customHeight="1">
      <c r="A814" s="290" t="str">
        <f t="shared" ca="1" si="12"/>
        <v/>
      </c>
      <c r="B814" s="227"/>
      <c r="C814" s="279" t="str">
        <f>IFERROR(VLOOKUP(B814,'اسماء العملاء'!$A$2:$E$142,5,FALSE),"")</f>
        <v/>
      </c>
      <c r="D814" s="280" t="str">
        <f>IFERROR(VLOOKUP(B814,'اسماء العملاء'!$A$2:$C$142,2,FALSE),"")</f>
        <v/>
      </c>
      <c r="E814" s="281" t="str">
        <f>IFERROR(VLOOKUP(B814,'اسماء العملاء'!$A$2:$C$142,3,FALSE),"")</f>
        <v/>
      </c>
      <c r="F814" s="297" t="str">
        <f>IFERROR(VLOOKUP(B814,'اسماء العملاء'!$A$2:$J$1270,9,FALSE),"")</f>
        <v/>
      </c>
      <c r="G814" s="297" t="str">
        <f>IFERROR(VLOOKUP(B814,'اسماء العملاء'!$A$2:$J$1270,8,FALSE),"")</f>
        <v/>
      </c>
      <c r="H814" s="247" t="str">
        <f>IFERROR(VLOOKUP(B814,'اسماء العملاء'!$A$2:$J$1270,10,FALSE),"")</f>
        <v/>
      </c>
    </row>
    <row r="815" spans="1:8" ht="21.95" customHeight="1">
      <c r="A815" s="290" t="str">
        <f t="shared" ca="1" si="12"/>
        <v/>
      </c>
      <c r="B815" s="227"/>
      <c r="C815" s="279" t="str">
        <f>IFERROR(VLOOKUP(B815,'اسماء العملاء'!$A$2:$E$142,5,FALSE),"")</f>
        <v/>
      </c>
      <c r="D815" s="280" t="str">
        <f>IFERROR(VLOOKUP(B815,'اسماء العملاء'!$A$2:$C$142,2,FALSE),"")</f>
        <v/>
      </c>
      <c r="E815" s="281" t="str">
        <f>IFERROR(VLOOKUP(B815,'اسماء العملاء'!$A$2:$C$142,3,FALSE),"")</f>
        <v/>
      </c>
      <c r="F815" s="297" t="str">
        <f>IFERROR(VLOOKUP(B815,'اسماء العملاء'!$A$2:$J$1270,9,FALSE),"")</f>
        <v/>
      </c>
      <c r="G815" s="297" t="str">
        <f>IFERROR(VLOOKUP(B815,'اسماء العملاء'!$A$2:$J$1270,8,FALSE),"")</f>
        <v/>
      </c>
      <c r="H815" s="247" t="str">
        <f>IFERROR(VLOOKUP(B815,'اسماء العملاء'!$A$2:$J$1270,10,FALSE),"")</f>
        <v/>
      </c>
    </row>
    <row r="816" spans="1:8" ht="21.95" customHeight="1">
      <c r="A816" s="290" t="str">
        <f t="shared" ca="1" si="12"/>
        <v/>
      </c>
      <c r="B816" s="227"/>
      <c r="C816" s="279" t="str">
        <f>IFERROR(VLOOKUP(B816,'اسماء العملاء'!$A$2:$E$142,5,FALSE),"")</f>
        <v/>
      </c>
      <c r="D816" s="280" t="str">
        <f>IFERROR(VLOOKUP(B816,'اسماء العملاء'!$A$2:$C$142,2,FALSE),"")</f>
        <v/>
      </c>
      <c r="E816" s="281" t="str">
        <f>IFERROR(VLOOKUP(B816,'اسماء العملاء'!$A$2:$C$142,3,FALSE),"")</f>
        <v/>
      </c>
      <c r="F816" s="297" t="str">
        <f>IFERROR(VLOOKUP(B816,'اسماء العملاء'!$A$2:$J$1270,9,FALSE),"")</f>
        <v/>
      </c>
      <c r="G816" s="297" t="str">
        <f>IFERROR(VLOOKUP(B816,'اسماء العملاء'!$A$2:$J$1270,8,FALSE),"")</f>
        <v/>
      </c>
      <c r="H816" s="247" t="str">
        <f>IFERROR(VLOOKUP(B816,'اسماء العملاء'!$A$2:$J$1270,10,FALSE),"")</f>
        <v/>
      </c>
    </row>
    <row r="817" spans="1:8" ht="21.95" customHeight="1">
      <c r="A817" s="290" t="str">
        <f t="shared" ca="1" si="12"/>
        <v/>
      </c>
      <c r="B817" s="227"/>
      <c r="C817" s="279" t="str">
        <f>IFERROR(VLOOKUP(B817,'اسماء العملاء'!$A$2:$E$142,5,FALSE),"")</f>
        <v/>
      </c>
      <c r="D817" s="280" t="str">
        <f>IFERROR(VLOOKUP(B817,'اسماء العملاء'!$A$2:$C$142,2,FALSE),"")</f>
        <v/>
      </c>
      <c r="E817" s="281" t="str">
        <f>IFERROR(VLOOKUP(B817,'اسماء العملاء'!$A$2:$C$142,3,FALSE),"")</f>
        <v/>
      </c>
      <c r="F817" s="297" t="str">
        <f>IFERROR(VLOOKUP(B817,'اسماء العملاء'!$A$2:$J$1270,9,FALSE),"")</f>
        <v/>
      </c>
      <c r="G817" s="297" t="str">
        <f>IFERROR(VLOOKUP(B817,'اسماء العملاء'!$A$2:$J$1270,8,FALSE),"")</f>
        <v/>
      </c>
      <c r="H817" s="247" t="str">
        <f>IFERROR(VLOOKUP(B817,'اسماء العملاء'!$A$2:$J$1270,10,FALSE),"")</f>
        <v/>
      </c>
    </row>
    <row r="818" spans="1:8" ht="21.95" customHeight="1">
      <c r="A818" s="290" t="str">
        <f t="shared" ca="1" si="12"/>
        <v/>
      </c>
      <c r="B818" s="227"/>
      <c r="C818" s="279" t="str">
        <f>IFERROR(VLOOKUP(B818,'اسماء العملاء'!$A$2:$E$142,5,FALSE),"")</f>
        <v/>
      </c>
      <c r="D818" s="280" t="str">
        <f>IFERROR(VLOOKUP(B818,'اسماء العملاء'!$A$2:$C$142,2,FALSE),"")</f>
        <v/>
      </c>
      <c r="E818" s="281" t="str">
        <f>IFERROR(VLOOKUP(B818,'اسماء العملاء'!$A$2:$C$142,3,FALSE),"")</f>
        <v/>
      </c>
      <c r="F818" s="297" t="str">
        <f>IFERROR(VLOOKUP(B818,'اسماء العملاء'!$A$2:$J$1270,9,FALSE),"")</f>
        <v/>
      </c>
      <c r="G818" s="297" t="str">
        <f>IFERROR(VLOOKUP(B818,'اسماء العملاء'!$A$2:$J$1270,8,FALSE),"")</f>
        <v/>
      </c>
      <c r="H818" s="247" t="str">
        <f>IFERROR(VLOOKUP(B818,'اسماء العملاء'!$A$2:$J$1270,10,FALSE),"")</f>
        <v/>
      </c>
    </row>
    <row r="819" spans="1:8" ht="21.95" customHeight="1">
      <c r="A819" s="290" t="str">
        <f t="shared" ca="1" si="12"/>
        <v/>
      </c>
      <c r="B819" s="227"/>
      <c r="C819" s="279" t="str">
        <f>IFERROR(VLOOKUP(B819,'اسماء العملاء'!$A$2:$E$142,5,FALSE),"")</f>
        <v/>
      </c>
      <c r="D819" s="280" t="str">
        <f>IFERROR(VLOOKUP(B819,'اسماء العملاء'!$A$2:$C$142,2,FALSE),"")</f>
        <v/>
      </c>
      <c r="E819" s="281" t="str">
        <f>IFERROR(VLOOKUP(B819,'اسماء العملاء'!$A$2:$C$142,3,FALSE),"")</f>
        <v/>
      </c>
      <c r="F819" s="297" t="str">
        <f>IFERROR(VLOOKUP(B819,'اسماء العملاء'!$A$2:$J$1270,9,FALSE),"")</f>
        <v/>
      </c>
      <c r="G819" s="297" t="str">
        <f>IFERROR(VLOOKUP(B819,'اسماء العملاء'!$A$2:$J$1270,8,FALSE),"")</f>
        <v/>
      </c>
      <c r="H819" s="247" t="str">
        <f>IFERROR(VLOOKUP(B819,'اسماء العملاء'!$A$2:$J$1270,10,FALSE),"")</f>
        <v/>
      </c>
    </row>
    <row r="820" spans="1:8" ht="21.95" customHeight="1">
      <c r="A820" s="290" t="str">
        <f t="shared" ca="1" si="12"/>
        <v/>
      </c>
      <c r="B820" s="227"/>
      <c r="C820" s="279" t="str">
        <f>IFERROR(VLOOKUP(B820,'اسماء العملاء'!$A$2:$E$142,5,FALSE),"")</f>
        <v/>
      </c>
      <c r="D820" s="280" t="str">
        <f>IFERROR(VLOOKUP(B820,'اسماء العملاء'!$A$2:$C$142,2,FALSE),"")</f>
        <v/>
      </c>
      <c r="E820" s="281" t="str">
        <f>IFERROR(VLOOKUP(B820,'اسماء العملاء'!$A$2:$C$142,3,FALSE),"")</f>
        <v/>
      </c>
      <c r="F820" s="297" t="str">
        <f>IFERROR(VLOOKUP(B820,'اسماء العملاء'!$A$2:$J$1270,9,FALSE),"")</f>
        <v/>
      </c>
      <c r="G820" s="297" t="str">
        <f>IFERROR(VLOOKUP(B820,'اسماء العملاء'!$A$2:$J$1270,8,FALSE),"")</f>
        <v/>
      </c>
      <c r="H820" s="247" t="str">
        <f>IFERROR(VLOOKUP(B820,'اسماء العملاء'!$A$2:$J$1270,10,FALSE),"")</f>
        <v/>
      </c>
    </row>
    <row r="821" spans="1:8" ht="21.95" customHeight="1">
      <c r="A821" s="290" t="str">
        <f t="shared" ca="1" si="12"/>
        <v/>
      </c>
      <c r="B821" s="227"/>
      <c r="C821" s="279" t="str">
        <f>IFERROR(VLOOKUP(B821,'اسماء العملاء'!$A$2:$E$142,5,FALSE),"")</f>
        <v/>
      </c>
      <c r="D821" s="280" t="str">
        <f>IFERROR(VLOOKUP(B821,'اسماء العملاء'!$A$2:$C$142,2,FALSE),"")</f>
        <v/>
      </c>
      <c r="E821" s="281" t="str">
        <f>IFERROR(VLOOKUP(B821,'اسماء العملاء'!$A$2:$C$142,3,FALSE),"")</f>
        <v/>
      </c>
      <c r="F821" s="297" t="str">
        <f>IFERROR(VLOOKUP(B821,'اسماء العملاء'!$A$2:$J$1270,9,FALSE),"")</f>
        <v/>
      </c>
      <c r="G821" s="297" t="str">
        <f>IFERROR(VLOOKUP(B821,'اسماء العملاء'!$A$2:$J$1270,8,FALSE),"")</f>
        <v/>
      </c>
      <c r="H821" s="247" t="str">
        <f>IFERROR(VLOOKUP(B821,'اسماء العملاء'!$A$2:$J$1270,10,FALSE),"")</f>
        <v/>
      </c>
    </row>
    <row r="822" spans="1:8" ht="21.95" customHeight="1">
      <c r="A822" s="290" t="str">
        <f t="shared" ca="1" si="12"/>
        <v/>
      </c>
      <c r="B822" s="227"/>
      <c r="C822" s="279" t="str">
        <f>IFERROR(VLOOKUP(B822,'اسماء العملاء'!$A$2:$E$142,5,FALSE),"")</f>
        <v/>
      </c>
      <c r="D822" s="280" t="str">
        <f>IFERROR(VLOOKUP(B822,'اسماء العملاء'!$A$2:$C$142,2,FALSE),"")</f>
        <v/>
      </c>
      <c r="E822" s="281" t="str">
        <f>IFERROR(VLOOKUP(B822,'اسماء العملاء'!$A$2:$C$142,3,FALSE),"")</f>
        <v/>
      </c>
      <c r="F822" s="297" t="str">
        <f>IFERROR(VLOOKUP(B822,'اسماء العملاء'!$A$2:$J$1270,9,FALSE),"")</f>
        <v/>
      </c>
      <c r="G822" s="297" t="str">
        <f>IFERROR(VLOOKUP(B822,'اسماء العملاء'!$A$2:$J$1270,8,FALSE),"")</f>
        <v/>
      </c>
      <c r="H822" s="247" t="str">
        <f>IFERROR(VLOOKUP(B822,'اسماء العملاء'!$A$2:$J$1270,10,FALSE),"")</f>
        <v/>
      </c>
    </row>
    <row r="823" spans="1:8" ht="21.95" customHeight="1">
      <c r="A823" s="290" t="str">
        <f t="shared" ca="1" si="12"/>
        <v/>
      </c>
      <c r="B823" s="227"/>
      <c r="C823" s="279" t="str">
        <f>IFERROR(VLOOKUP(B823,'اسماء العملاء'!$A$2:$E$142,5,FALSE),"")</f>
        <v/>
      </c>
      <c r="D823" s="280" t="str">
        <f>IFERROR(VLOOKUP(B823,'اسماء العملاء'!$A$2:$C$142,2,FALSE),"")</f>
        <v/>
      </c>
      <c r="E823" s="281" t="str">
        <f>IFERROR(VLOOKUP(B823,'اسماء العملاء'!$A$2:$C$142,3,FALSE),"")</f>
        <v/>
      </c>
      <c r="F823" s="297" t="str">
        <f>IFERROR(VLOOKUP(B823,'اسماء العملاء'!$A$2:$J$1270,9,FALSE),"")</f>
        <v/>
      </c>
      <c r="G823" s="297" t="str">
        <f>IFERROR(VLOOKUP(B823,'اسماء العملاء'!$A$2:$J$1270,8,FALSE),"")</f>
        <v/>
      </c>
      <c r="H823" s="247" t="str">
        <f>IFERROR(VLOOKUP(B823,'اسماء العملاء'!$A$2:$J$1270,10,FALSE),"")</f>
        <v/>
      </c>
    </row>
    <row r="824" spans="1:8" ht="21.95" customHeight="1">
      <c r="A824" s="290" t="str">
        <f t="shared" ca="1" si="12"/>
        <v/>
      </c>
      <c r="B824" s="227"/>
      <c r="C824" s="279" t="str">
        <f>IFERROR(VLOOKUP(B824,'اسماء العملاء'!$A$2:$E$142,5,FALSE),"")</f>
        <v/>
      </c>
      <c r="D824" s="280" t="str">
        <f>IFERROR(VLOOKUP(B824,'اسماء العملاء'!$A$2:$C$142,2,FALSE),"")</f>
        <v/>
      </c>
      <c r="E824" s="281" t="str">
        <f>IFERROR(VLOOKUP(B824,'اسماء العملاء'!$A$2:$C$142,3,FALSE),"")</f>
        <v/>
      </c>
      <c r="F824" s="297" t="str">
        <f>IFERROR(VLOOKUP(B824,'اسماء العملاء'!$A$2:$J$1270,9,FALSE),"")</f>
        <v/>
      </c>
      <c r="G824" s="297" t="str">
        <f>IFERROR(VLOOKUP(B824,'اسماء العملاء'!$A$2:$J$1270,8,FALSE),"")</f>
        <v/>
      </c>
      <c r="H824" s="247" t="str">
        <f>IFERROR(VLOOKUP(B824,'اسماء العملاء'!$A$2:$J$1270,10,FALSE),"")</f>
        <v/>
      </c>
    </row>
    <row r="825" spans="1:8" ht="21.95" customHeight="1">
      <c r="A825" s="290" t="str">
        <f t="shared" ca="1" si="12"/>
        <v/>
      </c>
      <c r="B825" s="227"/>
      <c r="C825" s="279" t="str">
        <f>IFERROR(VLOOKUP(B825,'اسماء العملاء'!$A$2:$E$142,5,FALSE),"")</f>
        <v/>
      </c>
      <c r="D825" s="280" t="str">
        <f>IFERROR(VLOOKUP(B825,'اسماء العملاء'!$A$2:$C$142,2,FALSE),"")</f>
        <v/>
      </c>
      <c r="E825" s="281" t="str">
        <f>IFERROR(VLOOKUP(B825,'اسماء العملاء'!$A$2:$C$142,3,FALSE),"")</f>
        <v/>
      </c>
      <c r="F825" s="297" t="str">
        <f>IFERROR(VLOOKUP(B825,'اسماء العملاء'!$A$2:$J$1270,9,FALSE),"")</f>
        <v/>
      </c>
      <c r="G825" s="297" t="str">
        <f>IFERROR(VLOOKUP(B825,'اسماء العملاء'!$A$2:$J$1270,8,FALSE),"")</f>
        <v/>
      </c>
      <c r="H825" s="247" t="str">
        <f>IFERROR(VLOOKUP(B825,'اسماء العملاء'!$A$2:$J$1270,10,FALSE),"")</f>
        <v/>
      </c>
    </row>
    <row r="826" spans="1:8" ht="21.95" customHeight="1">
      <c r="A826" s="290" t="str">
        <f t="shared" ca="1" si="12"/>
        <v/>
      </c>
      <c r="B826" s="227"/>
      <c r="C826" s="279" t="str">
        <f>IFERROR(VLOOKUP(B826,'اسماء العملاء'!$A$2:$E$142,5,FALSE),"")</f>
        <v/>
      </c>
      <c r="D826" s="280" t="str">
        <f>IFERROR(VLOOKUP(B826,'اسماء العملاء'!$A$2:$C$142,2,FALSE),"")</f>
        <v/>
      </c>
      <c r="E826" s="281" t="str">
        <f>IFERROR(VLOOKUP(B826,'اسماء العملاء'!$A$2:$C$142,3,FALSE),"")</f>
        <v/>
      </c>
      <c r="F826" s="297" t="str">
        <f>IFERROR(VLOOKUP(B826,'اسماء العملاء'!$A$2:$J$1270,9,FALSE),"")</f>
        <v/>
      </c>
      <c r="G826" s="297" t="str">
        <f>IFERROR(VLOOKUP(B826,'اسماء العملاء'!$A$2:$J$1270,8,FALSE),"")</f>
        <v/>
      </c>
      <c r="H826" s="247" t="str">
        <f>IFERROR(VLOOKUP(B826,'اسماء العملاء'!$A$2:$J$1270,10,FALSE),"")</f>
        <v/>
      </c>
    </row>
    <row r="827" spans="1:8" ht="21.95" customHeight="1">
      <c r="A827" s="290" t="str">
        <f t="shared" ca="1" si="12"/>
        <v/>
      </c>
      <c r="B827" s="227"/>
      <c r="C827" s="279" t="str">
        <f>IFERROR(VLOOKUP(B827,'اسماء العملاء'!$A$2:$E$142,5,FALSE),"")</f>
        <v/>
      </c>
      <c r="D827" s="280" t="str">
        <f>IFERROR(VLOOKUP(B827,'اسماء العملاء'!$A$2:$C$142,2,FALSE),"")</f>
        <v/>
      </c>
      <c r="E827" s="281" t="str">
        <f>IFERROR(VLOOKUP(B827,'اسماء العملاء'!$A$2:$C$142,3,FALSE),"")</f>
        <v/>
      </c>
      <c r="F827" s="297" t="str">
        <f>IFERROR(VLOOKUP(B827,'اسماء العملاء'!$A$2:$J$1270,9,FALSE),"")</f>
        <v/>
      </c>
      <c r="G827" s="297" t="str">
        <f>IFERROR(VLOOKUP(B827,'اسماء العملاء'!$A$2:$J$1270,8,FALSE),"")</f>
        <v/>
      </c>
      <c r="H827" s="247" t="str">
        <f>IFERROR(VLOOKUP(B827,'اسماء العملاء'!$A$2:$J$1270,10,FALSE),"")</f>
        <v/>
      </c>
    </row>
    <row r="828" spans="1:8" ht="21.95" customHeight="1">
      <c r="A828" s="290" t="str">
        <f t="shared" ca="1" si="12"/>
        <v/>
      </c>
      <c r="B828" s="227"/>
      <c r="C828" s="279" t="str">
        <f>IFERROR(VLOOKUP(B828,'اسماء العملاء'!$A$2:$E$142,5,FALSE),"")</f>
        <v/>
      </c>
      <c r="D828" s="280" t="str">
        <f>IFERROR(VLOOKUP(B828,'اسماء العملاء'!$A$2:$C$142,2,FALSE),"")</f>
        <v/>
      </c>
      <c r="E828" s="281" t="str">
        <f>IFERROR(VLOOKUP(B828,'اسماء العملاء'!$A$2:$C$142,3,FALSE),"")</f>
        <v/>
      </c>
      <c r="F828" s="297" t="str">
        <f>IFERROR(VLOOKUP(B828,'اسماء العملاء'!$A$2:$J$1270,9,FALSE),"")</f>
        <v/>
      </c>
      <c r="G828" s="297" t="str">
        <f>IFERROR(VLOOKUP(B828,'اسماء العملاء'!$A$2:$J$1270,8,FALSE),"")</f>
        <v/>
      </c>
      <c r="H828" s="247" t="str">
        <f>IFERROR(VLOOKUP(B828,'اسماء العملاء'!$A$2:$J$1270,10,FALSE),"")</f>
        <v/>
      </c>
    </row>
    <row r="829" spans="1:8" ht="21.95" customHeight="1">
      <c r="A829" s="290" t="str">
        <f t="shared" ca="1" si="12"/>
        <v/>
      </c>
      <c r="B829" s="227"/>
      <c r="C829" s="279" t="str">
        <f>IFERROR(VLOOKUP(B829,'اسماء العملاء'!$A$2:$E$142,5,FALSE),"")</f>
        <v/>
      </c>
      <c r="D829" s="280" t="str">
        <f>IFERROR(VLOOKUP(B829,'اسماء العملاء'!$A$2:$C$142,2,FALSE),"")</f>
        <v/>
      </c>
      <c r="E829" s="281" t="str">
        <f>IFERROR(VLOOKUP(B829,'اسماء العملاء'!$A$2:$C$142,3,FALSE),"")</f>
        <v/>
      </c>
      <c r="F829" s="297" t="str">
        <f>IFERROR(VLOOKUP(B829,'اسماء العملاء'!$A$2:$J$1270,9,FALSE),"")</f>
        <v/>
      </c>
      <c r="G829" s="297" t="str">
        <f>IFERROR(VLOOKUP(B829,'اسماء العملاء'!$A$2:$J$1270,8,FALSE),"")</f>
        <v/>
      </c>
      <c r="H829" s="247" t="str">
        <f>IFERROR(VLOOKUP(B829,'اسماء العملاء'!$A$2:$J$1270,10,FALSE),"")</f>
        <v/>
      </c>
    </row>
    <row r="830" spans="1:8" ht="21.95" customHeight="1">
      <c r="A830" s="290" t="str">
        <f t="shared" ca="1" si="12"/>
        <v/>
      </c>
      <c r="B830" s="227"/>
      <c r="C830" s="279" t="str">
        <f>IFERROR(VLOOKUP(B830,'اسماء العملاء'!$A$2:$E$142,5,FALSE),"")</f>
        <v/>
      </c>
      <c r="D830" s="280" t="str">
        <f>IFERROR(VLOOKUP(B830,'اسماء العملاء'!$A$2:$C$142,2,FALSE),"")</f>
        <v/>
      </c>
      <c r="E830" s="281" t="str">
        <f>IFERROR(VLOOKUP(B830,'اسماء العملاء'!$A$2:$C$142,3,FALSE),"")</f>
        <v/>
      </c>
      <c r="F830" s="297" t="str">
        <f>IFERROR(VLOOKUP(B830,'اسماء العملاء'!$A$2:$J$1270,9,FALSE),"")</f>
        <v/>
      </c>
      <c r="G830" s="297" t="str">
        <f>IFERROR(VLOOKUP(B830,'اسماء العملاء'!$A$2:$J$1270,8,FALSE),"")</f>
        <v/>
      </c>
      <c r="H830" s="247" t="str">
        <f>IFERROR(VLOOKUP(B830,'اسماء العملاء'!$A$2:$J$1270,10,FALSE),"")</f>
        <v/>
      </c>
    </row>
    <row r="831" spans="1:8" ht="21.95" customHeight="1">
      <c r="A831" s="290" t="str">
        <f t="shared" ca="1" si="12"/>
        <v/>
      </c>
      <c r="B831" s="227"/>
      <c r="C831" s="279" t="str">
        <f>IFERROR(VLOOKUP(B831,'اسماء العملاء'!$A$2:$E$142,5,FALSE),"")</f>
        <v/>
      </c>
      <c r="D831" s="280" t="str">
        <f>IFERROR(VLOOKUP(B831,'اسماء العملاء'!$A$2:$C$142,2,FALSE),"")</f>
        <v/>
      </c>
      <c r="E831" s="281" t="str">
        <f>IFERROR(VLOOKUP(B831,'اسماء العملاء'!$A$2:$C$142,3,FALSE),"")</f>
        <v/>
      </c>
      <c r="F831" s="297" t="str">
        <f>IFERROR(VLOOKUP(B831,'اسماء العملاء'!$A$2:$J$1270,9,FALSE),"")</f>
        <v/>
      </c>
      <c r="G831" s="297" t="str">
        <f>IFERROR(VLOOKUP(B831,'اسماء العملاء'!$A$2:$J$1270,8,FALSE),"")</f>
        <v/>
      </c>
      <c r="H831" s="247" t="str">
        <f>IFERROR(VLOOKUP(B831,'اسماء العملاء'!$A$2:$J$1270,10,FALSE),"")</f>
        <v/>
      </c>
    </row>
    <row r="832" spans="1:8" ht="21.95" customHeight="1">
      <c r="A832" s="290" t="str">
        <f t="shared" ca="1" si="12"/>
        <v/>
      </c>
      <c r="B832" s="227"/>
      <c r="C832" s="279" t="str">
        <f>IFERROR(VLOOKUP(B832,'اسماء العملاء'!$A$2:$E$142,5,FALSE),"")</f>
        <v/>
      </c>
      <c r="D832" s="280" t="str">
        <f>IFERROR(VLOOKUP(B832,'اسماء العملاء'!$A$2:$C$142,2,FALSE),"")</f>
        <v/>
      </c>
      <c r="E832" s="281" t="str">
        <f>IFERROR(VLOOKUP(B832,'اسماء العملاء'!$A$2:$C$142,3,FALSE),"")</f>
        <v/>
      </c>
      <c r="F832" s="297" t="str">
        <f>IFERROR(VLOOKUP(B832,'اسماء العملاء'!$A$2:$J$1270,9,FALSE),"")</f>
        <v/>
      </c>
      <c r="G832" s="297" t="str">
        <f>IFERROR(VLOOKUP(B832,'اسماء العملاء'!$A$2:$J$1270,8,FALSE),"")</f>
        <v/>
      </c>
      <c r="H832" s="247" t="str">
        <f>IFERROR(VLOOKUP(B832,'اسماء العملاء'!$A$2:$J$1270,10,FALSE),"")</f>
        <v/>
      </c>
    </row>
    <row r="833" spans="1:8" ht="21.95" customHeight="1">
      <c r="A833" s="290" t="str">
        <f t="shared" ca="1" si="12"/>
        <v/>
      </c>
      <c r="B833" s="227"/>
      <c r="C833" s="279" t="str">
        <f>IFERROR(VLOOKUP(B833,'اسماء العملاء'!$A$2:$E$142,5,FALSE),"")</f>
        <v/>
      </c>
      <c r="D833" s="280" t="str">
        <f>IFERROR(VLOOKUP(B833,'اسماء العملاء'!$A$2:$C$142,2,FALSE),"")</f>
        <v/>
      </c>
      <c r="E833" s="281" t="str">
        <f>IFERROR(VLOOKUP(B833,'اسماء العملاء'!$A$2:$C$142,3,FALSE),"")</f>
        <v/>
      </c>
      <c r="F833" s="297" t="str">
        <f>IFERROR(VLOOKUP(B833,'اسماء العملاء'!$A$2:$J$1270,9,FALSE),"")</f>
        <v/>
      </c>
      <c r="G833" s="297" t="str">
        <f>IFERROR(VLOOKUP(B833,'اسماء العملاء'!$A$2:$J$1270,8,FALSE),"")</f>
        <v/>
      </c>
      <c r="H833" s="247" t="str">
        <f>IFERROR(VLOOKUP(B833,'اسماء العملاء'!$A$2:$J$1270,10,FALSE),"")</f>
        <v/>
      </c>
    </row>
    <row r="834" spans="1:8" ht="21.95" customHeight="1">
      <c r="A834" s="290" t="str">
        <f t="shared" ca="1" si="12"/>
        <v/>
      </c>
      <c r="B834" s="227"/>
      <c r="C834" s="279" t="str">
        <f>IFERROR(VLOOKUP(B834,'اسماء العملاء'!$A$2:$E$142,5,FALSE),"")</f>
        <v/>
      </c>
      <c r="D834" s="280" t="str">
        <f>IFERROR(VLOOKUP(B834,'اسماء العملاء'!$A$2:$C$142,2,FALSE),"")</f>
        <v/>
      </c>
      <c r="E834" s="281" t="str">
        <f>IFERROR(VLOOKUP(B834,'اسماء العملاء'!$A$2:$C$142,3,FALSE),"")</f>
        <v/>
      </c>
      <c r="F834" s="297" t="str">
        <f>IFERROR(VLOOKUP(B834,'اسماء العملاء'!$A$2:$J$1270,9,FALSE),"")</f>
        <v/>
      </c>
      <c r="G834" s="297" t="str">
        <f>IFERROR(VLOOKUP(B834,'اسماء العملاء'!$A$2:$J$1270,8,FALSE),"")</f>
        <v/>
      </c>
      <c r="H834" s="247" t="str">
        <f>IFERROR(VLOOKUP(B834,'اسماء العملاء'!$A$2:$J$1270,10,FALSE),"")</f>
        <v/>
      </c>
    </row>
    <row r="835" spans="1:8" ht="21.95" customHeight="1">
      <c r="A835" s="290" t="str">
        <f t="shared" ca="1" si="12"/>
        <v/>
      </c>
      <c r="B835" s="227"/>
      <c r="C835" s="279" t="str">
        <f>IFERROR(VLOOKUP(B835,'اسماء العملاء'!$A$2:$E$142,5,FALSE),"")</f>
        <v/>
      </c>
      <c r="D835" s="280" t="str">
        <f>IFERROR(VLOOKUP(B835,'اسماء العملاء'!$A$2:$C$142,2,FALSE),"")</f>
        <v/>
      </c>
      <c r="E835" s="281" t="str">
        <f>IFERROR(VLOOKUP(B835,'اسماء العملاء'!$A$2:$C$142,3,FALSE),"")</f>
        <v/>
      </c>
      <c r="F835" s="297" t="str">
        <f>IFERROR(VLOOKUP(B835,'اسماء العملاء'!$A$2:$J$1270,9,FALSE),"")</f>
        <v/>
      </c>
      <c r="G835" s="297" t="str">
        <f>IFERROR(VLOOKUP(B835,'اسماء العملاء'!$A$2:$J$1270,8,FALSE),"")</f>
        <v/>
      </c>
      <c r="H835" s="247" t="str">
        <f>IFERROR(VLOOKUP(B835,'اسماء العملاء'!$A$2:$J$1270,10,FALSE),"")</f>
        <v/>
      </c>
    </row>
    <row r="836" spans="1:8" ht="21.95" customHeight="1">
      <c r="A836" s="290" t="str">
        <f t="shared" ref="A836:A899" ca="1" si="13">IF(B836="","",TODAY())</f>
        <v/>
      </c>
      <c r="B836" s="227"/>
      <c r="C836" s="279" t="str">
        <f>IFERROR(VLOOKUP(B836,'اسماء العملاء'!$A$2:$E$142,5,FALSE),"")</f>
        <v/>
      </c>
      <c r="D836" s="280" t="str">
        <f>IFERROR(VLOOKUP(B836,'اسماء العملاء'!$A$2:$C$142,2,FALSE),"")</f>
        <v/>
      </c>
      <c r="E836" s="281" t="str">
        <f>IFERROR(VLOOKUP(B836,'اسماء العملاء'!$A$2:$C$142,3,FALSE),"")</f>
        <v/>
      </c>
      <c r="F836" s="297" t="str">
        <f>IFERROR(VLOOKUP(B836,'اسماء العملاء'!$A$2:$J$1270,9,FALSE),"")</f>
        <v/>
      </c>
      <c r="G836" s="297" t="str">
        <f>IFERROR(VLOOKUP(B836,'اسماء العملاء'!$A$2:$J$1270,8,FALSE),"")</f>
        <v/>
      </c>
      <c r="H836" s="247" t="str">
        <f>IFERROR(VLOOKUP(B836,'اسماء العملاء'!$A$2:$J$1270,10,FALSE),"")</f>
        <v/>
      </c>
    </row>
    <row r="837" spans="1:8" ht="21.95" customHeight="1">
      <c r="A837" s="290" t="str">
        <f t="shared" ca="1" si="13"/>
        <v/>
      </c>
      <c r="B837" s="227"/>
      <c r="C837" s="279" t="str">
        <f>IFERROR(VLOOKUP(B837,'اسماء العملاء'!$A$2:$E$142,5,FALSE),"")</f>
        <v/>
      </c>
      <c r="D837" s="280" t="str">
        <f>IFERROR(VLOOKUP(B837,'اسماء العملاء'!$A$2:$C$142,2,FALSE),"")</f>
        <v/>
      </c>
      <c r="E837" s="281" t="str">
        <f>IFERROR(VLOOKUP(B837,'اسماء العملاء'!$A$2:$C$142,3,FALSE),"")</f>
        <v/>
      </c>
      <c r="F837" s="297" t="str">
        <f>IFERROR(VLOOKUP(B837,'اسماء العملاء'!$A$2:$J$1270,9,FALSE),"")</f>
        <v/>
      </c>
      <c r="G837" s="297" t="str">
        <f>IFERROR(VLOOKUP(B837,'اسماء العملاء'!$A$2:$J$1270,8,FALSE),"")</f>
        <v/>
      </c>
      <c r="H837" s="247" t="str">
        <f>IFERROR(VLOOKUP(B837,'اسماء العملاء'!$A$2:$J$1270,10,FALSE),"")</f>
        <v/>
      </c>
    </row>
    <row r="838" spans="1:8" ht="21.95" customHeight="1">
      <c r="A838" s="290" t="str">
        <f t="shared" ca="1" si="13"/>
        <v/>
      </c>
      <c r="B838" s="227"/>
      <c r="C838" s="279" t="str">
        <f>IFERROR(VLOOKUP(B838,'اسماء العملاء'!$A$2:$E$142,5,FALSE),"")</f>
        <v/>
      </c>
      <c r="D838" s="280" t="str">
        <f>IFERROR(VLOOKUP(B838,'اسماء العملاء'!$A$2:$C$142,2,FALSE),"")</f>
        <v/>
      </c>
      <c r="E838" s="281" t="str">
        <f>IFERROR(VLOOKUP(B838,'اسماء العملاء'!$A$2:$C$142,3,FALSE),"")</f>
        <v/>
      </c>
      <c r="F838" s="297" t="str">
        <f>IFERROR(VLOOKUP(B838,'اسماء العملاء'!$A$2:$J$1270,9,FALSE),"")</f>
        <v/>
      </c>
      <c r="G838" s="297" t="str">
        <f>IFERROR(VLOOKUP(B838,'اسماء العملاء'!$A$2:$J$1270,8,FALSE),"")</f>
        <v/>
      </c>
      <c r="H838" s="247" t="str">
        <f>IFERROR(VLOOKUP(B838,'اسماء العملاء'!$A$2:$J$1270,10,FALSE),"")</f>
        <v/>
      </c>
    </row>
    <row r="839" spans="1:8" ht="21.95" customHeight="1">
      <c r="A839" s="290" t="str">
        <f t="shared" ca="1" si="13"/>
        <v/>
      </c>
      <c r="B839" s="227"/>
      <c r="C839" s="279" t="str">
        <f>IFERROR(VLOOKUP(B839,'اسماء العملاء'!$A$2:$E$142,5,FALSE),"")</f>
        <v/>
      </c>
      <c r="D839" s="280" t="str">
        <f>IFERROR(VLOOKUP(B839,'اسماء العملاء'!$A$2:$C$142,2,FALSE),"")</f>
        <v/>
      </c>
      <c r="E839" s="281" t="str">
        <f>IFERROR(VLOOKUP(B839,'اسماء العملاء'!$A$2:$C$142,3,FALSE),"")</f>
        <v/>
      </c>
      <c r="F839" s="297" t="str">
        <f>IFERROR(VLOOKUP(B839,'اسماء العملاء'!$A$2:$J$1270,9,FALSE),"")</f>
        <v/>
      </c>
      <c r="G839" s="297" t="str">
        <f>IFERROR(VLOOKUP(B839,'اسماء العملاء'!$A$2:$J$1270,8,FALSE),"")</f>
        <v/>
      </c>
      <c r="H839" s="247" t="str">
        <f>IFERROR(VLOOKUP(B839,'اسماء العملاء'!$A$2:$J$1270,10,FALSE),"")</f>
        <v/>
      </c>
    </row>
    <row r="840" spans="1:8" ht="21.95" customHeight="1">
      <c r="A840" s="290" t="str">
        <f t="shared" ca="1" si="13"/>
        <v/>
      </c>
      <c r="B840" s="227"/>
      <c r="C840" s="279" t="str">
        <f>IFERROR(VLOOKUP(B840,'اسماء العملاء'!$A$2:$E$142,5,FALSE),"")</f>
        <v/>
      </c>
      <c r="D840" s="280" t="str">
        <f>IFERROR(VLOOKUP(B840,'اسماء العملاء'!$A$2:$C$142,2,FALSE),"")</f>
        <v/>
      </c>
      <c r="E840" s="281" t="str">
        <f>IFERROR(VLOOKUP(B840,'اسماء العملاء'!$A$2:$C$142,3,FALSE),"")</f>
        <v/>
      </c>
      <c r="F840" s="297" t="str">
        <f>IFERROR(VLOOKUP(B840,'اسماء العملاء'!$A$2:$J$1270,9,FALSE),"")</f>
        <v/>
      </c>
      <c r="G840" s="297" t="str">
        <f>IFERROR(VLOOKUP(B840,'اسماء العملاء'!$A$2:$J$1270,8,FALSE),"")</f>
        <v/>
      </c>
      <c r="H840" s="247" t="str">
        <f>IFERROR(VLOOKUP(B840,'اسماء العملاء'!$A$2:$J$1270,10,FALSE),"")</f>
        <v/>
      </c>
    </row>
    <row r="841" spans="1:8" ht="21.95" customHeight="1">
      <c r="A841" s="290" t="str">
        <f t="shared" ca="1" si="13"/>
        <v/>
      </c>
      <c r="B841" s="227"/>
      <c r="C841" s="279" t="str">
        <f>IFERROR(VLOOKUP(B841,'اسماء العملاء'!$A$2:$E$142,5,FALSE),"")</f>
        <v/>
      </c>
      <c r="D841" s="280" t="str">
        <f>IFERROR(VLOOKUP(B841,'اسماء العملاء'!$A$2:$C$142,2,FALSE),"")</f>
        <v/>
      </c>
      <c r="E841" s="281" t="str">
        <f>IFERROR(VLOOKUP(B841,'اسماء العملاء'!$A$2:$C$142,3,FALSE),"")</f>
        <v/>
      </c>
      <c r="F841" s="297" t="str">
        <f>IFERROR(VLOOKUP(B841,'اسماء العملاء'!$A$2:$J$1270,9,FALSE),"")</f>
        <v/>
      </c>
      <c r="G841" s="297" t="str">
        <f>IFERROR(VLOOKUP(B841,'اسماء العملاء'!$A$2:$J$1270,8,FALSE),"")</f>
        <v/>
      </c>
      <c r="H841" s="247" t="str">
        <f>IFERROR(VLOOKUP(B841,'اسماء العملاء'!$A$2:$J$1270,10,FALSE),"")</f>
        <v/>
      </c>
    </row>
    <row r="842" spans="1:8" ht="21.95" customHeight="1">
      <c r="A842" s="290" t="str">
        <f t="shared" ca="1" si="13"/>
        <v/>
      </c>
      <c r="B842" s="227"/>
      <c r="C842" s="279" t="str">
        <f>IFERROR(VLOOKUP(B842,'اسماء العملاء'!$A$2:$E$142,5,FALSE),"")</f>
        <v/>
      </c>
      <c r="D842" s="280" t="str">
        <f>IFERROR(VLOOKUP(B842,'اسماء العملاء'!$A$2:$C$142,2,FALSE),"")</f>
        <v/>
      </c>
      <c r="E842" s="281" t="str">
        <f>IFERROR(VLOOKUP(B842,'اسماء العملاء'!$A$2:$C$142,3,FALSE),"")</f>
        <v/>
      </c>
      <c r="F842" s="297" t="str">
        <f>IFERROR(VLOOKUP(B842,'اسماء العملاء'!$A$2:$J$1270,9,FALSE),"")</f>
        <v/>
      </c>
      <c r="G842" s="297" t="str">
        <f>IFERROR(VLOOKUP(B842,'اسماء العملاء'!$A$2:$J$1270,8,FALSE),"")</f>
        <v/>
      </c>
      <c r="H842" s="247" t="str">
        <f>IFERROR(VLOOKUP(B842,'اسماء العملاء'!$A$2:$J$1270,10,FALSE),"")</f>
        <v/>
      </c>
    </row>
    <row r="843" spans="1:8" ht="21.95" customHeight="1">
      <c r="A843" s="290" t="str">
        <f t="shared" ca="1" si="13"/>
        <v/>
      </c>
      <c r="B843" s="227"/>
      <c r="C843" s="279" t="str">
        <f>IFERROR(VLOOKUP(B843,'اسماء العملاء'!$A$2:$E$142,5,FALSE),"")</f>
        <v/>
      </c>
      <c r="D843" s="280" t="str">
        <f>IFERROR(VLOOKUP(B843,'اسماء العملاء'!$A$2:$C$142,2,FALSE),"")</f>
        <v/>
      </c>
      <c r="E843" s="281" t="str">
        <f>IFERROR(VLOOKUP(B843,'اسماء العملاء'!$A$2:$C$142,3,FALSE),"")</f>
        <v/>
      </c>
      <c r="F843" s="297" t="str">
        <f>IFERROR(VLOOKUP(B843,'اسماء العملاء'!$A$2:$J$1270,9,FALSE),"")</f>
        <v/>
      </c>
      <c r="G843" s="297" t="str">
        <f>IFERROR(VLOOKUP(B843,'اسماء العملاء'!$A$2:$J$1270,8,FALSE),"")</f>
        <v/>
      </c>
      <c r="H843" s="247" t="str">
        <f>IFERROR(VLOOKUP(B843,'اسماء العملاء'!$A$2:$J$1270,10,FALSE),"")</f>
        <v/>
      </c>
    </row>
    <row r="844" spans="1:8" ht="21.95" customHeight="1">
      <c r="A844" s="290" t="str">
        <f t="shared" ca="1" si="13"/>
        <v/>
      </c>
      <c r="B844" s="227"/>
      <c r="C844" s="279" t="str">
        <f>IFERROR(VLOOKUP(B844,'اسماء العملاء'!$A$2:$E$142,5,FALSE),"")</f>
        <v/>
      </c>
      <c r="D844" s="280" t="str">
        <f>IFERROR(VLOOKUP(B844,'اسماء العملاء'!$A$2:$C$142,2,FALSE),"")</f>
        <v/>
      </c>
      <c r="E844" s="281" t="str">
        <f>IFERROR(VLOOKUP(B844,'اسماء العملاء'!$A$2:$C$142,3,FALSE),"")</f>
        <v/>
      </c>
      <c r="F844" s="297" t="str">
        <f>IFERROR(VLOOKUP(B844,'اسماء العملاء'!$A$2:$J$1270,9,FALSE),"")</f>
        <v/>
      </c>
      <c r="G844" s="297" t="str">
        <f>IFERROR(VLOOKUP(B844,'اسماء العملاء'!$A$2:$J$1270,8,FALSE),"")</f>
        <v/>
      </c>
      <c r="H844" s="247" t="str">
        <f>IFERROR(VLOOKUP(B844,'اسماء العملاء'!$A$2:$J$1270,10,FALSE),"")</f>
        <v/>
      </c>
    </row>
    <row r="845" spans="1:8" ht="21.95" customHeight="1">
      <c r="A845" s="290" t="str">
        <f t="shared" ca="1" si="13"/>
        <v/>
      </c>
      <c r="B845" s="227"/>
      <c r="C845" s="279" t="str">
        <f>IFERROR(VLOOKUP(B845,'اسماء العملاء'!$A$2:$E$142,5,FALSE),"")</f>
        <v/>
      </c>
      <c r="D845" s="280" t="str">
        <f>IFERROR(VLOOKUP(B845,'اسماء العملاء'!$A$2:$C$142,2,FALSE),"")</f>
        <v/>
      </c>
      <c r="E845" s="281" t="str">
        <f>IFERROR(VLOOKUP(B845,'اسماء العملاء'!$A$2:$C$142,3,FALSE),"")</f>
        <v/>
      </c>
      <c r="F845" s="297" t="str">
        <f>IFERROR(VLOOKUP(B845,'اسماء العملاء'!$A$2:$J$1270,9,FALSE),"")</f>
        <v/>
      </c>
      <c r="G845" s="297" t="str">
        <f>IFERROR(VLOOKUP(B845,'اسماء العملاء'!$A$2:$J$1270,8,FALSE),"")</f>
        <v/>
      </c>
      <c r="H845" s="247" t="str">
        <f>IFERROR(VLOOKUP(B845,'اسماء العملاء'!$A$2:$J$1270,10,FALSE),"")</f>
        <v/>
      </c>
    </row>
    <row r="846" spans="1:8" ht="21.95" customHeight="1">
      <c r="A846" s="290" t="str">
        <f t="shared" ca="1" si="13"/>
        <v/>
      </c>
      <c r="B846" s="227"/>
      <c r="C846" s="279" t="str">
        <f>IFERROR(VLOOKUP(B846,'اسماء العملاء'!$A$2:$E$142,5,FALSE),"")</f>
        <v/>
      </c>
      <c r="D846" s="280" t="str">
        <f>IFERROR(VLOOKUP(B846,'اسماء العملاء'!$A$2:$C$142,2,FALSE),"")</f>
        <v/>
      </c>
      <c r="E846" s="281" t="str">
        <f>IFERROR(VLOOKUP(B846,'اسماء العملاء'!$A$2:$C$142,3,FALSE),"")</f>
        <v/>
      </c>
      <c r="F846" s="297" t="str">
        <f>IFERROR(VLOOKUP(B846,'اسماء العملاء'!$A$2:$J$1270,9,FALSE),"")</f>
        <v/>
      </c>
      <c r="G846" s="297" t="str">
        <f>IFERROR(VLOOKUP(B846,'اسماء العملاء'!$A$2:$J$1270,8,FALSE),"")</f>
        <v/>
      </c>
      <c r="H846" s="247" t="str">
        <f>IFERROR(VLOOKUP(B846,'اسماء العملاء'!$A$2:$J$1270,10,FALSE),"")</f>
        <v/>
      </c>
    </row>
    <row r="847" spans="1:8" ht="21.95" customHeight="1">
      <c r="A847" s="290" t="str">
        <f t="shared" ca="1" si="13"/>
        <v/>
      </c>
      <c r="B847" s="227"/>
      <c r="C847" s="279" t="str">
        <f>IFERROR(VLOOKUP(B847,'اسماء العملاء'!$A$2:$E$142,5,FALSE),"")</f>
        <v/>
      </c>
      <c r="D847" s="280" t="str">
        <f>IFERROR(VLOOKUP(B847,'اسماء العملاء'!$A$2:$C$142,2,FALSE),"")</f>
        <v/>
      </c>
      <c r="E847" s="281" t="str">
        <f>IFERROR(VLOOKUP(B847,'اسماء العملاء'!$A$2:$C$142,3,FALSE),"")</f>
        <v/>
      </c>
      <c r="F847" s="297" t="str">
        <f>IFERROR(VLOOKUP(B847,'اسماء العملاء'!$A$2:$J$1270,9,FALSE),"")</f>
        <v/>
      </c>
      <c r="G847" s="297" t="str">
        <f>IFERROR(VLOOKUP(B847,'اسماء العملاء'!$A$2:$J$1270,8,FALSE),"")</f>
        <v/>
      </c>
      <c r="H847" s="247" t="str">
        <f>IFERROR(VLOOKUP(B847,'اسماء العملاء'!$A$2:$J$1270,10,FALSE),"")</f>
        <v/>
      </c>
    </row>
    <row r="848" spans="1:8" ht="21.95" customHeight="1">
      <c r="A848" s="290" t="str">
        <f t="shared" ca="1" si="13"/>
        <v/>
      </c>
      <c r="B848" s="227"/>
      <c r="C848" s="279" t="str">
        <f>IFERROR(VLOOKUP(B848,'اسماء العملاء'!$A$2:$E$142,5,FALSE),"")</f>
        <v/>
      </c>
      <c r="D848" s="280" t="str">
        <f>IFERROR(VLOOKUP(B848,'اسماء العملاء'!$A$2:$C$142,2,FALSE),"")</f>
        <v/>
      </c>
      <c r="E848" s="281" t="str">
        <f>IFERROR(VLOOKUP(B848,'اسماء العملاء'!$A$2:$C$142,3,FALSE),"")</f>
        <v/>
      </c>
      <c r="F848" s="297" t="str">
        <f>IFERROR(VLOOKUP(B848,'اسماء العملاء'!$A$2:$J$1270,9,FALSE),"")</f>
        <v/>
      </c>
      <c r="G848" s="297" t="str">
        <f>IFERROR(VLOOKUP(B848,'اسماء العملاء'!$A$2:$J$1270,8,FALSE),"")</f>
        <v/>
      </c>
      <c r="H848" s="247" t="str">
        <f>IFERROR(VLOOKUP(B848,'اسماء العملاء'!$A$2:$J$1270,10,FALSE),"")</f>
        <v/>
      </c>
    </row>
    <row r="849" spans="1:8" ht="21.95" customHeight="1">
      <c r="A849" s="290" t="str">
        <f t="shared" ca="1" si="13"/>
        <v/>
      </c>
      <c r="B849" s="227"/>
      <c r="C849" s="279" t="str">
        <f>IFERROR(VLOOKUP(B849,'اسماء العملاء'!$A$2:$E$142,5,FALSE),"")</f>
        <v/>
      </c>
      <c r="D849" s="280" t="str">
        <f>IFERROR(VLOOKUP(B849,'اسماء العملاء'!$A$2:$C$142,2,FALSE),"")</f>
        <v/>
      </c>
      <c r="E849" s="281" t="str">
        <f>IFERROR(VLOOKUP(B849,'اسماء العملاء'!$A$2:$C$142,3,FALSE),"")</f>
        <v/>
      </c>
      <c r="F849" s="297" t="str">
        <f>IFERROR(VLOOKUP(B849,'اسماء العملاء'!$A$2:$J$1270,9,FALSE),"")</f>
        <v/>
      </c>
      <c r="G849" s="297" t="str">
        <f>IFERROR(VLOOKUP(B849,'اسماء العملاء'!$A$2:$J$1270,8,FALSE),"")</f>
        <v/>
      </c>
      <c r="H849" s="247" t="str">
        <f>IFERROR(VLOOKUP(B849,'اسماء العملاء'!$A$2:$J$1270,10,FALSE),"")</f>
        <v/>
      </c>
    </row>
    <row r="850" spans="1:8" ht="21.95" customHeight="1">
      <c r="A850" s="290" t="str">
        <f t="shared" ca="1" si="13"/>
        <v/>
      </c>
      <c r="B850" s="227"/>
      <c r="C850" s="279" t="str">
        <f>IFERROR(VLOOKUP(B850,'اسماء العملاء'!$A$2:$E$142,5,FALSE),"")</f>
        <v/>
      </c>
      <c r="D850" s="280" t="str">
        <f>IFERROR(VLOOKUP(B850,'اسماء العملاء'!$A$2:$C$142,2,FALSE),"")</f>
        <v/>
      </c>
      <c r="E850" s="281" t="str">
        <f>IFERROR(VLOOKUP(B850,'اسماء العملاء'!$A$2:$C$142,3,FALSE),"")</f>
        <v/>
      </c>
      <c r="F850" s="297" t="str">
        <f>IFERROR(VLOOKUP(B850,'اسماء العملاء'!$A$2:$J$1270,9,FALSE),"")</f>
        <v/>
      </c>
      <c r="G850" s="297" t="str">
        <f>IFERROR(VLOOKUP(B850,'اسماء العملاء'!$A$2:$J$1270,8,FALSE),"")</f>
        <v/>
      </c>
      <c r="H850" s="247" t="str">
        <f>IFERROR(VLOOKUP(B850,'اسماء العملاء'!$A$2:$J$1270,10,FALSE),"")</f>
        <v/>
      </c>
    </row>
    <row r="851" spans="1:8" ht="21.95" customHeight="1">
      <c r="A851" s="290" t="str">
        <f t="shared" ca="1" si="13"/>
        <v/>
      </c>
      <c r="B851" s="227"/>
      <c r="C851" s="279" t="str">
        <f>IFERROR(VLOOKUP(B851,'اسماء العملاء'!$A$2:$E$142,5,FALSE),"")</f>
        <v/>
      </c>
      <c r="D851" s="280" t="str">
        <f>IFERROR(VLOOKUP(B851,'اسماء العملاء'!$A$2:$C$142,2,FALSE),"")</f>
        <v/>
      </c>
      <c r="E851" s="281" t="str">
        <f>IFERROR(VLOOKUP(B851,'اسماء العملاء'!$A$2:$C$142,3,FALSE),"")</f>
        <v/>
      </c>
      <c r="F851" s="297" t="str">
        <f>IFERROR(VLOOKUP(B851,'اسماء العملاء'!$A$2:$J$1270,9,FALSE),"")</f>
        <v/>
      </c>
      <c r="G851" s="297" t="str">
        <f>IFERROR(VLOOKUP(B851,'اسماء العملاء'!$A$2:$J$1270,8,FALSE),"")</f>
        <v/>
      </c>
      <c r="H851" s="247" t="str">
        <f>IFERROR(VLOOKUP(B851,'اسماء العملاء'!$A$2:$J$1270,10,FALSE),"")</f>
        <v/>
      </c>
    </row>
    <row r="852" spans="1:8" ht="21.95" customHeight="1">
      <c r="A852" s="290" t="str">
        <f t="shared" ca="1" si="13"/>
        <v/>
      </c>
      <c r="B852" s="227"/>
      <c r="C852" s="279" t="str">
        <f>IFERROR(VLOOKUP(B852,'اسماء العملاء'!$A$2:$E$142,5,FALSE),"")</f>
        <v/>
      </c>
      <c r="D852" s="280" t="str">
        <f>IFERROR(VLOOKUP(B852,'اسماء العملاء'!$A$2:$C$142,2,FALSE),"")</f>
        <v/>
      </c>
      <c r="E852" s="281" t="str">
        <f>IFERROR(VLOOKUP(B852,'اسماء العملاء'!$A$2:$C$142,3,FALSE),"")</f>
        <v/>
      </c>
      <c r="F852" s="297" t="str">
        <f>IFERROR(VLOOKUP(B852,'اسماء العملاء'!$A$2:$J$1270,9,FALSE),"")</f>
        <v/>
      </c>
      <c r="G852" s="297" t="str">
        <f>IFERROR(VLOOKUP(B852,'اسماء العملاء'!$A$2:$J$1270,8,FALSE),"")</f>
        <v/>
      </c>
      <c r="H852" s="247" t="str">
        <f>IFERROR(VLOOKUP(B852,'اسماء العملاء'!$A$2:$J$1270,10,FALSE),"")</f>
        <v/>
      </c>
    </row>
    <row r="853" spans="1:8" ht="21.95" customHeight="1">
      <c r="A853" s="290" t="str">
        <f t="shared" ca="1" si="13"/>
        <v/>
      </c>
      <c r="B853" s="227"/>
      <c r="C853" s="279" t="str">
        <f>IFERROR(VLOOKUP(B853,'اسماء العملاء'!$A$2:$E$142,5,FALSE),"")</f>
        <v/>
      </c>
      <c r="D853" s="280" t="str">
        <f>IFERROR(VLOOKUP(B853,'اسماء العملاء'!$A$2:$C$142,2,FALSE),"")</f>
        <v/>
      </c>
      <c r="E853" s="281" t="str">
        <f>IFERROR(VLOOKUP(B853,'اسماء العملاء'!$A$2:$C$142,3,FALSE),"")</f>
        <v/>
      </c>
      <c r="F853" s="297" t="str">
        <f>IFERROR(VLOOKUP(B853,'اسماء العملاء'!$A$2:$J$1270,9,FALSE),"")</f>
        <v/>
      </c>
      <c r="G853" s="297" t="str">
        <f>IFERROR(VLOOKUP(B853,'اسماء العملاء'!$A$2:$J$1270,8,FALSE),"")</f>
        <v/>
      </c>
      <c r="H853" s="247" t="str">
        <f>IFERROR(VLOOKUP(B853,'اسماء العملاء'!$A$2:$J$1270,10,FALSE),"")</f>
        <v/>
      </c>
    </row>
    <row r="854" spans="1:8" ht="21.95" customHeight="1">
      <c r="A854" s="290" t="str">
        <f t="shared" ca="1" si="13"/>
        <v/>
      </c>
      <c r="B854" s="227"/>
      <c r="C854" s="279" t="str">
        <f>IFERROR(VLOOKUP(B854,'اسماء العملاء'!$A$2:$E$142,5,FALSE),"")</f>
        <v/>
      </c>
      <c r="D854" s="280" t="str">
        <f>IFERROR(VLOOKUP(B854,'اسماء العملاء'!$A$2:$C$142,2,FALSE),"")</f>
        <v/>
      </c>
      <c r="E854" s="281" t="str">
        <f>IFERROR(VLOOKUP(B854,'اسماء العملاء'!$A$2:$C$142,3,FALSE),"")</f>
        <v/>
      </c>
      <c r="F854" s="297" t="str">
        <f>IFERROR(VLOOKUP(B854,'اسماء العملاء'!$A$2:$J$1270,9,FALSE),"")</f>
        <v/>
      </c>
      <c r="G854" s="297" t="str">
        <f>IFERROR(VLOOKUP(B854,'اسماء العملاء'!$A$2:$J$1270,8,FALSE),"")</f>
        <v/>
      </c>
      <c r="H854" s="247" t="str">
        <f>IFERROR(VLOOKUP(B854,'اسماء العملاء'!$A$2:$J$1270,10,FALSE),"")</f>
        <v/>
      </c>
    </row>
    <row r="855" spans="1:8" ht="21.95" customHeight="1">
      <c r="A855" s="290" t="str">
        <f t="shared" ca="1" si="13"/>
        <v/>
      </c>
      <c r="B855" s="227"/>
      <c r="C855" s="279" t="str">
        <f>IFERROR(VLOOKUP(B855,'اسماء العملاء'!$A$2:$E$142,5,FALSE),"")</f>
        <v/>
      </c>
      <c r="D855" s="280" t="str">
        <f>IFERROR(VLOOKUP(B855,'اسماء العملاء'!$A$2:$C$142,2,FALSE),"")</f>
        <v/>
      </c>
      <c r="E855" s="281" t="str">
        <f>IFERROR(VLOOKUP(B855,'اسماء العملاء'!$A$2:$C$142,3,FALSE),"")</f>
        <v/>
      </c>
      <c r="F855" s="297" t="str">
        <f>IFERROR(VLOOKUP(B855,'اسماء العملاء'!$A$2:$J$1270,9,FALSE),"")</f>
        <v/>
      </c>
      <c r="G855" s="297" t="str">
        <f>IFERROR(VLOOKUP(B855,'اسماء العملاء'!$A$2:$J$1270,8,FALSE),"")</f>
        <v/>
      </c>
      <c r="H855" s="247" t="str">
        <f>IFERROR(VLOOKUP(B855,'اسماء العملاء'!$A$2:$J$1270,10,FALSE),"")</f>
        <v/>
      </c>
    </row>
    <row r="856" spans="1:8" ht="21.95" customHeight="1">
      <c r="A856" s="290" t="str">
        <f t="shared" ca="1" si="13"/>
        <v/>
      </c>
      <c r="B856" s="227"/>
      <c r="C856" s="279" t="str">
        <f>IFERROR(VLOOKUP(B856,'اسماء العملاء'!$A$2:$E$142,5,FALSE),"")</f>
        <v/>
      </c>
      <c r="D856" s="280" t="str">
        <f>IFERROR(VLOOKUP(B856,'اسماء العملاء'!$A$2:$C$142,2,FALSE),"")</f>
        <v/>
      </c>
      <c r="E856" s="281" t="str">
        <f>IFERROR(VLOOKUP(B856,'اسماء العملاء'!$A$2:$C$142,3,FALSE),"")</f>
        <v/>
      </c>
      <c r="F856" s="297" t="str">
        <f>IFERROR(VLOOKUP(B856,'اسماء العملاء'!$A$2:$J$1270,9,FALSE),"")</f>
        <v/>
      </c>
      <c r="G856" s="297" t="str">
        <f>IFERROR(VLOOKUP(B856,'اسماء العملاء'!$A$2:$J$1270,8,FALSE),"")</f>
        <v/>
      </c>
      <c r="H856" s="247" t="str">
        <f>IFERROR(VLOOKUP(B856,'اسماء العملاء'!$A$2:$J$1270,10,FALSE),"")</f>
        <v/>
      </c>
    </row>
    <row r="857" spans="1:8" ht="21.95" customHeight="1">
      <c r="A857" s="290" t="str">
        <f t="shared" ca="1" si="13"/>
        <v/>
      </c>
      <c r="B857" s="227"/>
      <c r="C857" s="279" t="str">
        <f>IFERROR(VLOOKUP(B857,'اسماء العملاء'!$A$2:$E$142,5,FALSE),"")</f>
        <v/>
      </c>
      <c r="D857" s="280" t="str">
        <f>IFERROR(VLOOKUP(B857,'اسماء العملاء'!$A$2:$C$142,2,FALSE),"")</f>
        <v/>
      </c>
      <c r="E857" s="281" t="str">
        <f>IFERROR(VLOOKUP(B857,'اسماء العملاء'!$A$2:$C$142,3,FALSE),"")</f>
        <v/>
      </c>
      <c r="F857" s="297" t="str">
        <f>IFERROR(VLOOKUP(B857,'اسماء العملاء'!$A$2:$J$1270,9,FALSE),"")</f>
        <v/>
      </c>
      <c r="G857" s="297" t="str">
        <f>IFERROR(VLOOKUP(B857,'اسماء العملاء'!$A$2:$J$1270,8,FALSE),"")</f>
        <v/>
      </c>
      <c r="H857" s="247" t="str">
        <f>IFERROR(VLOOKUP(B857,'اسماء العملاء'!$A$2:$J$1270,10,FALSE),"")</f>
        <v/>
      </c>
    </row>
    <row r="858" spans="1:8" ht="21.95" customHeight="1">
      <c r="A858" s="290" t="str">
        <f t="shared" ca="1" si="13"/>
        <v/>
      </c>
      <c r="B858" s="227"/>
      <c r="C858" s="279" t="str">
        <f>IFERROR(VLOOKUP(B858,'اسماء العملاء'!$A$2:$E$142,5,FALSE),"")</f>
        <v/>
      </c>
      <c r="D858" s="280" t="str">
        <f>IFERROR(VLOOKUP(B858,'اسماء العملاء'!$A$2:$C$142,2,FALSE),"")</f>
        <v/>
      </c>
      <c r="E858" s="281" t="str">
        <f>IFERROR(VLOOKUP(B858,'اسماء العملاء'!$A$2:$C$142,3,FALSE),"")</f>
        <v/>
      </c>
      <c r="F858" s="297" t="str">
        <f>IFERROR(VLOOKUP(B858,'اسماء العملاء'!$A$2:$J$1270,9,FALSE),"")</f>
        <v/>
      </c>
      <c r="G858" s="297" t="str">
        <f>IFERROR(VLOOKUP(B858,'اسماء العملاء'!$A$2:$J$1270,8,FALSE),"")</f>
        <v/>
      </c>
      <c r="H858" s="247" t="str">
        <f>IFERROR(VLOOKUP(B858,'اسماء العملاء'!$A$2:$J$1270,10,FALSE),"")</f>
        <v/>
      </c>
    </row>
    <row r="859" spans="1:8" ht="21.95" customHeight="1">
      <c r="A859" s="290" t="str">
        <f t="shared" ca="1" si="13"/>
        <v/>
      </c>
      <c r="B859" s="227"/>
      <c r="C859" s="279" t="str">
        <f>IFERROR(VLOOKUP(B859,'اسماء العملاء'!$A$2:$E$142,5,FALSE),"")</f>
        <v/>
      </c>
      <c r="D859" s="280" t="str">
        <f>IFERROR(VLOOKUP(B859,'اسماء العملاء'!$A$2:$C$142,2,FALSE),"")</f>
        <v/>
      </c>
      <c r="E859" s="281" t="str">
        <f>IFERROR(VLOOKUP(B859,'اسماء العملاء'!$A$2:$C$142,3,FALSE),"")</f>
        <v/>
      </c>
      <c r="F859" s="297" t="str">
        <f>IFERROR(VLOOKUP(B859,'اسماء العملاء'!$A$2:$J$1270,9,FALSE),"")</f>
        <v/>
      </c>
      <c r="G859" s="297" t="str">
        <f>IFERROR(VLOOKUP(B859,'اسماء العملاء'!$A$2:$J$1270,8,FALSE),"")</f>
        <v/>
      </c>
      <c r="H859" s="247" t="str">
        <f>IFERROR(VLOOKUP(B859,'اسماء العملاء'!$A$2:$J$1270,10,FALSE),"")</f>
        <v/>
      </c>
    </row>
    <row r="860" spans="1:8" ht="21.95" customHeight="1">
      <c r="A860" s="290" t="str">
        <f t="shared" ca="1" si="13"/>
        <v/>
      </c>
      <c r="B860" s="227"/>
      <c r="C860" s="279" t="str">
        <f>IFERROR(VLOOKUP(B860,'اسماء العملاء'!$A$2:$E$142,5,FALSE),"")</f>
        <v/>
      </c>
      <c r="D860" s="280" t="str">
        <f>IFERROR(VLOOKUP(B860,'اسماء العملاء'!$A$2:$C$142,2,FALSE),"")</f>
        <v/>
      </c>
      <c r="E860" s="281" t="str">
        <f>IFERROR(VLOOKUP(B860,'اسماء العملاء'!$A$2:$C$142,3,FALSE),"")</f>
        <v/>
      </c>
      <c r="F860" s="297" t="str">
        <f>IFERROR(VLOOKUP(B860,'اسماء العملاء'!$A$2:$J$1270,9,FALSE),"")</f>
        <v/>
      </c>
      <c r="G860" s="297" t="str">
        <f>IFERROR(VLOOKUP(B860,'اسماء العملاء'!$A$2:$J$1270,8,FALSE),"")</f>
        <v/>
      </c>
      <c r="H860" s="247" t="str">
        <f>IFERROR(VLOOKUP(B860,'اسماء العملاء'!$A$2:$J$1270,10,FALSE),"")</f>
        <v/>
      </c>
    </row>
    <row r="861" spans="1:8" ht="21.95" customHeight="1">
      <c r="A861" s="290" t="str">
        <f t="shared" ca="1" si="13"/>
        <v/>
      </c>
      <c r="B861" s="227"/>
      <c r="C861" s="279" t="str">
        <f>IFERROR(VLOOKUP(B861,'اسماء العملاء'!$A$2:$E$142,5,FALSE),"")</f>
        <v/>
      </c>
      <c r="D861" s="280" t="str">
        <f>IFERROR(VLOOKUP(B861,'اسماء العملاء'!$A$2:$C$142,2,FALSE),"")</f>
        <v/>
      </c>
      <c r="E861" s="281" t="str">
        <f>IFERROR(VLOOKUP(B861,'اسماء العملاء'!$A$2:$C$142,3,FALSE),"")</f>
        <v/>
      </c>
      <c r="F861" s="297" t="str">
        <f>IFERROR(VLOOKUP(B861,'اسماء العملاء'!$A$2:$J$1270,9,FALSE),"")</f>
        <v/>
      </c>
      <c r="G861" s="297" t="str">
        <f>IFERROR(VLOOKUP(B861,'اسماء العملاء'!$A$2:$J$1270,8,FALSE),"")</f>
        <v/>
      </c>
      <c r="H861" s="247" t="str">
        <f>IFERROR(VLOOKUP(B861,'اسماء العملاء'!$A$2:$J$1270,10,FALSE),"")</f>
        <v/>
      </c>
    </row>
    <row r="862" spans="1:8" ht="21.95" customHeight="1">
      <c r="A862" s="290" t="str">
        <f t="shared" ca="1" si="13"/>
        <v/>
      </c>
      <c r="B862" s="227"/>
      <c r="C862" s="279" t="str">
        <f>IFERROR(VLOOKUP(B862,'اسماء العملاء'!$A$2:$E$142,5,FALSE),"")</f>
        <v/>
      </c>
      <c r="D862" s="280" t="str">
        <f>IFERROR(VLOOKUP(B862,'اسماء العملاء'!$A$2:$C$142,2,FALSE),"")</f>
        <v/>
      </c>
      <c r="E862" s="281" t="str">
        <f>IFERROR(VLOOKUP(B862,'اسماء العملاء'!$A$2:$C$142,3,FALSE),"")</f>
        <v/>
      </c>
      <c r="F862" s="297" t="str">
        <f>IFERROR(VLOOKUP(B862,'اسماء العملاء'!$A$2:$J$1270,9,FALSE),"")</f>
        <v/>
      </c>
      <c r="G862" s="297" t="str">
        <f>IFERROR(VLOOKUP(B862,'اسماء العملاء'!$A$2:$J$1270,8,FALSE),"")</f>
        <v/>
      </c>
      <c r="H862" s="247" t="str">
        <f>IFERROR(VLOOKUP(B862,'اسماء العملاء'!$A$2:$J$1270,10,FALSE),"")</f>
        <v/>
      </c>
    </row>
    <row r="863" spans="1:8" ht="21.95" customHeight="1">
      <c r="A863" s="290" t="str">
        <f t="shared" ca="1" si="13"/>
        <v/>
      </c>
      <c r="B863" s="227"/>
      <c r="C863" s="279" t="str">
        <f>IFERROR(VLOOKUP(B863,'اسماء العملاء'!$A$2:$E$142,5,FALSE),"")</f>
        <v/>
      </c>
      <c r="D863" s="280" t="str">
        <f>IFERROR(VLOOKUP(B863,'اسماء العملاء'!$A$2:$C$142,2,FALSE),"")</f>
        <v/>
      </c>
      <c r="E863" s="281" t="str">
        <f>IFERROR(VLOOKUP(B863,'اسماء العملاء'!$A$2:$C$142,3,FALSE),"")</f>
        <v/>
      </c>
      <c r="F863" s="297" t="str">
        <f>IFERROR(VLOOKUP(B863,'اسماء العملاء'!$A$2:$J$1270,9,FALSE),"")</f>
        <v/>
      </c>
      <c r="G863" s="297" t="str">
        <f>IFERROR(VLOOKUP(B863,'اسماء العملاء'!$A$2:$J$1270,8,FALSE),"")</f>
        <v/>
      </c>
      <c r="H863" s="247" t="str">
        <f>IFERROR(VLOOKUP(B863,'اسماء العملاء'!$A$2:$J$1270,10,FALSE),"")</f>
        <v/>
      </c>
    </row>
    <row r="864" spans="1:8" ht="21.95" customHeight="1">
      <c r="A864" s="290" t="str">
        <f t="shared" ca="1" si="13"/>
        <v/>
      </c>
      <c r="B864" s="227"/>
      <c r="C864" s="279" t="str">
        <f>IFERROR(VLOOKUP(B864,'اسماء العملاء'!$A$2:$E$142,5,FALSE),"")</f>
        <v/>
      </c>
      <c r="D864" s="280" t="str">
        <f>IFERROR(VLOOKUP(B864,'اسماء العملاء'!$A$2:$C$142,2,FALSE),"")</f>
        <v/>
      </c>
      <c r="E864" s="281" t="str">
        <f>IFERROR(VLOOKUP(B864,'اسماء العملاء'!$A$2:$C$142,3,FALSE),"")</f>
        <v/>
      </c>
      <c r="F864" s="297" t="str">
        <f>IFERROR(VLOOKUP(B864,'اسماء العملاء'!$A$2:$J$1270,9,FALSE),"")</f>
        <v/>
      </c>
      <c r="G864" s="297" t="str">
        <f>IFERROR(VLOOKUP(B864,'اسماء العملاء'!$A$2:$J$1270,8,FALSE),"")</f>
        <v/>
      </c>
      <c r="H864" s="247" t="str">
        <f>IFERROR(VLOOKUP(B864,'اسماء العملاء'!$A$2:$J$1270,10,FALSE),"")</f>
        <v/>
      </c>
    </row>
    <row r="865" spans="1:8" ht="21.95" customHeight="1">
      <c r="A865" s="290" t="str">
        <f t="shared" ca="1" si="13"/>
        <v/>
      </c>
      <c r="B865" s="227"/>
      <c r="C865" s="279" t="str">
        <f>IFERROR(VLOOKUP(B865,'اسماء العملاء'!$A$2:$E$142,5,FALSE),"")</f>
        <v/>
      </c>
      <c r="D865" s="280" t="str">
        <f>IFERROR(VLOOKUP(B865,'اسماء العملاء'!$A$2:$C$142,2,FALSE),"")</f>
        <v/>
      </c>
      <c r="E865" s="281" t="str">
        <f>IFERROR(VLOOKUP(B865,'اسماء العملاء'!$A$2:$C$142,3,FALSE),"")</f>
        <v/>
      </c>
      <c r="F865" s="297" t="str">
        <f>IFERROR(VLOOKUP(B865,'اسماء العملاء'!$A$2:$J$1270,9,FALSE),"")</f>
        <v/>
      </c>
      <c r="G865" s="297" t="str">
        <f>IFERROR(VLOOKUP(B865,'اسماء العملاء'!$A$2:$J$1270,8,FALSE),"")</f>
        <v/>
      </c>
      <c r="H865" s="247" t="str">
        <f>IFERROR(VLOOKUP(B865,'اسماء العملاء'!$A$2:$J$1270,10,FALSE),"")</f>
        <v/>
      </c>
    </row>
    <row r="866" spans="1:8" ht="21.95" customHeight="1">
      <c r="A866" s="290" t="str">
        <f t="shared" ca="1" si="13"/>
        <v/>
      </c>
      <c r="B866" s="227"/>
      <c r="C866" s="279" t="str">
        <f>IFERROR(VLOOKUP(B866,'اسماء العملاء'!$A$2:$E$142,5,FALSE),"")</f>
        <v/>
      </c>
      <c r="D866" s="280" t="str">
        <f>IFERROR(VLOOKUP(B866,'اسماء العملاء'!$A$2:$C$142,2,FALSE),"")</f>
        <v/>
      </c>
      <c r="E866" s="281" t="str">
        <f>IFERROR(VLOOKUP(B866,'اسماء العملاء'!$A$2:$C$142,3,FALSE),"")</f>
        <v/>
      </c>
      <c r="F866" s="297" t="str">
        <f>IFERROR(VLOOKUP(B866,'اسماء العملاء'!$A$2:$J$1270,9,FALSE),"")</f>
        <v/>
      </c>
      <c r="G866" s="297" t="str">
        <f>IFERROR(VLOOKUP(B866,'اسماء العملاء'!$A$2:$J$1270,8,FALSE),"")</f>
        <v/>
      </c>
      <c r="H866" s="247" t="str">
        <f>IFERROR(VLOOKUP(B866,'اسماء العملاء'!$A$2:$J$1270,10,FALSE),"")</f>
        <v/>
      </c>
    </row>
    <row r="867" spans="1:8" ht="21.95" customHeight="1">
      <c r="A867" s="290" t="str">
        <f t="shared" ca="1" si="13"/>
        <v/>
      </c>
      <c r="B867" s="227"/>
      <c r="C867" s="279" t="str">
        <f>IFERROR(VLOOKUP(B867,'اسماء العملاء'!$A$2:$E$142,5,FALSE),"")</f>
        <v/>
      </c>
      <c r="D867" s="280" t="str">
        <f>IFERROR(VLOOKUP(B867,'اسماء العملاء'!$A$2:$C$142,2,FALSE),"")</f>
        <v/>
      </c>
      <c r="E867" s="281" t="str">
        <f>IFERROR(VLOOKUP(B867,'اسماء العملاء'!$A$2:$C$142,3,FALSE),"")</f>
        <v/>
      </c>
      <c r="F867" s="297" t="str">
        <f>IFERROR(VLOOKUP(B867,'اسماء العملاء'!$A$2:$J$1270,9,FALSE),"")</f>
        <v/>
      </c>
      <c r="G867" s="297" t="str">
        <f>IFERROR(VLOOKUP(B867,'اسماء العملاء'!$A$2:$J$1270,8,FALSE),"")</f>
        <v/>
      </c>
      <c r="H867" s="247" t="str">
        <f>IFERROR(VLOOKUP(B867,'اسماء العملاء'!$A$2:$J$1270,10,FALSE),"")</f>
        <v/>
      </c>
    </row>
    <row r="868" spans="1:8" ht="21.95" customHeight="1">
      <c r="A868" s="290" t="str">
        <f t="shared" ca="1" si="13"/>
        <v/>
      </c>
      <c r="B868" s="227"/>
      <c r="C868" s="279" t="str">
        <f>IFERROR(VLOOKUP(B868,'اسماء العملاء'!$A$2:$E$142,5,FALSE),"")</f>
        <v/>
      </c>
      <c r="D868" s="280" t="str">
        <f>IFERROR(VLOOKUP(B868,'اسماء العملاء'!$A$2:$C$142,2,FALSE),"")</f>
        <v/>
      </c>
      <c r="E868" s="281" t="str">
        <f>IFERROR(VLOOKUP(B868,'اسماء العملاء'!$A$2:$C$142,3,FALSE),"")</f>
        <v/>
      </c>
      <c r="F868" s="297" t="str">
        <f>IFERROR(VLOOKUP(B868,'اسماء العملاء'!$A$2:$J$1270,9,FALSE),"")</f>
        <v/>
      </c>
      <c r="G868" s="297" t="str">
        <f>IFERROR(VLOOKUP(B868,'اسماء العملاء'!$A$2:$J$1270,8,FALSE),"")</f>
        <v/>
      </c>
      <c r="H868" s="247" t="str">
        <f>IFERROR(VLOOKUP(B868,'اسماء العملاء'!$A$2:$J$1270,10,FALSE),"")</f>
        <v/>
      </c>
    </row>
    <row r="869" spans="1:8" ht="21.95" customHeight="1">
      <c r="A869" s="290" t="str">
        <f t="shared" ca="1" si="13"/>
        <v/>
      </c>
      <c r="B869" s="227"/>
      <c r="C869" s="279" t="str">
        <f>IFERROR(VLOOKUP(B869,'اسماء العملاء'!$A$2:$E$142,5,FALSE),"")</f>
        <v/>
      </c>
      <c r="D869" s="280" t="str">
        <f>IFERROR(VLOOKUP(B869,'اسماء العملاء'!$A$2:$C$142,2,FALSE),"")</f>
        <v/>
      </c>
      <c r="E869" s="281" t="str">
        <f>IFERROR(VLOOKUP(B869,'اسماء العملاء'!$A$2:$C$142,3,FALSE),"")</f>
        <v/>
      </c>
      <c r="F869" s="297" t="str">
        <f>IFERROR(VLOOKUP(B869,'اسماء العملاء'!$A$2:$J$1270,9,FALSE),"")</f>
        <v/>
      </c>
      <c r="G869" s="297" t="str">
        <f>IFERROR(VLOOKUP(B869,'اسماء العملاء'!$A$2:$J$1270,8,FALSE),"")</f>
        <v/>
      </c>
      <c r="H869" s="247" t="str">
        <f>IFERROR(VLOOKUP(B869,'اسماء العملاء'!$A$2:$J$1270,10,FALSE),"")</f>
        <v/>
      </c>
    </row>
    <row r="870" spans="1:8" ht="21.95" customHeight="1">
      <c r="A870" s="290" t="str">
        <f t="shared" ca="1" si="13"/>
        <v/>
      </c>
      <c r="B870" s="227"/>
      <c r="C870" s="279" t="str">
        <f>IFERROR(VLOOKUP(B870,'اسماء العملاء'!$A$2:$E$142,5,FALSE),"")</f>
        <v/>
      </c>
      <c r="D870" s="280" t="str">
        <f>IFERROR(VLOOKUP(B870,'اسماء العملاء'!$A$2:$C$142,2,FALSE),"")</f>
        <v/>
      </c>
      <c r="E870" s="281" t="str">
        <f>IFERROR(VLOOKUP(B870,'اسماء العملاء'!$A$2:$C$142,3,FALSE),"")</f>
        <v/>
      </c>
      <c r="F870" s="297" t="str">
        <f>IFERROR(VLOOKUP(B870,'اسماء العملاء'!$A$2:$J$1270,9,FALSE),"")</f>
        <v/>
      </c>
      <c r="G870" s="297" t="str">
        <f>IFERROR(VLOOKUP(B870,'اسماء العملاء'!$A$2:$J$1270,8,FALSE),"")</f>
        <v/>
      </c>
      <c r="H870" s="247" t="str">
        <f>IFERROR(VLOOKUP(B870,'اسماء العملاء'!$A$2:$J$1270,10,FALSE),"")</f>
        <v/>
      </c>
    </row>
    <row r="871" spans="1:8" ht="21.95" customHeight="1">
      <c r="A871" s="290" t="str">
        <f t="shared" ca="1" si="13"/>
        <v/>
      </c>
      <c r="B871" s="227"/>
      <c r="C871" s="279" t="str">
        <f>IFERROR(VLOOKUP(B871,'اسماء العملاء'!$A$2:$E$142,5,FALSE),"")</f>
        <v/>
      </c>
      <c r="D871" s="280" t="str">
        <f>IFERROR(VLOOKUP(B871,'اسماء العملاء'!$A$2:$C$142,2,FALSE),"")</f>
        <v/>
      </c>
      <c r="E871" s="281" t="str">
        <f>IFERROR(VLOOKUP(B871,'اسماء العملاء'!$A$2:$C$142,3,FALSE),"")</f>
        <v/>
      </c>
      <c r="F871" s="297" t="str">
        <f>IFERROR(VLOOKUP(B871,'اسماء العملاء'!$A$2:$J$1270,9,FALSE),"")</f>
        <v/>
      </c>
      <c r="G871" s="297" t="str">
        <f>IFERROR(VLOOKUP(B871,'اسماء العملاء'!$A$2:$J$1270,8,FALSE),"")</f>
        <v/>
      </c>
      <c r="H871" s="247" t="str">
        <f>IFERROR(VLOOKUP(B871,'اسماء العملاء'!$A$2:$J$1270,10,FALSE),"")</f>
        <v/>
      </c>
    </row>
    <row r="872" spans="1:8" ht="21.95" customHeight="1">
      <c r="A872" s="290" t="str">
        <f t="shared" ca="1" si="13"/>
        <v/>
      </c>
      <c r="B872" s="227"/>
      <c r="C872" s="279" t="str">
        <f>IFERROR(VLOOKUP(B872,'اسماء العملاء'!$A$2:$E$142,5,FALSE),"")</f>
        <v/>
      </c>
      <c r="D872" s="280" t="str">
        <f>IFERROR(VLOOKUP(B872,'اسماء العملاء'!$A$2:$C$142,2,FALSE),"")</f>
        <v/>
      </c>
      <c r="E872" s="281" t="str">
        <f>IFERROR(VLOOKUP(B872,'اسماء العملاء'!$A$2:$C$142,3,FALSE),"")</f>
        <v/>
      </c>
      <c r="F872" s="297" t="str">
        <f>IFERROR(VLOOKUP(B872,'اسماء العملاء'!$A$2:$J$1270,9,FALSE),"")</f>
        <v/>
      </c>
      <c r="G872" s="297" t="str">
        <f>IFERROR(VLOOKUP(B872,'اسماء العملاء'!$A$2:$J$1270,8,FALSE),"")</f>
        <v/>
      </c>
      <c r="H872" s="247" t="str">
        <f>IFERROR(VLOOKUP(B872,'اسماء العملاء'!$A$2:$J$1270,10,FALSE),"")</f>
        <v/>
      </c>
    </row>
    <row r="873" spans="1:8" ht="21.95" customHeight="1">
      <c r="A873" s="290" t="str">
        <f t="shared" ca="1" si="13"/>
        <v/>
      </c>
      <c r="B873" s="227"/>
      <c r="C873" s="279" t="str">
        <f>IFERROR(VLOOKUP(B873,'اسماء العملاء'!$A$2:$E$142,5,FALSE),"")</f>
        <v/>
      </c>
      <c r="D873" s="280" t="str">
        <f>IFERROR(VLOOKUP(B873,'اسماء العملاء'!$A$2:$C$142,2,FALSE),"")</f>
        <v/>
      </c>
      <c r="E873" s="281" t="str">
        <f>IFERROR(VLOOKUP(B873,'اسماء العملاء'!$A$2:$C$142,3,FALSE),"")</f>
        <v/>
      </c>
      <c r="F873" s="297" t="str">
        <f>IFERROR(VLOOKUP(B873,'اسماء العملاء'!$A$2:$J$1270,9,FALSE),"")</f>
        <v/>
      </c>
      <c r="G873" s="297" t="str">
        <f>IFERROR(VLOOKUP(B873,'اسماء العملاء'!$A$2:$J$1270,8,FALSE),"")</f>
        <v/>
      </c>
      <c r="H873" s="247" t="str">
        <f>IFERROR(VLOOKUP(B873,'اسماء العملاء'!$A$2:$J$1270,10,FALSE),"")</f>
        <v/>
      </c>
    </row>
    <row r="874" spans="1:8" ht="21.95" customHeight="1">
      <c r="A874" s="290" t="str">
        <f t="shared" ca="1" si="13"/>
        <v/>
      </c>
      <c r="B874" s="227"/>
      <c r="C874" s="279" t="str">
        <f>IFERROR(VLOOKUP(B874,'اسماء العملاء'!$A$2:$E$142,5,FALSE),"")</f>
        <v/>
      </c>
      <c r="D874" s="280" t="str">
        <f>IFERROR(VLOOKUP(B874,'اسماء العملاء'!$A$2:$C$142,2,FALSE),"")</f>
        <v/>
      </c>
      <c r="E874" s="281" t="str">
        <f>IFERROR(VLOOKUP(B874,'اسماء العملاء'!$A$2:$C$142,3,FALSE),"")</f>
        <v/>
      </c>
      <c r="F874" s="297" t="str">
        <f>IFERROR(VLOOKUP(B874,'اسماء العملاء'!$A$2:$J$1270,9,FALSE),"")</f>
        <v/>
      </c>
      <c r="G874" s="297" t="str">
        <f>IFERROR(VLOOKUP(B874,'اسماء العملاء'!$A$2:$J$1270,8,FALSE),"")</f>
        <v/>
      </c>
      <c r="H874" s="247" t="str">
        <f>IFERROR(VLOOKUP(B874,'اسماء العملاء'!$A$2:$J$1270,10,FALSE),"")</f>
        <v/>
      </c>
    </row>
    <row r="875" spans="1:8" ht="21.95" customHeight="1">
      <c r="A875" s="290" t="str">
        <f t="shared" ca="1" si="13"/>
        <v/>
      </c>
      <c r="B875" s="227"/>
      <c r="C875" s="279" t="str">
        <f>IFERROR(VLOOKUP(B875,'اسماء العملاء'!$A$2:$E$142,5,FALSE),"")</f>
        <v/>
      </c>
      <c r="D875" s="280" t="str">
        <f>IFERROR(VLOOKUP(B875,'اسماء العملاء'!$A$2:$C$142,2,FALSE),"")</f>
        <v/>
      </c>
      <c r="E875" s="281" t="str">
        <f>IFERROR(VLOOKUP(B875,'اسماء العملاء'!$A$2:$C$142,3,FALSE),"")</f>
        <v/>
      </c>
      <c r="F875" s="297" t="str">
        <f>IFERROR(VLOOKUP(B875,'اسماء العملاء'!$A$2:$J$1270,9,FALSE),"")</f>
        <v/>
      </c>
      <c r="G875" s="297" t="str">
        <f>IFERROR(VLOOKUP(B875,'اسماء العملاء'!$A$2:$J$1270,8,FALSE),"")</f>
        <v/>
      </c>
      <c r="H875" s="247" t="str">
        <f>IFERROR(VLOOKUP(B875,'اسماء العملاء'!$A$2:$J$1270,10,FALSE),"")</f>
        <v/>
      </c>
    </row>
    <row r="876" spans="1:8" ht="21.95" customHeight="1">
      <c r="A876" s="290" t="str">
        <f t="shared" ca="1" si="13"/>
        <v/>
      </c>
      <c r="B876" s="227"/>
      <c r="C876" s="279" t="str">
        <f>IFERROR(VLOOKUP(B876,'اسماء العملاء'!$A$2:$E$142,5,FALSE),"")</f>
        <v/>
      </c>
      <c r="D876" s="280" t="str">
        <f>IFERROR(VLOOKUP(B876,'اسماء العملاء'!$A$2:$C$142,2,FALSE),"")</f>
        <v/>
      </c>
      <c r="E876" s="281" t="str">
        <f>IFERROR(VLOOKUP(B876,'اسماء العملاء'!$A$2:$C$142,3,FALSE),"")</f>
        <v/>
      </c>
      <c r="F876" s="297" t="str">
        <f>IFERROR(VLOOKUP(B876,'اسماء العملاء'!$A$2:$J$1270,9,FALSE),"")</f>
        <v/>
      </c>
      <c r="G876" s="297" t="str">
        <f>IFERROR(VLOOKUP(B876,'اسماء العملاء'!$A$2:$J$1270,8,FALSE),"")</f>
        <v/>
      </c>
      <c r="H876" s="247" t="str">
        <f>IFERROR(VLOOKUP(B876,'اسماء العملاء'!$A$2:$J$1270,10,FALSE),"")</f>
        <v/>
      </c>
    </row>
    <row r="877" spans="1:8" ht="21.95" customHeight="1">
      <c r="A877" s="290" t="str">
        <f t="shared" ca="1" si="13"/>
        <v/>
      </c>
      <c r="B877" s="227"/>
      <c r="C877" s="279" t="str">
        <f>IFERROR(VLOOKUP(B877,'اسماء العملاء'!$A$2:$E$142,5,FALSE),"")</f>
        <v/>
      </c>
      <c r="D877" s="280" t="str">
        <f>IFERROR(VLOOKUP(B877,'اسماء العملاء'!$A$2:$C$142,2,FALSE),"")</f>
        <v/>
      </c>
      <c r="E877" s="281" t="str">
        <f>IFERROR(VLOOKUP(B877,'اسماء العملاء'!$A$2:$C$142,3,FALSE),"")</f>
        <v/>
      </c>
      <c r="F877" s="297" t="str">
        <f>IFERROR(VLOOKUP(B877,'اسماء العملاء'!$A$2:$J$1270,9,FALSE),"")</f>
        <v/>
      </c>
      <c r="G877" s="297" t="str">
        <f>IFERROR(VLOOKUP(B877,'اسماء العملاء'!$A$2:$J$1270,8,FALSE),"")</f>
        <v/>
      </c>
      <c r="H877" s="247" t="str">
        <f>IFERROR(VLOOKUP(B877,'اسماء العملاء'!$A$2:$J$1270,10,FALSE),"")</f>
        <v/>
      </c>
    </row>
    <row r="878" spans="1:8" ht="21.95" customHeight="1">
      <c r="A878" s="290" t="str">
        <f t="shared" ca="1" si="13"/>
        <v/>
      </c>
      <c r="B878" s="227"/>
      <c r="C878" s="279" t="str">
        <f>IFERROR(VLOOKUP(B878,'اسماء العملاء'!$A$2:$E$142,5,FALSE),"")</f>
        <v/>
      </c>
      <c r="D878" s="280" t="str">
        <f>IFERROR(VLOOKUP(B878,'اسماء العملاء'!$A$2:$C$142,2,FALSE),"")</f>
        <v/>
      </c>
      <c r="E878" s="281" t="str">
        <f>IFERROR(VLOOKUP(B878,'اسماء العملاء'!$A$2:$C$142,3,FALSE),"")</f>
        <v/>
      </c>
      <c r="F878" s="297" t="str">
        <f>IFERROR(VLOOKUP(B878,'اسماء العملاء'!$A$2:$J$1270,9,FALSE),"")</f>
        <v/>
      </c>
      <c r="G878" s="297" t="str">
        <f>IFERROR(VLOOKUP(B878,'اسماء العملاء'!$A$2:$J$1270,8,FALSE),"")</f>
        <v/>
      </c>
      <c r="H878" s="247" t="str">
        <f>IFERROR(VLOOKUP(B878,'اسماء العملاء'!$A$2:$J$1270,10,FALSE),"")</f>
        <v/>
      </c>
    </row>
    <row r="879" spans="1:8" ht="21.95" customHeight="1">
      <c r="A879" s="290" t="str">
        <f t="shared" ca="1" si="13"/>
        <v/>
      </c>
      <c r="B879" s="227"/>
      <c r="C879" s="279" t="str">
        <f>IFERROR(VLOOKUP(B879,'اسماء العملاء'!$A$2:$E$142,5,FALSE),"")</f>
        <v/>
      </c>
      <c r="D879" s="280" t="str">
        <f>IFERROR(VLOOKUP(B879,'اسماء العملاء'!$A$2:$C$142,2,FALSE),"")</f>
        <v/>
      </c>
      <c r="E879" s="281" t="str">
        <f>IFERROR(VLOOKUP(B879,'اسماء العملاء'!$A$2:$C$142,3,FALSE),"")</f>
        <v/>
      </c>
      <c r="F879" s="297" t="str">
        <f>IFERROR(VLOOKUP(B879,'اسماء العملاء'!$A$2:$J$1270,9,FALSE),"")</f>
        <v/>
      </c>
      <c r="G879" s="297" t="str">
        <f>IFERROR(VLOOKUP(B879,'اسماء العملاء'!$A$2:$J$1270,8,FALSE),"")</f>
        <v/>
      </c>
      <c r="H879" s="247" t="str">
        <f>IFERROR(VLOOKUP(B879,'اسماء العملاء'!$A$2:$J$1270,10,FALSE),"")</f>
        <v/>
      </c>
    </row>
    <row r="880" spans="1:8" ht="21.95" customHeight="1">
      <c r="A880" s="290" t="str">
        <f t="shared" ca="1" si="13"/>
        <v/>
      </c>
      <c r="B880" s="227"/>
      <c r="C880" s="279" t="str">
        <f>IFERROR(VLOOKUP(B880,'اسماء العملاء'!$A$2:$E$142,5,FALSE),"")</f>
        <v/>
      </c>
      <c r="D880" s="280" t="str">
        <f>IFERROR(VLOOKUP(B880,'اسماء العملاء'!$A$2:$C$142,2,FALSE),"")</f>
        <v/>
      </c>
      <c r="E880" s="281" t="str">
        <f>IFERROR(VLOOKUP(B880,'اسماء العملاء'!$A$2:$C$142,3,FALSE),"")</f>
        <v/>
      </c>
      <c r="F880" s="297" t="str">
        <f>IFERROR(VLOOKUP(B880,'اسماء العملاء'!$A$2:$J$1270,9,FALSE),"")</f>
        <v/>
      </c>
      <c r="G880" s="297" t="str">
        <f>IFERROR(VLOOKUP(B880,'اسماء العملاء'!$A$2:$J$1270,8,FALSE),"")</f>
        <v/>
      </c>
      <c r="H880" s="247" t="str">
        <f>IFERROR(VLOOKUP(B880,'اسماء العملاء'!$A$2:$J$1270,10,FALSE),"")</f>
        <v/>
      </c>
    </row>
    <row r="881" spans="1:8" ht="21.95" customHeight="1">
      <c r="A881" s="290" t="str">
        <f t="shared" ca="1" si="13"/>
        <v/>
      </c>
      <c r="B881" s="227"/>
      <c r="C881" s="279" t="str">
        <f>IFERROR(VLOOKUP(B881,'اسماء العملاء'!$A$2:$E$142,5,FALSE),"")</f>
        <v/>
      </c>
      <c r="D881" s="280" t="str">
        <f>IFERROR(VLOOKUP(B881,'اسماء العملاء'!$A$2:$C$142,2,FALSE),"")</f>
        <v/>
      </c>
      <c r="E881" s="281" t="str">
        <f>IFERROR(VLOOKUP(B881,'اسماء العملاء'!$A$2:$C$142,3,FALSE),"")</f>
        <v/>
      </c>
      <c r="F881" s="297" t="str">
        <f>IFERROR(VLOOKUP(B881,'اسماء العملاء'!$A$2:$J$1270,9,FALSE),"")</f>
        <v/>
      </c>
      <c r="G881" s="297" t="str">
        <f>IFERROR(VLOOKUP(B881,'اسماء العملاء'!$A$2:$J$1270,8,FALSE),"")</f>
        <v/>
      </c>
      <c r="H881" s="247" t="str">
        <f>IFERROR(VLOOKUP(B881,'اسماء العملاء'!$A$2:$J$1270,10,FALSE),"")</f>
        <v/>
      </c>
    </row>
    <row r="882" spans="1:8" ht="21.95" customHeight="1">
      <c r="A882" s="290" t="str">
        <f t="shared" ca="1" si="13"/>
        <v/>
      </c>
      <c r="B882" s="227"/>
      <c r="C882" s="279" t="str">
        <f>IFERROR(VLOOKUP(B882,'اسماء العملاء'!$A$2:$E$142,5,FALSE),"")</f>
        <v/>
      </c>
      <c r="D882" s="280" t="str">
        <f>IFERROR(VLOOKUP(B882,'اسماء العملاء'!$A$2:$C$142,2,FALSE),"")</f>
        <v/>
      </c>
      <c r="E882" s="281" t="str">
        <f>IFERROR(VLOOKUP(B882,'اسماء العملاء'!$A$2:$C$142,3,FALSE),"")</f>
        <v/>
      </c>
      <c r="F882" s="297" t="str">
        <f>IFERROR(VLOOKUP(B882,'اسماء العملاء'!$A$2:$J$1270,9,FALSE),"")</f>
        <v/>
      </c>
      <c r="G882" s="297" t="str">
        <f>IFERROR(VLOOKUP(B882,'اسماء العملاء'!$A$2:$J$1270,8,FALSE),"")</f>
        <v/>
      </c>
      <c r="H882" s="247" t="str">
        <f>IFERROR(VLOOKUP(B882,'اسماء العملاء'!$A$2:$J$1270,10,FALSE),"")</f>
        <v/>
      </c>
    </row>
    <row r="883" spans="1:8" ht="21.95" customHeight="1">
      <c r="A883" s="290" t="str">
        <f t="shared" ca="1" si="13"/>
        <v/>
      </c>
      <c r="B883" s="227"/>
      <c r="C883" s="279" t="str">
        <f>IFERROR(VLOOKUP(B883,'اسماء العملاء'!$A$2:$E$142,5,FALSE),"")</f>
        <v/>
      </c>
      <c r="D883" s="280" t="str">
        <f>IFERROR(VLOOKUP(B883,'اسماء العملاء'!$A$2:$C$142,2,FALSE),"")</f>
        <v/>
      </c>
      <c r="E883" s="281" t="str">
        <f>IFERROR(VLOOKUP(B883,'اسماء العملاء'!$A$2:$C$142,3,FALSE),"")</f>
        <v/>
      </c>
      <c r="F883" s="297" t="str">
        <f>IFERROR(VLOOKUP(B883,'اسماء العملاء'!$A$2:$J$1270,9,FALSE),"")</f>
        <v/>
      </c>
      <c r="G883" s="297" t="str">
        <f>IFERROR(VLOOKUP(B883,'اسماء العملاء'!$A$2:$J$1270,8,FALSE),"")</f>
        <v/>
      </c>
      <c r="H883" s="247" t="str">
        <f>IFERROR(VLOOKUP(B883,'اسماء العملاء'!$A$2:$J$1270,10,FALSE),"")</f>
        <v/>
      </c>
    </row>
    <row r="884" spans="1:8" ht="21.95" customHeight="1">
      <c r="A884" s="290" t="str">
        <f t="shared" ca="1" si="13"/>
        <v/>
      </c>
      <c r="B884" s="227"/>
      <c r="C884" s="279" t="str">
        <f>IFERROR(VLOOKUP(B884,'اسماء العملاء'!$A$2:$E$142,5,FALSE),"")</f>
        <v/>
      </c>
      <c r="D884" s="280" t="str">
        <f>IFERROR(VLOOKUP(B884,'اسماء العملاء'!$A$2:$C$142,2,FALSE),"")</f>
        <v/>
      </c>
      <c r="E884" s="281" t="str">
        <f>IFERROR(VLOOKUP(B884,'اسماء العملاء'!$A$2:$C$142,3,FALSE),"")</f>
        <v/>
      </c>
      <c r="F884" s="297" t="str">
        <f>IFERROR(VLOOKUP(B884,'اسماء العملاء'!$A$2:$J$1270,9,FALSE),"")</f>
        <v/>
      </c>
      <c r="G884" s="297" t="str">
        <f>IFERROR(VLOOKUP(B884,'اسماء العملاء'!$A$2:$J$1270,8,FALSE),"")</f>
        <v/>
      </c>
      <c r="H884" s="247" t="str">
        <f>IFERROR(VLOOKUP(B884,'اسماء العملاء'!$A$2:$J$1270,10,FALSE),"")</f>
        <v/>
      </c>
    </row>
    <row r="885" spans="1:8" ht="21.95" customHeight="1">
      <c r="A885" s="290" t="str">
        <f t="shared" ca="1" si="13"/>
        <v/>
      </c>
      <c r="B885" s="227"/>
      <c r="C885" s="279" t="str">
        <f>IFERROR(VLOOKUP(B885,'اسماء العملاء'!$A$2:$E$142,5,FALSE),"")</f>
        <v/>
      </c>
      <c r="D885" s="280" t="str">
        <f>IFERROR(VLOOKUP(B885,'اسماء العملاء'!$A$2:$C$142,2,FALSE),"")</f>
        <v/>
      </c>
      <c r="E885" s="281" t="str">
        <f>IFERROR(VLOOKUP(B885,'اسماء العملاء'!$A$2:$C$142,3,FALSE),"")</f>
        <v/>
      </c>
      <c r="F885" s="297" t="str">
        <f>IFERROR(VLOOKUP(B885,'اسماء العملاء'!$A$2:$J$1270,9,FALSE),"")</f>
        <v/>
      </c>
      <c r="G885" s="297" t="str">
        <f>IFERROR(VLOOKUP(B885,'اسماء العملاء'!$A$2:$J$1270,8,FALSE),"")</f>
        <v/>
      </c>
      <c r="H885" s="247" t="str">
        <f>IFERROR(VLOOKUP(B885,'اسماء العملاء'!$A$2:$J$1270,10,FALSE),"")</f>
        <v/>
      </c>
    </row>
    <row r="886" spans="1:8" ht="21.95" customHeight="1">
      <c r="A886" s="290" t="str">
        <f t="shared" ca="1" si="13"/>
        <v/>
      </c>
      <c r="B886" s="227"/>
      <c r="C886" s="279" t="str">
        <f>IFERROR(VLOOKUP(B886,'اسماء العملاء'!$A$2:$E$142,5,FALSE),"")</f>
        <v/>
      </c>
      <c r="D886" s="280" t="str">
        <f>IFERROR(VLOOKUP(B886,'اسماء العملاء'!$A$2:$C$142,2,FALSE),"")</f>
        <v/>
      </c>
      <c r="E886" s="281" t="str">
        <f>IFERROR(VLOOKUP(B886,'اسماء العملاء'!$A$2:$C$142,3,FALSE),"")</f>
        <v/>
      </c>
      <c r="F886" s="297" t="str">
        <f>IFERROR(VLOOKUP(B886,'اسماء العملاء'!$A$2:$J$1270,9,FALSE),"")</f>
        <v/>
      </c>
      <c r="G886" s="297" t="str">
        <f>IFERROR(VLOOKUP(B886,'اسماء العملاء'!$A$2:$J$1270,8,FALSE),"")</f>
        <v/>
      </c>
      <c r="H886" s="247" t="str">
        <f>IFERROR(VLOOKUP(B886,'اسماء العملاء'!$A$2:$J$1270,10,FALSE),"")</f>
        <v/>
      </c>
    </row>
    <row r="887" spans="1:8" ht="21.95" customHeight="1">
      <c r="A887" s="290" t="str">
        <f t="shared" ca="1" si="13"/>
        <v/>
      </c>
      <c r="B887" s="227"/>
      <c r="C887" s="279" t="str">
        <f>IFERROR(VLOOKUP(B887,'اسماء العملاء'!$A$2:$E$142,5,FALSE),"")</f>
        <v/>
      </c>
      <c r="D887" s="280" t="str">
        <f>IFERROR(VLOOKUP(B887,'اسماء العملاء'!$A$2:$C$142,2,FALSE),"")</f>
        <v/>
      </c>
      <c r="E887" s="281" t="str">
        <f>IFERROR(VLOOKUP(B887,'اسماء العملاء'!$A$2:$C$142,3,FALSE),"")</f>
        <v/>
      </c>
      <c r="F887" s="297" t="str">
        <f>IFERROR(VLOOKUP(B887,'اسماء العملاء'!$A$2:$J$1270,9,FALSE),"")</f>
        <v/>
      </c>
      <c r="G887" s="297" t="str">
        <f>IFERROR(VLOOKUP(B887,'اسماء العملاء'!$A$2:$J$1270,8,FALSE),"")</f>
        <v/>
      </c>
      <c r="H887" s="247" t="str">
        <f>IFERROR(VLOOKUP(B887,'اسماء العملاء'!$A$2:$J$1270,10,FALSE),"")</f>
        <v/>
      </c>
    </row>
    <row r="888" spans="1:8" ht="21.95" customHeight="1">
      <c r="A888" s="290" t="str">
        <f t="shared" ca="1" si="13"/>
        <v/>
      </c>
      <c r="B888" s="227"/>
      <c r="C888" s="279" t="str">
        <f>IFERROR(VLOOKUP(B888,'اسماء العملاء'!$A$2:$E$142,5,FALSE),"")</f>
        <v/>
      </c>
      <c r="D888" s="280" t="str">
        <f>IFERROR(VLOOKUP(B888,'اسماء العملاء'!$A$2:$C$142,2,FALSE),"")</f>
        <v/>
      </c>
      <c r="E888" s="281" t="str">
        <f>IFERROR(VLOOKUP(B888,'اسماء العملاء'!$A$2:$C$142,3,FALSE),"")</f>
        <v/>
      </c>
      <c r="F888" s="297" t="str">
        <f>IFERROR(VLOOKUP(B888,'اسماء العملاء'!$A$2:$J$1270,9,FALSE),"")</f>
        <v/>
      </c>
      <c r="G888" s="297" t="str">
        <f>IFERROR(VLOOKUP(B888,'اسماء العملاء'!$A$2:$J$1270,8,FALSE),"")</f>
        <v/>
      </c>
      <c r="H888" s="247" t="str">
        <f>IFERROR(VLOOKUP(B888,'اسماء العملاء'!$A$2:$J$1270,10,FALSE),"")</f>
        <v/>
      </c>
    </row>
    <row r="889" spans="1:8" ht="21.95" customHeight="1">
      <c r="A889" s="290" t="str">
        <f t="shared" ca="1" si="13"/>
        <v/>
      </c>
      <c r="B889" s="227"/>
      <c r="C889" s="279" t="str">
        <f>IFERROR(VLOOKUP(B889,'اسماء العملاء'!$A$2:$E$142,5,FALSE),"")</f>
        <v/>
      </c>
      <c r="D889" s="280" t="str">
        <f>IFERROR(VLOOKUP(B889,'اسماء العملاء'!$A$2:$C$142,2,FALSE),"")</f>
        <v/>
      </c>
      <c r="E889" s="281" t="str">
        <f>IFERROR(VLOOKUP(B889,'اسماء العملاء'!$A$2:$C$142,3,FALSE),"")</f>
        <v/>
      </c>
      <c r="F889" s="297" t="str">
        <f>IFERROR(VLOOKUP(B889,'اسماء العملاء'!$A$2:$J$1270,9,FALSE),"")</f>
        <v/>
      </c>
      <c r="G889" s="297" t="str">
        <f>IFERROR(VLOOKUP(B889,'اسماء العملاء'!$A$2:$J$1270,8,FALSE),"")</f>
        <v/>
      </c>
      <c r="H889" s="247" t="str">
        <f>IFERROR(VLOOKUP(B889,'اسماء العملاء'!$A$2:$J$1270,10,FALSE),"")</f>
        <v/>
      </c>
    </row>
    <row r="890" spans="1:8" ht="21.95" customHeight="1">
      <c r="A890" s="290" t="str">
        <f t="shared" ca="1" si="13"/>
        <v/>
      </c>
      <c r="B890" s="227"/>
      <c r="C890" s="279" t="str">
        <f>IFERROR(VLOOKUP(B890,'اسماء العملاء'!$A$2:$E$142,5,FALSE),"")</f>
        <v/>
      </c>
      <c r="D890" s="280" t="str">
        <f>IFERROR(VLOOKUP(B890,'اسماء العملاء'!$A$2:$C$142,2,FALSE),"")</f>
        <v/>
      </c>
      <c r="E890" s="281" t="str">
        <f>IFERROR(VLOOKUP(B890,'اسماء العملاء'!$A$2:$C$142,3,FALSE),"")</f>
        <v/>
      </c>
      <c r="F890" s="297" t="str">
        <f>IFERROR(VLOOKUP(B890,'اسماء العملاء'!$A$2:$J$1270,9,FALSE),"")</f>
        <v/>
      </c>
      <c r="G890" s="297" t="str">
        <f>IFERROR(VLOOKUP(B890,'اسماء العملاء'!$A$2:$J$1270,8,FALSE),"")</f>
        <v/>
      </c>
      <c r="H890" s="247" t="str">
        <f>IFERROR(VLOOKUP(B890,'اسماء العملاء'!$A$2:$J$1270,10,FALSE),"")</f>
        <v/>
      </c>
    </row>
    <row r="891" spans="1:8" ht="21.95" customHeight="1">
      <c r="A891" s="290" t="str">
        <f t="shared" ca="1" si="13"/>
        <v/>
      </c>
      <c r="B891" s="227"/>
      <c r="C891" s="279" t="str">
        <f>IFERROR(VLOOKUP(B891,'اسماء العملاء'!$A$2:$E$142,5,FALSE),"")</f>
        <v/>
      </c>
      <c r="D891" s="280" t="str">
        <f>IFERROR(VLOOKUP(B891,'اسماء العملاء'!$A$2:$C$142,2,FALSE),"")</f>
        <v/>
      </c>
      <c r="E891" s="281" t="str">
        <f>IFERROR(VLOOKUP(B891,'اسماء العملاء'!$A$2:$C$142,3,FALSE),"")</f>
        <v/>
      </c>
      <c r="F891" s="297" t="str">
        <f>IFERROR(VLOOKUP(B891,'اسماء العملاء'!$A$2:$J$1270,9,FALSE),"")</f>
        <v/>
      </c>
      <c r="G891" s="297" t="str">
        <f>IFERROR(VLOOKUP(B891,'اسماء العملاء'!$A$2:$J$1270,8,FALSE),"")</f>
        <v/>
      </c>
      <c r="H891" s="247" t="str">
        <f>IFERROR(VLOOKUP(B891,'اسماء العملاء'!$A$2:$J$1270,10,FALSE),"")</f>
        <v/>
      </c>
    </row>
    <row r="892" spans="1:8" ht="21.95" customHeight="1">
      <c r="A892" s="290" t="str">
        <f t="shared" ca="1" si="13"/>
        <v/>
      </c>
      <c r="B892" s="227"/>
      <c r="C892" s="279" t="str">
        <f>IFERROR(VLOOKUP(B892,'اسماء العملاء'!$A$2:$E$142,5,FALSE),"")</f>
        <v/>
      </c>
      <c r="D892" s="280" t="str">
        <f>IFERROR(VLOOKUP(B892,'اسماء العملاء'!$A$2:$C$142,2,FALSE),"")</f>
        <v/>
      </c>
      <c r="E892" s="281" t="str">
        <f>IFERROR(VLOOKUP(B892,'اسماء العملاء'!$A$2:$C$142,3,FALSE),"")</f>
        <v/>
      </c>
      <c r="F892" s="297" t="str">
        <f>IFERROR(VLOOKUP(B892,'اسماء العملاء'!$A$2:$J$1270,9,FALSE),"")</f>
        <v/>
      </c>
      <c r="G892" s="297" t="str">
        <f>IFERROR(VLOOKUP(B892,'اسماء العملاء'!$A$2:$J$1270,8,FALSE),"")</f>
        <v/>
      </c>
      <c r="H892" s="247" t="str">
        <f>IFERROR(VLOOKUP(B892,'اسماء العملاء'!$A$2:$J$1270,10,FALSE),"")</f>
        <v/>
      </c>
    </row>
    <row r="893" spans="1:8" ht="21.95" customHeight="1">
      <c r="A893" s="290" t="str">
        <f t="shared" ca="1" si="13"/>
        <v/>
      </c>
      <c r="B893" s="227"/>
      <c r="C893" s="279" t="str">
        <f>IFERROR(VLOOKUP(B893,'اسماء العملاء'!$A$2:$E$142,5,FALSE),"")</f>
        <v/>
      </c>
      <c r="D893" s="280" t="str">
        <f>IFERROR(VLOOKUP(B893,'اسماء العملاء'!$A$2:$C$142,2,FALSE),"")</f>
        <v/>
      </c>
      <c r="E893" s="281" t="str">
        <f>IFERROR(VLOOKUP(B893,'اسماء العملاء'!$A$2:$C$142,3,FALSE),"")</f>
        <v/>
      </c>
      <c r="F893" s="297" t="str">
        <f>IFERROR(VLOOKUP(B893,'اسماء العملاء'!$A$2:$J$1270,9,FALSE),"")</f>
        <v/>
      </c>
      <c r="G893" s="297" t="str">
        <f>IFERROR(VLOOKUP(B893,'اسماء العملاء'!$A$2:$J$1270,8,FALSE),"")</f>
        <v/>
      </c>
      <c r="H893" s="247" t="str">
        <f>IFERROR(VLOOKUP(B893,'اسماء العملاء'!$A$2:$J$1270,10,FALSE),"")</f>
        <v/>
      </c>
    </row>
    <row r="894" spans="1:8" ht="21.95" customHeight="1">
      <c r="A894" s="290" t="str">
        <f t="shared" ca="1" si="13"/>
        <v/>
      </c>
      <c r="B894" s="227"/>
      <c r="C894" s="279" t="str">
        <f>IFERROR(VLOOKUP(B894,'اسماء العملاء'!$A$2:$E$142,5,FALSE),"")</f>
        <v/>
      </c>
      <c r="D894" s="280" t="str">
        <f>IFERROR(VLOOKUP(B894,'اسماء العملاء'!$A$2:$C$142,2,FALSE),"")</f>
        <v/>
      </c>
      <c r="E894" s="281" t="str">
        <f>IFERROR(VLOOKUP(B894,'اسماء العملاء'!$A$2:$C$142,3,FALSE),"")</f>
        <v/>
      </c>
      <c r="F894" s="297" t="str">
        <f>IFERROR(VLOOKUP(B894,'اسماء العملاء'!$A$2:$J$1270,9,FALSE),"")</f>
        <v/>
      </c>
      <c r="G894" s="297" t="str">
        <f>IFERROR(VLOOKUP(B894,'اسماء العملاء'!$A$2:$J$1270,8,FALSE),"")</f>
        <v/>
      </c>
      <c r="H894" s="247" t="str">
        <f>IFERROR(VLOOKUP(B894,'اسماء العملاء'!$A$2:$J$1270,10,FALSE),"")</f>
        <v/>
      </c>
    </row>
    <row r="895" spans="1:8" ht="21.95" customHeight="1">
      <c r="A895" s="290" t="str">
        <f t="shared" ca="1" si="13"/>
        <v/>
      </c>
      <c r="B895" s="227"/>
      <c r="C895" s="279" t="str">
        <f>IFERROR(VLOOKUP(B895,'اسماء العملاء'!$A$2:$E$142,5,FALSE),"")</f>
        <v/>
      </c>
      <c r="D895" s="280" t="str">
        <f>IFERROR(VLOOKUP(B895,'اسماء العملاء'!$A$2:$C$142,2,FALSE),"")</f>
        <v/>
      </c>
      <c r="E895" s="281" t="str">
        <f>IFERROR(VLOOKUP(B895,'اسماء العملاء'!$A$2:$C$142,3,FALSE),"")</f>
        <v/>
      </c>
      <c r="F895" s="297" t="str">
        <f>IFERROR(VLOOKUP(B895,'اسماء العملاء'!$A$2:$J$1270,9,FALSE),"")</f>
        <v/>
      </c>
      <c r="G895" s="297" t="str">
        <f>IFERROR(VLOOKUP(B895,'اسماء العملاء'!$A$2:$J$1270,8,FALSE),"")</f>
        <v/>
      </c>
      <c r="H895" s="247" t="str">
        <f>IFERROR(VLOOKUP(B895,'اسماء العملاء'!$A$2:$J$1270,10,FALSE),"")</f>
        <v/>
      </c>
    </row>
    <row r="896" spans="1:8" ht="21.95" customHeight="1">
      <c r="A896" s="290" t="str">
        <f t="shared" ca="1" si="13"/>
        <v/>
      </c>
      <c r="B896" s="227"/>
      <c r="C896" s="279" t="str">
        <f>IFERROR(VLOOKUP(B896,'اسماء العملاء'!$A$2:$E$142,5,FALSE),"")</f>
        <v/>
      </c>
      <c r="D896" s="280" t="str">
        <f>IFERROR(VLOOKUP(B896,'اسماء العملاء'!$A$2:$C$142,2,FALSE),"")</f>
        <v/>
      </c>
      <c r="E896" s="281" t="str">
        <f>IFERROR(VLOOKUP(B896,'اسماء العملاء'!$A$2:$C$142,3,FALSE),"")</f>
        <v/>
      </c>
      <c r="F896" s="297" t="str">
        <f>IFERROR(VLOOKUP(B896,'اسماء العملاء'!$A$2:$J$1270,9,FALSE),"")</f>
        <v/>
      </c>
      <c r="G896" s="297" t="str">
        <f>IFERROR(VLOOKUP(B896,'اسماء العملاء'!$A$2:$J$1270,8,FALSE),"")</f>
        <v/>
      </c>
      <c r="H896" s="247" t="str">
        <f>IFERROR(VLOOKUP(B896,'اسماء العملاء'!$A$2:$J$1270,10,FALSE),"")</f>
        <v/>
      </c>
    </row>
    <row r="897" spans="1:8" ht="21.95" customHeight="1">
      <c r="A897" s="290" t="str">
        <f t="shared" ca="1" si="13"/>
        <v/>
      </c>
      <c r="B897" s="227"/>
      <c r="C897" s="279" t="str">
        <f>IFERROR(VLOOKUP(B897,'اسماء العملاء'!$A$2:$E$142,5,FALSE),"")</f>
        <v/>
      </c>
      <c r="D897" s="280" t="str">
        <f>IFERROR(VLOOKUP(B897,'اسماء العملاء'!$A$2:$C$142,2,FALSE),"")</f>
        <v/>
      </c>
      <c r="E897" s="281" t="str">
        <f>IFERROR(VLOOKUP(B897,'اسماء العملاء'!$A$2:$C$142,3,FALSE),"")</f>
        <v/>
      </c>
      <c r="F897" s="297" t="str">
        <f>IFERROR(VLOOKUP(B897,'اسماء العملاء'!$A$2:$J$1270,9,FALSE),"")</f>
        <v/>
      </c>
      <c r="G897" s="297" t="str">
        <f>IFERROR(VLOOKUP(B897,'اسماء العملاء'!$A$2:$J$1270,8,FALSE),"")</f>
        <v/>
      </c>
      <c r="H897" s="247" t="str">
        <f>IFERROR(VLOOKUP(B897,'اسماء العملاء'!$A$2:$J$1270,10,FALSE),"")</f>
        <v/>
      </c>
    </row>
    <row r="898" spans="1:8" ht="21.95" customHeight="1">
      <c r="A898" s="290" t="str">
        <f t="shared" ca="1" si="13"/>
        <v/>
      </c>
      <c r="B898" s="227"/>
      <c r="C898" s="279" t="str">
        <f>IFERROR(VLOOKUP(B898,'اسماء العملاء'!$A$2:$E$142,5,FALSE),"")</f>
        <v/>
      </c>
      <c r="D898" s="280" t="str">
        <f>IFERROR(VLOOKUP(B898,'اسماء العملاء'!$A$2:$C$142,2,FALSE),"")</f>
        <v/>
      </c>
      <c r="E898" s="281" t="str">
        <f>IFERROR(VLOOKUP(B898,'اسماء العملاء'!$A$2:$C$142,3,FALSE),"")</f>
        <v/>
      </c>
      <c r="F898" s="297" t="str">
        <f>IFERROR(VLOOKUP(B898,'اسماء العملاء'!$A$2:$J$1270,9,FALSE),"")</f>
        <v/>
      </c>
      <c r="G898" s="297" t="str">
        <f>IFERROR(VLOOKUP(B898,'اسماء العملاء'!$A$2:$J$1270,8,FALSE),"")</f>
        <v/>
      </c>
      <c r="H898" s="247" t="str">
        <f>IFERROR(VLOOKUP(B898,'اسماء العملاء'!$A$2:$J$1270,10,FALSE),"")</f>
        <v/>
      </c>
    </row>
    <row r="899" spans="1:8" ht="21.95" customHeight="1">
      <c r="A899" s="290" t="str">
        <f t="shared" ca="1" si="13"/>
        <v/>
      </c>
      <c r="B899" s="227"/>
      <c r="C899" s="279" t="str">
        <f>IFERROR(VLOOKUP(B899,'اسماء العملاء'!$A$2:$E$142,5,FALSE),"")</f>
        <v/>
      </c>
      <c r="D899" s="280" t="str">
        <f>IFERROR(VLOOKUP(B899,'اسماء العملاء'!$A$2:$C$142,2,FALSE),"")</f>
        <v/>
      </c>
      <c r="E899" s="281" t="str">
        <f>IFERROR(VLOOKUP(B899,'اسماء العملاء'!$A$2:$C$142,3,FALSE),"")</f>
        <v/>
      </c>
      <c r="F899" s="297" t="str">
        <f>IFERROR(VLOOKUP(B899,'اسماء العملاء'!$A$2:$J$1270,9,FALSE),"")</f>
        <v/>
      </c>
      <c r="G899" s="297" t="str">
        <f>IFERROR(VLOOKUP(B899,'اسماء العملاء'!$A$2:$J$1270,8,FALSE),"")</f>
        <v/>
      </c>
      <c r="H899" s="247" t="str">
        <f>IFERROR(VLOOKUP(B899,'اسماء العملاء'!$A$2:$J$1270,10,FALSE),"")</f>
        <v/>
      </c>
    </row>
    <row r="900" spans="1:8" ht="21.95" customHeight="1" thickBot="1">
      <c r="A900" s="291" t="str">
        <f t="shared" ref="A900" ca="1" si="14">IF(B900="","",TODAY())</f>
        <v/>
      </c>
      <c r="B900" s="228"/>
      <c r="C900" s="282" t="str">
        <f>IFERROR(VLOOKUP(B900,'اسماء العملاء'!$A$2:$E$142,5,FALSE),"")</f>
        <v/>
      </c>
      <c r="D900" s="283" t="str">
        <f>IFERROR(VLOOKUP(B900,'اسماء العملاء'!$A$2:$C$142,2,FALSE),"")</f>
        <v/>
      </c>
      <c r="E900" s="284" t="str">
        <f>IFERROR(VLOOKUP(B900,'اسماء العملاء'!$A$2:$C$142,3,FALSE),"")</f>
        <v/>
      </c>
      <c r="F900" s="298" t="str">
        <f>IFERROR(VLOOKUP(B900,'اسماء العملاء'!$A$2:$J$1270,9,FALSE),"")</f>
        <v/>
      </c>
      <c r="G900" s="298" t="str">
        <f>IFERROR(VLOOKUP(B900,'اسماء العملاء'!$A$2:$J$1270,8,FALSE),"")</f>
        <v/>
      </c>
      <c r="H900" s="248" t="str">
        <f>IFERROR(VLOOKUP(B900,'اسماء العملاء'!$A$2:$J$1270,10,FALSE),"")</f>
        <v/>
      </c>
    </row>
    <row r="901" spans="1:8" ht="21.95" customHeight="1" thickBot="1">
      <c r="F901" s="299">
        <f>SUM(F3:F900)</f>
        <v>200</v>
      </c>
      <c r="G901" s="299">
        <f>SUM(G3:G900)</f>
        <v>500</v>
      </c>
    </row>
    <row r="902" spans="1:8" ht="21.95" customHeight="1">
      <c r="F902" s="323" t="s">
        <v>62</v>
      </c>
      <c r="G902" s="323"/>
    </row>
    <row r="1174" spans="1:5" ht="21.95" customHeight="1" thickBot="1"/>
    <row r="1175" spans="1:5" ht="21.95" customHeight="1" thickBot="1">
      <c r="A1175" s="32" t="s">
        <v>30</v>
      </c>
      <c r="B1175" s="292"/>
      <c r="C1175" s="285"/>
      <c r="D1175" s="285"/>
      <c r="E1175" s="286"/>
    </row>
    <row r="1176" spans="1:5" ht="21.95" customHeight="1" thickBot="1">
      <c r="A1176" s="31" t="str">
        <f>'اسماء العملاء'!A2</f>
        <v>عاطف وحيد عزت حسام الدين</v>
      </c>
      <c r="B1176" s="293"/>
      <c r="C1176" s="287"/>
      <c r="D1176" s="287"/>
      <c r="E1176" s="286"/>
    </row>
    <row r="1177" spans="1:5" ht="21.95" customHeight="1" thickBot="1">
      <c r="A1177" s="31" t="str">
        <f>'اسماء العملاء'!A3</f>
        <v>جويده ادريس جويده</v>
      </c>
      <c r="B1177" s="293"/>
      <c r="C1177" s="287"/>
      <c r="D1177" s="287"/>
      <c r="E1177" s="286"/>
    </row>
    <row r="1178" spans="1:5" ht="21.95" customHeight="1" thickBot="1">
      <c r="A1178" s="31" t="str">
        <f>'اسماء العملاء'!A4</f>
        <v>محمد رجب على محمد</v>
      </c>
      <c r="B1178" s="293"/>
      <c r="C1178" s="287"/>
      <c r="D1178" s="287"/>
      <c r="E1178" s="286"/>
    </row>
    <row r="1179" spans="1:5" ht="21.95" customHeight="1" thickBot="1">
      <c r="A1179" s="31" t="str">
        <f>'اسماء العملاء'!A5</f>
        <v>محمد ابراهيم عطيه</v>
      </c>
      <c r="B1179" s="293"/>
      <c r="C1179" s="287"/>
      <c r="D1179" s="287"/>
      <c r="E1179" s="286"/>
    </row>
    <row r="1180" spans="1:5" ht="21.95" customHeight="1" thickBot="1">
      <c r="A1180" s="31" t="str">
        <f>'اسماء العملاء'!A6</f>
        <v>احمد عبد الرحمن السيد</v>
      </c>
      <c r="B1180" s="293"/>
      <c r="C1180" s="287"/>
      <c r="D1180" s="287"/>
      <c r="E1180" s="286"/>
    </row>
    <row r="1181" spans="1:5" ht="21.95" customHeight="1" thickBot="1">
      <c r="A1181" s="31" t="str">
        <f>'اسماء العملاء'!A7</f>
        <v>حمدى على ابو زيد</v>
      </c>
      <c r="B1181" s="293"/>
      <c r="C1181" s="287"/>
      <c r="D1181" s="287"/>
      <c r="E1181" s="286"/>
    </row>
    <row r="1182" spans="1:5" ht="21.95" customHeight="1" thickBot="1">
      <c r="A1182" s="31" t="str">
        <f>'اسماء العملاء'!A8</f>
        <v>شريف موسى الشيشتاوى</v>
      </c>
      <c r="B1182" s="293"/>
      <c r="C1182" s="287"/>
      <c r="D1182" s="287"/>
      <c r="E1182" s="286"/>
    </row>
    <row r="1183" spans="1:5" ht="21.95" customHeight="1" thickBot="1">
      <c r="A1183" s="31" t="str">
        <f>'اسماء العملاء'!A9</f>
        <v>احمد عبد الرحمن السيد</v>
      </c>
      <c r="B1183" s="293"/>
      <c r="C1183" s="287"/>
      <c r="D1183" s="287"/>
      <c r="E1183" s="286"/>
    </row>
    <row r="1184" spans="1:5" ht="21.95" customHeight="1" thickBot="1">
      <c r="A1184" s="31" t="str">
        <f>'اسماء العملاء'!A10</f>
        <v>احمد عبدالله اسماعيل</v>
      </c>
      <c r="B1184" s="293"/>
      <c r="C1184" s="287"/>
      <c r="D1184" s="287"/>
      <c r="E1184" s="286"/>
    </row>
    <row r="1185" spans="1:5" ht="21.95" customHeight="1" thickBot="1">
      <c r="A1185" s="31" t="str">
        <f>'اسماء العملاء'!A11</f>
        <v>مصطفى تو فيق رسلان</v>
      </c>
      <c r="B1185" s="293"/>
      <c r="C1185" s="287"/>
      <c r="D1185" s="287"/>
      <c r="E1185" s="286"/>
    </row>
    <row r="1186" spans="1:5" ht="21.95" customHeight="1" thickBot="1">
      <c r="A1186" s="31" t="str">
        <f>'اسماء العملاء'!A12</f>
        <v>محمد عادل امين على</v>
      </c>
      <c r="B1186" s="293"/>
      <c r="C1186" s="287"/>
      <c r="D1186" s="287"/>
      <c r="E1186" s="286"/>
    </row>
    <row r="1187" spans="1:5" ht="21.95" customHeight="1" thickBot="1">
      <c r="A1187" s="31" t="str">
        <f>'اسماء العملاء'!A13</f>
        <v>محمد السيد عبد السلام</v>
      </c>
      <c r="B1187" s="293"/>
      <c r="C1187" s="287"/>
      <c r="D1187" s="287"/>
      <c r="E1187" s="286"/>
    </row>
    <row r="1188" spans="1:5" ht="21.95" customHeight="1" thickBot="1">
      <c r="A1188" s="31" t="str">
        <f>'اسماء العملاء'!A14</f>
        <v>زكريا كرم عبدالله</v>
      </c>
      <c r="B1188" s="293"/>
      <c r="C1188" s="287"/>
      <c r="D1188" s="287"/>
      <c r="E1188" s="286"/>
    </row>
    <row r="1189" spans="1:5" ht="21.95" customHeight="1" thickBot="1">
      <c r="A1189" s="31" t="str">
        <f>'اسماء العملاء'!A15</f>
        <v>رضا محمد حسن</v>
      </c>
      <c r="B1189" s="293"/>
      <c r="C1189" s="287"/>
      <c r="D1189" s="287"/>
      <c r="E1189" s="286"/>
    </row>
    <row r="1190" spans="1:5" ht="21.95" customHeight="1" thickBot="1">
      <c r="A1190" s="31" t="str">
        <f>'اسماء العملاء'!A16</f>
        <v>سعد السيد محمد احمد</v>
      </c>
      <c r="B1190" s="293"/>
      <c r="C1190" s="287"/>
      <c r="D1190" s="287"/>
      <c r="E1190" s="286"/>
    </row>
    <row r="1191" spans="1:5" ht="21.95" customHeight="1" thickBot="1">
      <c r="A1191" s="31" t="str">
        <f>'اسماء العملاء'!A17</f>
        <v>فوزى احمد محمد شبور</v>
      </c>
      <c r="B1191" s="293"/>
      <c r="C1191" s="287"/>
      <c r="D1191" s="287"/>
      <c r="E1191" s="286"/>
    </row>
    <row r="1192" spans="1:5" ht="21.95" customHeight="1" thickBot="1">
      <c r="A1192" s="31" t="str">
        <f>'اسماء العملاء'!A18</f>
        <v>متولى السيد متولى</v>
      </c>
      <c r="B1192" s="293"/>
      <c r="C1192" s="287"/>
      <c r="D1192" s="287"/>
      <c r="E1192" s="286"/>
    </row>
    <row r="1193" spans="1:5" ht="21.95" customHeight="1" thickBot="1">
      <c r="A1193" s="31" t="str">
        <f>'اسماء العملاء'!A19</f>
        <v>السيد السيد محمد عباده</v>
      </c>
      <c r="B1193" s="293"/>
      <c r="C1193" s="287"/>
      <c r="D1193" s="287"/>
      <c r="E1193" s="286"/>
    </row>
    <row r="1194" spans="1:5" ht="21.95" customHeight="1" thickBot="1">
      <c r="A1194" s="31" t="str">
        <f>'اسماء العملاء'!A20</f>
        <v>راضى ابو ريه</v>
      </c>
      <c r="B1194" s="293"/>
      <c r="C1194" s="287"/>
      <c r="D1194" s="287"/>
      <c r="E1194" s="286"/>
    </row>
    <row r="1195" spans="1:5" ht="21.95" customHeight="1" thickBot="1">
      <c r="A1195" s="31" t="str">
        <f>'اسماء العملاء'!A21</f>
        <v>احمد محمود سعد</v>
      </c>
      <c r="B1195" s="293"/>
      <c r="C1195" s="287"/>
      <c r="D1195" s="287"/>
      <c r="E1195" s="286"/>
    </row>
    <row r="1196" spans="1:5" ht="21.95" customHeight="1" thickBot="1">
      <c r="A1196" s="31" t="str">
        <f>'اسماء العملاء'!A22</f>
        <v>فايز محمد عب المنعم</v>
      </c>
      <c r="B1196" s="293"/>
      <c r="C1196" s="287"/>
      <c r="D1196" s="287"/>
      <c r="E1196" s="286"/>
    </row>
    <row r="1197" spans="1:5" ht="21.95" customHeight="1" thickBot="1">
      <c r="A1197" s="31" t="str">
        <f>'اسماء العملاء'!A23</f>
        <v>محمد رجب محمد حسن</v>
      </c>
      <c r="B1197" s="293"/>
      <c r="C1197" s="287"/>
      <c r="D1197" s="287"/>
      <c r="E1197" s="286"/>
    </row>
    <row r="1198" spans="1:5" ht="21.95" customHeight="1" thickBot="1">
      <c r="A1198" s="31" t="str">
        <f>'اسماء العملاء'!A24</f>
        <v>يا سر محمد موسى</v>
      </c>
      <c r="B1198" s="293"/>
      <c r="C1198" s="287"/>
      <c r="D1198" s="287"/>
      <c r="E1198" s="286"/>
    </row>
    <row r="1199" spans="1:5" ht="21.95" customHeight="1" thickBot="1">
      <c r="A1199" s="31" t="str">
        <f>'اسماء العملاء'!A25</f>
        <v>على محمد عبد العزيز</v>
      </c>
      <c r="B1199" s="293"/>
      <c r="C1199" s="287"/>
      <c r="D1199" s="287"/>
      <c r="E1199" s="286"/>
    </row>
    <row r="1200" spans="1:5" ht="21.95" customHeight="1" thickBot="1">
      <c r="A1200" s="31" t="str">
        <f>'اسماء العملاء'!A26</f>
        <v>علاء محمد حسن</v>
      </c>
      <c r="B1200" s="293"/>
      <c r="C1200" s="287"/>
      <c r="D1200" s="287"/>
      <c r="E1200" s="286"/>
    </row>
    <row r="1201" spans="1:5" ht="21.95" customHeight="1" thickBot="1">
      <c r="A1201" s="31" t="str">
        <f>'اسماء العملاء'!A27</f>
        <v>جمالات احمد عثمان عبدالله</v>
      </c>
      <c r="B1201" s="293"/>
      <c r="C1201" s="287"/>
      <c r="D1201" s="287"/>
      <c r="E1201" s="286"/>
    </row>
    <row r="1202" spans="1:5" ht="21.95" customHeight="1" thickBot="1">
      <c r="A1202" s="31" t="str">
        <f>'اسماء العملاء'!A28</f>
        <v>محمد صلاح الدين عبد الغفار</v>
      </c>
      <c r="B1202" s="293"/>
      <c r="C1202" s="287"/>
      <c r="D1202" s="287"/>
      <c r="E1202" s="286"/>
    </row>
    <row r="1203" spans="1:5" ht="21.95" customHeight="1" thickBot="1">
      <c r="A1203" s="31" t="str">
        <f>'اسماء العملاء'!A29</f>
        <v>احمد جابر السيد</v>
      </c>
      <c r="B1203" s="293"/>
      <c r="C1203" s="287"/>
      <c r="D1203" s="287"/>
      <c r="E1203" s="286"/>
    </row>
    <row r="1204" spans="1:5" ht="21.95" customHeight="1" thickBot="1">
      <c r="A1204" s="31" t="str">
        <f>'اسماء العملاء'!A30</f>
        <v>ماجده عبد العزيز احمد</v>
      </c>
      <c r="B1204" s="293"/>
      <c r="C1204" s="287"/>
      <c r="D1204" s="287"/>
      <c r="E1204" s="286"/>
    </row>
    <row r="1205" spans="1:5" ht="21.95" customHeight="1" thickBot="1">
      <c r="A1205" s="31" t="str">
        <f>'اسماء العملاء'!A31</f>
        <v>حسين على حسن مرسى</v>
      </c>
      <c r="B1205" s="293"/>
      <c r="C1205" s="287"/>
      <c r="D1205" s="287"/>
      <c r="E1205" s="286"/>
    </row>
    <row r="1206" spans="1:5" ht="21.95" customHeight="1" thickBot="1">
      <c r="A1206" s="31" t="str">
        <f>'اسماء العملاء'!A32</f>
        <v>ابتسام على دسوقى محمد</v>
      </c>
      <c r="B1206" s="293"/>
      <c r="C1206" s="287"/>
      <c r="D1206" s="287"/>
      <c r="E1206" s="286"/>
    </row>
    <row r="1207" spans="1:5" ht="21.95" customHeight="1" thickBot="1">
      <c r="A1207" s="31" t="str">
        <f>'اسماء العملاء'!A33</f>
        <v>غلاب محمود غلاب احمد</v>
      </c>
      <c r="B1207" s="293"/>
      <c r="C1207" s="287"/>
      <c r="D1207" s="287"/>
      <c r="E1207" s="286"/>
    </row>
    <row r="1208" spans="1:5" ht="21.95" customHeight="1" thickBot="1">
      <c r="A1208" s="31" t="str">
        <f>'اسماء العملاء'!A34</f>
        <v>احمد محمد محمد عبد الرحيم</v>
      </c>
      <c r="B1208" s="293"/>
      <c r="C1208" s="287"/>
      <c r="D1208" s="287"/>
      <c r="E1208" s="286"/>
    </row>
    <row r="1209" spans="1:5" ht="21.95" customHeight="1" thickBot="1">
      <c r="A1209" s="31" t="str">
        <f>'اسماء العملاء'!A35</f>
        <v>محمد حسن محمد حسن</v>
      </c>
      <c r="B1209" s="293"/>
      <c r="C1209" s="287"/>
      <c r="D1209" s="287"/>
      <c r="E1209" s="286"/>
    </row>
    <row r="1210" spans="1:5" ht="21.95" customHeight="1" thickBot="1">
      <c r="A1210" s="31" t="str">
        <f>'اسماء العملاء'!A36</f>
        <v>عادل فهمى محمد منازع</v>
      </c>
      <c r="B1210" s="293"/>
      <c r="C1210" s="287"/>
      <c r="D1210" s="287"/>
      <c r="E1210" s="286"/>
    </row>
    <row r="1211" spans="1:5" ht="21.95" customHeight="1" thickBot="1">
      <c r="A1211" s="31" t="str">
        <f>'اسماء العملاء'!A37</f>
        <v>دعاء شعبان رجب</v>
      </c>
      <c r="B1211" s="293"/>
      <c r="C1211" s="287"/>
      <c r="D1211" s="287"/>
      <c r="E1211" s="286"/>
    </row>
    <row r="1212" spans="1:5" ht="21.95" customHeight="1" thickBot="1">
      <c r="A1212" s="31" t="str">
        <f>'اسماء العملاء'!A38</f>
        <v>هدى منصور عبد السلام</v>
      </c>
      <c r="B1212" s="293"/>
      <c r="C1212" s="287"/>
      <c r="D1212" s="287"/>
      <c r="E1212" s="286"/>
    </row>
    <row r="1213" spans="1:5" ht="21.95" customHeight="1" thickBot="1">
      <c r="A1213" s="31" t="str">
        <f>'اسماء العملاء'!A39</f>
        <v>احمد محمد سليمان</v>
      </c>
      <c r="B1213" s="293"/>
      <c r="C1213" s="287"/>
      <c r="D1213" s="287"/>
      <c r="E1213" s="286"/>
    </row>
    <row r="1214" spans="1:5" ht="21.95" customHeight="1" thickBot="1">
      <c r="A1214" s="31" t="str">
        <f>'اسماء العملاء'!A40</f>
        <v>محمد بكر سلام</v>
      </c>
      <c r="B1214" s="293"/>
      <c r="C1214" s="287"/>
      <c r="D1214" s="287"/>
      <c r="E1214" s="286"/>
    </row>
    <row r="1215" spans="1:5" ht="21.95" customHeight="1" thickBot="1">
      <c r="A1215" s="31" t="str">
        <f>'اسماء العملاء'!A41</f>
        <v>محمد رجب عطيه</v>
      </c>
      <c r="B1215" s="293"/>
      <c r="C1215" s="287"/>
      <c r="D1215" s="287"/>
      <c r="E1215" s="286"/>
    </row>
    <row r="1216" spans="1:5" ht="21.95" customHeight="1" thickBot="1">
      <c r="A1216" s="31" t="str">
        <f>'اسماء العملاء'!A42</f>
        <v>محمد خلاف محمد محمود</v>
      </c>
      <c r="B1216" s="293"/>
      <c r="C1216" s="287"/>
      <c r="D1216" s="287"/>
      <c r="E1216" s="286"/>
    </row>
    <row r="1217" spans="1:5" ht="21.95" customHeight="1" thickBot="1">
      <c r="A1217" s="31">
        <f>'اسماء العملاء'!A43</f>
        <v>0</v>
      </c>
      <c r="B1217" s="293"/>
      <c r="C1217" s="287"/>
      <c r="D1217" s="287"/>
      <c r="E1217" s="286"/>
    </row>
    <row r="1218" spans="1:5" ht="21.95" customHeight="1" thickBot="1">
      <c r="A1218" s="31">
        <f>'اسماء العملاء'!A44</f>
        <v>0</v>
      </c>
      <c r="B1218" s="293"/>
      <c r="C1218" s="287"/>
      <c r="D1218" s="287"/>
      <c r="E1218" s="286"/>
    </row>
    <row r="1219" spans="1:5" ht="21.95" customHeight="1" thickBot="1">
      <c r="A1219" s="31">
        <f>'اسماء العملاء'!A45</f>
        <v>0</v>
      </c>
      <c r="B1219" s="293"/>
      <c r="C1219" s="287"/>
      <c r="D1219" s="287"/>
      <c r="E1219" s="286"/>
    </row>
    <row r="1220" spans="1:5" ht="21.95" customHeight="1" thickBot="1">
      <c r="A1220" s="31">
        <f>'اسماء العملاء'!A46</f>
        <v>0</v>
      </c>
      <c r="B1220" s="293"/>
      <c r="C1220" s="287"/>
      <c r="D1220" s="287"/>
      <c r="E1220" s="286"/>
    </row>
    <row r="1221" spans="1:5" ht="21.95" customHeight="1" thickBot="1">
      <c r="A1221" s="31">
        <f>'اسماء العملاء'!A47</f>
        <v>0</v>
      </c>
      <c r="B1221" s="293"/>
      <c r="C1221" s="287"/>
      <c r="D1221" s="287"/>
      <c r="E1221" s="286"/>
    </row>
    <row r="1222" spans="1:5" ht="21.95" customHeight="1" thickBot="1">
      <c r="A1222" s="31">
        <f>'اسماء العملاء'!A48</f>
        <v>0</v>
      </c>
      <c r="B1222" s="293"/>
      <c r="C1222" s="287"/>
      <c r="D1222" s="287"/>
      <c r="E1222" s="286"/>
    </row>
    <row r="1223" spans="1:5" ht="21.95" customHeight="1" thickBot="1">
      <c r="A1223" s="31">
        <f>'اسماء العملاء'!A49</f>
        <v>0</v>
      </c>
      <c r="B1223" s="293"/>
      <c r="C1223" s="287"/>
      <c r="D1223" s="287"/>
      <c r="E1223" s="286"/>
    </row>
    <row r="1224" spans="1:5" ht="21.95" customHeight="1" thickBot="1">
      <c r="A1224" s="31">
        <f>'اسماء العملاء'!A50</f>
        <v>0</v>
      </c>
      <c r="B1224" s="293"/>
      <c r="C1224" s="287"/>
      <c r="D1224" s="287"/>
      <c r="E1224" s="286"/>
    </row>
    <row r="1225" spans="1:5" ht="21.95" customHeight="1" thickBot="1">
      <c r="A1225" s="31">
        <f>'اسماء العملاء'!A51</f>
        <v>0</v>
      </c>
      <c r="B1225" s="293"/>
      <c r="C1225" s="287"/>
      <c r="D1225" s="287"/>
      <c r="E1225" s="286"/>
    </row>
    <row r="1226" spans="1:5" ht="21.95" customHeight="1" thickBot="1">
      <c r="A1226" s="31">
        <f>'اسماء العملاء'!A52</f>
        <v>0</v>
      </c>
      <c r="B1226" s="293"/>
      <c r="C1226" s="287"/>
      <c r="D1226" s="287"/>
      <c r="E1226" s="286"/>
    </row>
    <row r="1227" spans="1:5" ht="21.95" customHeight="1" thickBot="1">
      <c r="A1227" s="31">
        <f>'اسماء العملاء'!A53</f>
        <v>0</v>
      </c>
      <c r="B1227" s="293"/>
      <c r="C1227" s="287"/>
      <c r="D1227" s="287"/>
      <c r="E1227" s="286"/>
    </row>
    <row r="1228" spans="1:5" ht="21.95" customHeight="1" thickBot="1">
      <c r="A1228" s="31">
        <f>'اسماء العملاء'!A54</f>
        <v>0</v>
      </c>
      <c r="B1228" s="293"/>
      <c r="C1228" s="287"/>
      <c r="D1228" s="287"/>
      <c r="E1228" s="286"/>
    </row>
    <row r="1229" spans="1:5" ht="21.95" customHeight="1" thickBot="1">
      <c r="A1229" s="31">
        <f>'اسماء العملاء'!A55</f>
        <v>0</v>
      </c>
      <c r="B1229" s="293"/>
      <c r="C1229" s="287"/>
      <c r="D1229" s="287"/>
      <c r="E1229" s="286"/>
    </row>
    <row r="1230" spans="1:5" ht="21.95" customHeight="1" thickBot="1">
      <c r="A1230" s="31">
        <f>'اسماء العملاء'!A56</f>
        <v>0</v>
      </c>
      <c r="B1230" s="293"/>
      <c r="C1230" s="287"/>
      <c r="D1230" s="287"/>
      <c r="E1230" s="286"/>
    </row>
    <row r="1231" spans="1:5" ht="21.95" customHeight="1" thickBot="1">
      <c r="A1231" s="31">
        <f>'اسماء العملاء'!A57</f>
        <v>0</v>
      </c>
      <c r="B1231" s="293"/>
      <c r="C1231" s="287"/>
      <c r="D1231" s="287"/>
      <c r="E1231" s="286"/>
    </row>
    <row r="1232" spans="1:5" ht="21.95" customHeight="1" thickBot="1">
      <c r="A1232" s="31">
        <f>'اسماء العملاء'!A58</f>
        <v>0</v>
      </c>
      <c r="B1232" s="293"/>
      <c r="C1232" s="287"/>
      <c r="D1232" s="287"/>
      <c r="E1232" s="286"/>
    </row>
    <row r="1233" spans="1:5" ht="21.95" customHeight="1" thickBot="1">
      <c r="A1233" s="31">
        <f>'اسماء العملاء'!A59</f>
        <v>0</v>
      </c>
      <c r="B1233" s="293"/>
      <c r="C1233" s="287"/>
      <c r="D1233" s="287"/>
      <c r="E1233" s="286"/>
    </row>
    <row r="1234" spans="1:5" ht="21.95" customHeight="1" thickBot="1">
      <c r="A1234" s="31">
        <f>'اسماء العملاء'!A60</f>
        <v>0</v>
      </c>
      <c r="B1234" s="293"/>
      <c r="C1234" s="287"/>
      <c r="D1234" s="287"/>
      <c r="E1234" s="286"/>
    </row>
    <row r="1235" spans="1:5" ht="21.95" customHeight="1" thickBot="1">
      <c r="A1235" s="31">
        <f>'اسماء العملاء'!A61</f>
        <v>0</v>
      </c>
      <c r="B1235" s="293"/>
      <c r="C1235" s="287"/>
      <c r="D1235" s="287"/>
      <c r="E1235" s="286"/>
    </row>
    <row r="1236" spans="1:5" ht="21.95" customHeight="1" thickBot="1">
      <c r="A1236" s="31">
        <f>'اسماء العملاء'!A62</f>
        <v>0</v>
      </c>
      <c r="B1236" s="293"/>
      <c r="C1236" s="287"/>
      <c r="D1236" s="287"/>
      <c r="E1236" s="286"/>
    </row>
    <row r="1237" spans="1:5" ht="21.95" customHeight="1" thickBot="1">
      <c r="A1237" s="31">
        <f>'اسماء العملاء'!A63</f>
        <v>0</v>
      </c>
      <c r="B1237" s="293"/>
      <c r="C1237" s="287"/>
      <c r="D1237" s="287"/>
      <c r="E1237" s="286"/>
    </row>
    <row r="1238" spans="1:5" ht="21.95" customHeight="1" thickBot="1">
      <c r="A1238" s="31">
        <f>'اسماء العملاء'!A64</f>
        <v>0</v>
      </c>
      <c r="B1238" s="293"/>
      <c r="C1238" s="287"/>
      <c r="D1238" s="287"/>
      <c r="E1238" s="286"/>
    </row>
    <row r="1239" spans="1:5" ht="21.95" customHeight="1" thickBot="1">
      <c r="A1239" s="31">
        <f>'اسماء العملاء'!A65</f>
        <v>0</v>
      </c>
      <c r="B1239" s="293"/>
      <c r="C1239" s="287"/>
      <c r="D1239" s="287"/>
      <c r="E1239" s="286"/>
    </row>
    <row r="1240" spans="1:5" ht="21.95" customHeight="1" thickBot="1">
      <c r="A1240" s="31">
        <f>'اسماء العملاء'!A66</f>
        <v>0</v>
      </c>
      <c r="B1240" s="293"/>
      <c r="C1240" s="287"/>
      <c r="D1240" s="287"/>
      <c r="E1240" s="286"/>
    </row>
    <row r="1241" spans="1:5" ht="21.95" customHeight="1" thickBot="1">
      <c r="A1241" s="31">
        <f>'اسماء العملاء'!A67</f>
        <v>0</v>
      </c>
      <c r="B1241" s="293"/>
      <c r="C1241" s="287"/>
      <c r="D1241" s="287"/>
      <c r="E1241" s="286"/>
    </row>
    <row r="1242" spans="1:5" ht="21.95" customHeight="1" thickBot="1">
      <c r="A1242" s="31">
        <f>'اسماء العملاء'!A68</f>
        <v>0</v>
      </c>
      <c r="B1242" s="293"/>
      <c r="C1242" s="287"/>
      <c r="D1242" s="287"/>
      <c r="E1242" s="286"/>
    </row>
    <row r="1243" spans="1:5" ht="21.95" customHeight="1" thickBot="1">
      <c r="A1243" s="31">
        <f>'اسماء العملاء'!A69</f>
        <v>0</v>
      </c>
      <c r="B1243" s="293"/>
      <c r="C1243" s="287"/>
      <c r="D1243" s="287"/>
      <c r="E1243" s="286"/>
    </row>
    <row r="1244" spans="1:5" ht="21.95" customHeight="1" thickBot="1">
      <c r="A1244" s="31">
        <f>'اسماء العملاء'!A70</f>
        <v>0</v>
      </c>
      <c r="B1244" s="293"/>
      <c r="C1244" s="287"/>
      <c r="D1244" s="287"/>
      <c r="E1244" s="286"/>
    </row>
    <row r="1245" spans="1:5" ht="21.95" customHeight="1" thickBot="1">
      <c r="A1245" s="31">
        <f>'اسماء العملاء'!A71</f>
        <v>0</v>
      </c>
      <c r="B1245" s="293"/>
      <c r="C1245" s="287"/>
      <c r="D1245" s="287"/>
      <c r="E1245" s="286"/>
    </row>
    <row r="1246" spans="1:5" ht="21.95" customHeight="1" thickBot="1">
      <c r="A1246" s="31">
        <f>'اسماء العملاء'!A72</f>
        <v>0</v>
      </c>
      <c r="B1246" s="293"/>
      <c r="C1246" s="287"/>
      <c r="D1246" s="287"/>
      <c r="E1246" s="286"/>
    </row>
    <row r="1247" spans="1:5" ht="21.95" customHeight="1" thickBot="1">
      <c r="A1247" s="31">
        <f>'اسماء العملاء'!A73</f>
        <v>0</v>
      </c>
      <c r="B1247" s="293"/>
      <c r="C1247" s="287"/>
      <c r="D1247" s="287"/>
      <c r="E1247" s="286"/>
    </row>
    <row r="1248" spans="1:5" ht="21.95" customHeight="1" thickBot="1">
      <c r="A1248" s="31">
        <f>'اسماء العملاء'!A74</f>
        <v>0</v>
      </c>
      <c r="B1248" s="293"/>
      <c r="C1248" s="287"/>
      <c r="D1248" s="287"/>
      <c r="E1248" s="286"/>
    </row>
    <row r="1249" spans="1:5" ht="21.95" customHeight="1" thickBot="1">
      <c r="A1249" s="31">
        <f>'اسماء العملاء'!A75</f>
        <v>0</v>
      </c>
      <c r="B1249" s="293"/>
      <c r="C1249" s="287"/>
      <c r="D1249" s="287"/>
      <c r="E1249" s="286"/>
    </row>
    <row r="1250" spans="1:5" ht="21.95" customHeight="1" thickBot="1">
      <c r="A1250" s="31">
        <f>'اسماء العملاء'!A76</f>
        <v>0</v>
      </c>
      <c r="B1250" s="293"/>
      <c r="C1250" s="287"/>
      <c r="D1250" s="287"/>
      <c r="E1250" s="286"/>
    </row>
    <row r="1251" spans="1:5" ht="21.95" customHeight="1" thickBot="1">
      <c r="A1251" s="31">
        <f>'اسماء العملاء'!A77</f>
        <v>0</v>
      </c>
      <c r="B1251" s="293"/>
      <c r="C1251" s="287"/>
      <c r="D1251" s="287"/>
      <c r="E1251" s="286"/>
    </row>
    <row r="1252" spans="1:5" ht="21.95" customHeight="1" thickBot="1">
      <c r="A1252" s="31">
        <f>'اسماء العملاء'!A78</f>
        <v>0</v>
      </c>
      <c r="B1252" s="293"/>
      <c r="C1252" s="287"/>
      <c r="D1252" s="287"/>
      <c r="E1252" s="286"/>
    </row>
    <row r="1253" spans="1:5" ht="21.95" customHeight="1" thickBot="1">
      <c r="A1253" s="31">
        <f>'اسماء العملاء'!A79</f>
        <v>0</v>
      </c>
      <c r="B1253" s="293"/>
      <c r="C1253" s="287"/>
      <c r="D1253" s="287"/>
      <c r="E1253" s="286"/>
    </row>
    <row r="1254" spans="1:5" ht="21.95" customHeight="1" thickBot="1">
      <c r="A1254" s="31">
        <f>'اسماء العملاء'!A80</f>
        <v>0</v>
      </c>
      <c r="B1254" s="293"/>
      <c r="C1254" s="287"/>
      <c r="D1254" s="287"/>
      <c r="E1254" s="286"/>
    </row>
    <row r="1255" spans="1:5" ht="21.95" customHeight="1" thickBot="1">
      <c r="A1255" s="31">
        <f>'اسماء العملاء'!A81</f>
        <v>0</v>
      </c>
      <c r="B1255" s="293"/>
      <c r="C1255" s="287"/>
      <c r="D1255" s="287"/>
      <c r="E1255" s="286"/>
    </row>
    <row r="1256" spans="1:5" ht="21.95" customHeight="1" thickBot="1">
      <c r="A1256" s="31">
        <f>'اسماء العملاء'!A82</f>
        <v>0</v>
      </c>
      <c r="B1256" s="293"/>
      <c r="C1256" s="287"/>
      <c r="D1256" s="287"/>
      <c r="E1256" s="286"/>
    </row>
    <row r="1257" spans="1:5" ht="21.95" customHeight="1" thickBot="1">
      <c r="A1257" s="31">
        <f>'اسماء العملاء'!A83</f>
        <v>0</v>
      </c>
      <c r="B1257" s="293"/>
      <c r="C1257" s="287"/>
      <c r="D1257" s="287"/>
      <c r="E1257" s="286"/>
    </row>
    <row r="1258" spans="1:5" ht="21.95" customHeight="1" thickBot="1">
      <c r="A1258" s="31">
        <f>'اسماء العملاء'!A84</f>
        <v>0</v>
      </c>
      <c r="B1258" s="293"/>
      <c r="C1258" s="287"/>
      <c r="D1258" s="287"/>
      <c r="E1258" s="286"/>
    </row>
    <row r="1259" spans="1:5" ht="21.95" customHeight="1" thickBot="1">
      <c r="A1259" s="31">
        <f>'اسماء العملاء'!A85</f>
        <v>0</v>
      </c>
      <c r="B1259" s="293"/>
      <c r="C1259" s="287"/>
      <c r="D1259" s="287"/>
      <c r="E1259" s="286"/>
    </row>
    <row r="1260" spans="1:5" ht="21.95" customHeight="1" thickBot="1">
      <c r="A1260" s="31">
        <f>'اسماء العملاء'!A86</f>
        <v>0</v>
      </c>
      <c r="B1260" s="293"/>
      <c r="C1260" s="287"/>
      <c r="D1260" s="287"/>
      <c r="E1260" s="286"/>
    </row>
    <row r="1261" spans="1:5" ht="21.95" customHeight="1" thickBot="1">
      <c r="A1261" s="31">
        <f>'اسماء العملاء'!A87</f>
        <v>0</v>
      </c>
      <c r="B1261" s="293"/>
      <c r="C1261" s="287"/>
      <c r="D1261" s="287"/>
      <c r="E1261" s="286"/>
    </row>
    <row r="1262" spans="1:5" ht="21.95" customHeight="1" thickBot="1">
      <c r="A1262" s="31">
        <f>'اسماء العملاء'!A88</f>
        <v>0</v>
      </c>
      <c r="B1262" s="293"/>
      <c r="C1262" s="287"/>
      <c r="D1262" s="287"/>
      <c r="E1262" s="286"/>
    </row>
    <row r="1263" spans="1:5" ht="21.95" customHeight="1" thickBot="1">
      <c r="A1263" s="31">
        <f>'اسماء العملاء'!A89</f>
        <v>0</v>
      </c>
      <c r="B1263" s="293"/>
      <c r="C1263" s="287"/>
      <c r="D1263" s="287"/>
      <c r="E1263" s="286"/>
    </row>
    <row r="1264" spans="1:5" ht="21.95" customHeight="1" thickBot="1">
      <c r="A1264" s="31">
        <f>'اسماء العملاء'!A90</f>
        <v>0</v>
      </c>
      <c r="B1264" s="293"/>
      <c r="C1264" s="287"/>
      <c r="D1264" s="287"/>
      <c r="E1264" s="286"/>
    </row>
    <row r="1265" spans="1:5" ht="21.95" customHeight="1" thickBot="1">
      <c r="A1265" s="31">
        <f>'اسماء العملاء'!A91</f>
        <v>0</v>
      </c>
      <c r="B1265" s="293"/>
      <c r="C1265" s="287"/>
      <c r="D1265" s="287"/>
      <c r="E1265" s="286"/>
    </row>
    <row r="1266" spans="1:5" ht="21.95" customHeight="1" thickBot="1">
      <c r="A1266" s="31">
        <f>'اسماء العملاء'!A92</f>
        <v>0</v>
      </c>
      <c r="B1266" s="293"/>
      <c r="C1266" s="287"/>
      <c r="D1266" s="287"/>
      <c r="E1266" s="286"/>
    </row>
    <row r="1267" spans="1:5" ht="21.95" customHeight="1" thickBot="1">
      <c r="A1267" s="31">
        <f>'اسماء العملاء'!A93</f>
        <v>0</v>
      </c>
      <c r="B1267" s="293"/>
      <c r="C1267" s="287"/>
      <c r="D1267" s="287"/>
      <c r="E1267" s="286"/>
    </row>
    <row r="1268" spans="1:5" ht="21.95" customHeight="1" thickBot="1">
      <c r="A1268" s="31">
        <f>'اسماء العملاء'!A94</f>
        <v>0</v>
      </c>
      <c r="B1268" s="293"/>
      <c r="C1268" s="287"/>
      <c r="D1268" s="287"/>
      <c r="E1268" s="286"/>
    </row>
    <row r="1269" spans="1:5" ht="21.95" customHeight="1" thickBot="1">
      <c r="A1269" s="31">
        <f>'اسماء العملاء'!A95</f>
        <v>0</v>
      </c>
      <c r="B1269" s="293"/>
      <c r="C1269" s="287"/>
      <c r="D1269" s="287"/>
      <c r="E1269" s="286"/>
    </row>
    <row r="1270" spans="1:5" ht="21.95" customHeight="1" thickBot="1">
      <c r="A1270" s="31">
        <f>'اسماء العملاء'!A96</f>
        <v>0</v>
      </c>
      <c r="B1270" s="293"/>
      <c r="C1270" s="287"/>
      <c r="D1270" s="287"/>
      <c r="E1270" s="286"/>
    </row>
    <row r="1271" spans="1:5" ht="21.95" customHeight="1" thickBot="1">
      <c r="A1271" s="31">
        <f>'اسماء العملاء'!A97</f>
        <v>0</v>
      </c>
      <c r="B1271" s="293"/>
      <c r="C1271" s="287"/>
      <c r="D1271" s="287"/>
      <c r="E1271" s="286"/>
    </row>
    <row r="1272" spans="1:5" ht="21.95" customHeight="1" thickBot="1">
      <c r="A1272" s="31">
        <f>'اسماء العملاء'!A98</f>
        <v>0</v>
      </c>
      <c r="B1272" s="293"/>
      <c r="C1272" s="287"/>
      <c r="D1272" s="287"/>
      <c r="E1272" s="286"/>
    </row>
    <row r="1273" spans="1:5" ht="21.95" customHeight="1" thickBot="1">
      <c r="A1273" s="31">
        <f>'اسماء العملاء'!A99</f>
        <v>0</v>
      </c>
      <c r="B1273" s="293"/>
      <c r="C1273" s="287"/>
      <c r="D1273" s="287"/>
      <c r="E1273" s="286"/>
    </row>
    <row r="1274" spans="1:5" ht="21.95" customHeight="1" thickBot="1">
      <c r="A1274" s="31">
        <f>'اسماء العملاء'!A100</f>
        <v>0</v>
      </c>
      <c r="B1274" s="293"/>
      <c r="C1274" s="287"/>
      <c r="D1274" s="287"/>
      <c r="E1274" s="286"/>
    </row>
    <row r="1275" spans="1:5" ht="21.95" customHeight="1" thickBot="1">
      <c r="A1275" s="31">
        <f>'اسماء العملاء'!A101</f>
        <v>0</v>
      </c>
      <c r="B1275" s="293"/>
      <c r="C1275" s="287"/>
      <c r="D1275" s="287"/>
      <c r="E1275" s="286"/>
    </row>
    <row r="1276" spans="1:5" ht="21.95" customHeight="1" thickBot="1">
      <c r="A1276" s="31">
        <f>'اسماء العملاء'!A102</f>
        <v>0</v>
      </c>
      <c r="B1276" s="293"/>
      <c r="C1276" s="287"/>
      <c r="D1276" s="287"/>
      <c r="E1276" s="286"/>
    </row>
    <row r="1277" spans="1:5" ht="21.95" customHeight="1" thickBot="1">
      <c r="A1277" s="31">
        <f>'اسماء العملاء'!A103</f>
        <v>0</v>
      </c>
      <c r="B1277" s="293"/>
      <c r="C1277" s="287"/>
      <c r="D1277" s="287"/>
      <c r="E1277" s="286"/>
    </row>
    <row r="1278" spans="1:5" ht="21.95" customHeight="1" thickBot="1">
      <c r="A1278" s="31">
        <f>'اسماء العملاء'!A104</f>
        <v>0</v>
      </c>
      <c r="B1278" s="293"/>
      <c r="C1278" s="287"/>
      <c r="D1278" s="287"/>
      <c r="E1278" s="286"/>
    </row>
    <row r="1279" spans="1:5" ht="21.95" customHeight="1" thickBot="1">
      <c r="A1279" s="31">
        <f>'اسماء العملاء'!A105</f>
        <v>0</v>
      </c>
      <c r="B1279" s="293"/>
      <c r="C1279" s="287"/>
      <c r="D1279" s="287"/>
      <c r="E1279" s="286"/>
    </row>
    <row r="1280" spans="1:5" ht="21.95" customHeight="1" thickBot="1">
      <c r="A1280" s="31">
        <f>'اسماء العملاء'!A106</f>
        <v>0</v>
      </c>
      <c r="B1280" s="293"/>
      <c r="C1280" s="287"/>
      <c r="D1280" s="287"/>
      <c r="E1280" s="286"/>
    </row>
    <row r="1281" spans="1:5" ht="21.95" customHeight="1" thickBot="1">
      <c r="A1281" s="31">
        <f>'اسماء العملاء'!A107</f>
        <v>0</v>
      </c>
      <c r="B1281" s="293"/>
      <c r="C1281" s="287"/>
      <c r="D1281" s="287"/>
      <c r="E1281" s="286"/>
    </row>
    <row r="1282" spans="1:5" ht="21.95" customHeight="1" thickBot="1">
      <c r="A1282" s="31">
        <f>'اسماء العملاء'!A108</f>
        <v>0</v>
      </c>
      <c r="B1282" s="293"/>
      <c r="C1282" s="287"/>
      <c r="D1282" s="287"/>
      <c r="E1282" s="286"/>
    </row>
    <row r="1283" spans="1:5" ht="21.95" customHeight="1" thickBot="1">
      <c r="A1283" s="31">
        <f>'اسماء العملاء'!A109</f>
        <v>0</v>
      </c>
      <c r="B1283" s="293"/>
      <c r="C1283" s="287"/>
      <c r="D1283" s="287"/>
      <c r="E1283" s="286"/>
    </row>
    <row r="1284" spans="1:5" ht="21.95" customHeight="1" thickBot="1">
      <c r="A1284" s="31">
        <f>'اسماء العملاء'!A110</f>
        <v>0</v>
      </c>
      <c r="B1284" s="293"/>
      <c r="C1284" s="287"/>
      <c r="D1284" s="287"/>
      <c r="E1284" s="286"/>
    </row>
    <row r="1285" spans="1:5" ht="21.95" customHeight="1" thickBot="1">
      <c r="A1285" s="31">
        <f>'اسماء العملاء'!A111</f>
        <v>0</v>
      </c>
      <c r="B1285" s="293"/>
      <c r="C1285" s="287"/>
      <c r="D1285" s="287"/>
      <c r="E1285" s="286"/>
    </row>
    <row r="1286" spans="1:5" ht="21.95" customHeight="1" thickBot="1">
      <c r="A1286" s="31">
        <f>'اسماء العملاء'!A112</f>
        <v>0</v>
      </c>
      <c r="B1286" s="293"/>
      <c r="C1286" s="287"/>
      <c r="D1286" s="287"/>
      <c r="E1286" s="286"/>
    </row>
    <row r="1287" spans="1:5" ht="21.95" customHeight="1" thickBot="1">
      <c r="A1287" s="31">
        <f>'اسماء العملاء'!A113</f>
        <v>0</v>
      </c>
      <c r="B1287" s="293"/>
      <c r="C1287" s="287"/>
      <c r="D1287" s="287"/>
      <c r="E1287" s="286"/>
    </row>
    <row r="1288" spans="1:5" ht="21.95" customHeight="1" thickBot="1">
      <c r="A1288" s="31">
        <f>'اسماء العملاء'!A114</f>
        <v>0</v>
      </c>
      <c r="B1288" s="293"/>
      <c r="C1288" s="287"/>
      <c r="D1288" s="287"/>
      <c r="E1288" s="286"/>
    </row>
    <row r="1289" spans="1:5" ht="21.95" customHeight="1" thickBot="1">
      <c r="A1289" s="31">
        <f>'اسماء العملاء'!A115</f>
        <v>0</v>
      </c>
      <c r="B1289" s="293"/>
      <c r="C1289" s="287"/>
      <c r="D1289" s="287"/>
      <c r="E1289" s="286"/>
    </row>
    <row r="1290" spans="1:5" ht="21.95" customHeight="1" thickBot="1">
      <c r="A1290" s="31">
        <f>'اسماء العملاء'!A116</f>
        <v>0</v>
      </c>
      <c r="B1290" s="293"/>
      <c r="C1290" s="287"/>
      <c r="D1290" s="287"/>
      <c r="E1290" s="286"/>
    </row>
    <row r="1291" spans="1:5" ht="21.95" customHeight="1" thickBot="1">
      <c r="A1291" s="31">
        <f>'اسماء العملاء'!A117</f>
        <v>0</v>
      </c>
      <c r="B1291" s="293"/>
      <c r="C1291" s="287"/>
      <c r="D1291" s="287"/>
      <c r="E1291" s="286"/>
    </row>
    <row r="1292" spans="1:5" ht="21.95" customHeight="1" thickBot="1">
      <c r="A1292" s="31">
        <f>'اسماء العملاء'!A118</f>
        <v>0</v>
      </c>
      <c r="B1292" s="293"/>
      <c r="C1292" s="287"/>
      <c r="D1292" s="287"/>
      <c r="E1292" s="286"/>
    </row>
    <row r="1293" spans="1:5" ht="21.95" customHeight="1" thickBot="1">
      <c r="A1293" s="31">
        <f>'اسماء العملاء'!A119</f>
        <v>0</v>
      </c>
      <c r="B1293" s="293"/>
      <c r="C1293" s="287"/>
      <c r="D1293" s="287"/>
      <c r="E1293" s="286"/>
    </row>
    <row r="1294" spans="1:5" ht="21.95" customHeight="1" thickBot="1">
      <c r="A1294" s="31">
        <f>'اسماء العملاء'!A120</f>
        <v>0</v>
      </c>
      <c r="B1294" s="293"/>
      <c r="C1294" s="287"/>
      <c r="D1294" s="287"/>
      <c r="E1294" s="286"/>
    </row>
    <row r="1295" spans="1:5" ht="21.95" customHeight="1" thickBot="1">
      <c r="A1295" s="31">
        <f>'اسماء العملاء'!A121</f>
        <v>0</v>
      </c>
      <c r="B1295" s="293"/>
      <c r="C1295" s="287"/>
      <c r="D1295" s="287"/>
      <c r="E1295" s="286"/>
    </row>
    <row r="1296" spans="1:5" ht="21.95" customHeight="1" thickBot="1">
      <c r="A1296" s="31">
        <f>'اسماء العملاء'!A122</f>
        <v>0</v>
      </c>
      <c r="B1296" s="293"/>
      <c r="C1296" s="287"/>
      <c r="D1296" s="287"/>
      <c r="E1296" s="286"/>
    </row>
    <row r="1297" spans="1:5" ht="21.95" customHeight="1" thickBot="1">
      <c r="A1297" s="31">
        <f>'اسماء العملاء'!A123</f>
        <v>0</v>
      </c>
      <c r="B1297" s="293"/>
      <c r="C1297" s="287"/>
      <c r="D1297" s="287"/>
      <c r="E1297" s="286"/>
    </row>
    <row r="1298" spans="1:5" ht="21.95" customHeight="1" thickBot="1">
      <c r="A1298" s="31">
        <f>'اسماء العملاء'!A124</f>
        <v>0</v>
      </c>
      <c r="B1298" s="293"/>
      <c r="C1298" s="287"/>
      <c r="D1298" s="287"/>
      <c r="E1298" s="286"/>
    </row>
    <row r="1299" spans="1:5" ht="21.95" customHeight="1" thickBot="1">
      <c r="A1299" s="31">
        <f>'اسماء العملاء'!A125</f>
        <v>0</v>
      </c>
      <c r="B1299" s="293"/>
      <c r="C1299" s="287"/>
      <c r="D1299" s="287"/>
      <c r="E1299" s="286"/>
    </row>
    <row r="1300" spans="1:5" ht="21.95" customHeight="1" thickBot="1">
      <c r="A1300" s="31">
        <f>'اسماء العملاء'!A126</f>
        <v>0</v>
      </c>
      <c r="B1300" s="293"/>
      <c r="C1300" s="287"/>
      <c r="D1300" s="287"/>
      <c r="E1300" s="286"/>
    </row>
    <row r="1301" spans="1:5" ht="21.95" customHeight="1" thickBot="1">
      <c r="A1301" s="31">
        <f>'اسماء العملاء'!A127</f>
        <v>0</v>
      </c>
      <c r="B1301" s="293"/>
      <c r="C1301" s="287"/>
      <c r="D1301" s="287"/>
      <c r="E1301" s="286"/>
    </row>
    <row r="1302" spans="1:5" ht="21.95" customHeight="1" thickBot="1">
      <c r="A1302" s="31">
        <f>'اسماء العملاء'!A128</f>
        <v>0</v>
      </c>
      <c r="B1302" s="293"/>
      <c r="C1302" s="287"/>
      <c r="D1302" s="287"/>
      <c r="E1302" s="286"/>
    </row>
    <row r="1303" spans="1:5" ht="21.95" customHeight="1" thickBot="1">
      <c r="A1303" s="31">
        <f>'اسماء العملاء'!A129</f>
        <v>0</v>
      </c>
      <c r="B1303" s="293"/>
      <c r="C1303" s="287"/>
      <c r="D1303" s="287"/>
      <c r="E1303" s="286"/>
    </row>
    <row r="1304" spans="1:5" ht="21.95" customHeight="1" thickBot="1">
      <c r="A1304" s="31">
        <f>'اسماء العملاء'!A130</f>
        <v>0</v>
      </c>
      <c r="B1304" s="293"/>
      <c r="C1304" s="287"/>
      <c r="D1304" s="287"/>
      <c r="E1304" s="286"/>
    </row>
    <row r="1305" spans="1:5" ht="21.95" customHeight="1" thickBot="1">
      <c r="A1305" s="31">
        <f>'اسماء العملاء'!A131</f>
        <v>0</v>
      </c>
      <c r="B1305" s="293"/>
      <c r="C1305" s="287"/>
      <c r="D1305" s="287"/>
      <c r="E1305" s="286"/>
    </row>
    <row r="1306" spans="1:5" ht="21.95" customHeight="1" thickBot="1">
      <c r="A1306" s="31">
        <f>'اسماء العملاء'!A132</f>
        <v>0</v>
      </c>
      <c r="B1306" s="293"/>
      <c r="C1306" s="287"/>
      <c r="D1306" s="287"/>
      <c r="E1306" s="286"/>
    </row>
    <row r="1307" spans="1:5" ht="21.95" customHeight="1" thickBot="1">
      <c r="A1307" s="31">
        <f>'اسماء العملاء'!A133</f>
        <v>0</v>
      </c>
      <c r="B1307" s="293"/>
      <c r="C1307" s="287"/>
      <c r="D1307" s="287"/>
      <c r="E1307" s="286"/>
    </row>
    <row r="1308" spans="1:5" ht="21.95" customHeight="1" thickBot="1">
      <c r="A1308" s="31">
        <f>'اسماء العملاء'!A134</f>
        <v>0</v>
      </c>
      <c r="B1308" s="293"/>
      <c r="C1308" s="287"/>
      <c r="D1308" s="287"/>
      <c r="E1308" s="286"/>
    </row>
    <row r="1309" spans="1:5" ht="21.95" customHeight="1" thickBot="1">
      <c r="A1309" s="31">
        <f>'اسماء العملاء'!A135</f>
        <v>0</v>
      </c>
      <c r="B1309" s="293"/>
      <c r="C1309" s="287"/>
      <c r="D1309" s="287"/>
      <c r="E1309" s="286"/>
    </row>
    <row r="1310" spans="1:5" ht="21.95" customHeight="1" thickBot="1">
      <c r="A1310" s="31">
        <f>'اسماء العملاء'!A136</f>
        <v>0</v>
      </c>
      <c r="B1310" s="293"/>
      <c r="C1310" s="287"/>
      <c r="D1310" s="287"/>
      <c r="E1310" s="286"/>
    </row>
    <row r="1311" spans="1:5" ht="21.95" customHeight="1" thickBot="1">
      <c r="A1311" s="31">
        <f>'اسماء العملاء'!A137</f>
        <v>0</v>
      </c>
      <c r="B1311" s="293"/>
      <c r="C1311" s="287"/>
      <c r="D1311" s="287"/>
      <c r="E1311" s="286"/>
    </row>
    <row r="1312" spans="1:5" ht="21.95" customHeight="1" thickBot="1">
      <c r="A1312" s="31">
        <f>'اسماء العملاء'!A138</f>
        <v>0</v>
      </c>
      <c r="B1312" s="293"/>
      <c r="C1312" s="287"/>
      <c r="D1312" s="287"/>
      <c r="E1312" s="286"/>
    </row>
    <row r="1313" spans="1:5" ht="21.95" customHeight="1" thickBot="1">
      <c r="A1313" s="31">
        <f>'اسماء العملاء'!A139</f>
        <v>0</v>
      </c>
      <c r="B1313" s="293"/>
      <c r="C1313" s="287"/>
      <c r="D1313" s="287"/>
      <c r="E1313" s="286"/>
    </row>
    <row r="1314" spans="1:5" ht="21.95" customHeight="1" thickBot="1">
      <c r="A1314" s="31">
        <f>'اسماء العملاء'!A140</f>
        <v>0</v>
      </c>
      <c r="B1314" s="293"/>
      <c r="C1314" s="287"/>
      <c r="D1314" s="287"/>
      <c r="E1314" s="286"/>
    </row>
    <row r="1315" spans="1:5" ht="21.95" customHeight="1" thickBot="1">
      <c r="A1315" s="31">
        <f>'اسماء العملاء'!A141</f>
        <v>0</v>
      </c>
      <c r="B1315" s="293"/>
      <c r="C1315" s="287"/>
      <c r="D1315" s="287"/>
      <c r="E1315" s="286"/>
    </row>
    <row r="1316" spans="1:5" ht="21.95" customHeight="1" thickBot="1">
      <c r="A1316" s="31">
        <f>'اسماء العملاء'!A142</f>
        <v>0</v>
      </c>
      <c r="B1316" s="293"/>
      <c r="C1316" s="287"/>
      <c r="D1316" s="287"/>
      <c r="E1316" s="286"/>
    </row>
    <row r="1317" spans="1:5" ht="21.95" customHeight="1" thickBot="1">
      <c r="A1317" s="31">
        <f>'اسماء العملاء'!A143</f>
        <v>0</v>
      </c>
      <c r="B1317" s="293"/>
      <c r="C1317" s="287"/>
      <c r="D1317" s="287"/>
      <c r="E1317" s="286"/>
    </row>
    <row r="1318" spans="1:5" ht="21.95" customHeight="1" thickBot="1">
      <c r="A1318" s="31">
        <f>'اسماء العملاء'!A144</f>
        <v>0</v>
      </c>
      <c r="B1318" s="293"/>
      <c r="C1318" s="287"/>
      <c r="D1318" s="287"/>
      <c r="E1318" s="286"/>
    </row>
    <row r="1319" spans="1:5" ht="21.95" customHeight="1" thickBot="1">
      <c r="A1319" s="31">
        <f>'اسماء العملاء'!A145</f>
        <v>0</v>
      </c>
      <c r="B1319" s="293"/>
      <c r="C1319" s="287"/>
      <c r="D1319" s="287"/>
      <c r="E1319" s="286"/>
    </row>
    <row r="1320" spans="1:5" ht="21.95" customHeight="1" thickBot="1">
      <c r="A1320" s="31">
        <f>'اسماء العملاء'!A146</f>
        <v>0</v>
      </c>
      <c r="B1320" s="293"/>
      <c r="C1320" s="287"/>
      <c r="D1320" s="287"/>
      <c r="E1320" s="286"/>
    </row>
    <row r="1321" spans="1:5" ht="21.95" customHeight="1" thickBot="1">
      <c r="A1321" s="31">
        <f>'اسماء العملاء'!A147</f>
        <v>0</v>
      </c>
      <c r="B1321" s="293"/>
      <c r="C1321" s="287"/>
      <c r="D1321" s="287"/>
      <c r="E1321" s="286"/>
    </row>
    <row r="1322" spans="1:5" ht="21.95" customHeight="1" thickBot="1">
      <c r="A1322" s="31">
        <f>'اسماء العملاء'!A148</f>
        <v>0</v>
      </c>
      <c r="B1322" s="293"/>
      <c r="C1322" s="287"/>
      <c r="D1322" s="287"/>
      <c r="E1322" s="286"/>
    </row>
    <row r="1323" spans="1:5" ht="21.95" customHeight="1" thickBot="1">
      <c r="A1323" s="31">
        <f>'اسماء العملاء'!A149</f>
        <v>0</v>
      </c>
      <c r="B1323" s="293"/>
      <c r="C1323" s="287"/>
      <c r="D1323" s="287"/>
      <c r="E1323" s="286"/>
    </row>
    <row r="1324" spans="1:5" ht="21.95" customHeight="1" thickBot="1">
      <c r="A1324" s="31">
        <f>'اسماء العملاء'!A150</f>
        <v>0</v>
      </c>
      <c r="B1324" s="293"/>
      <c r="C1324" s="287"/>
      <c r="D1324" s="287"/>
      <c r="E1324" s="286"/>
    </row>
    <row r="1325" spans="1:5" ht="21.95" customHeight="1" thickBot="1">
      <c r="A1325" s="31">
        <f>'اسماء العملاء'!A151</f>
        <v>0</v>
      </c>
      <c r="B1325" s="293"/>
      <c r="C1325" s="287"/>
      <c r="D1325" s="287"/>
      <c r="E1325" s="286"/>
    </row>
    <row r="1326" spans="1:5" ht="21.95" customHeight="1" thickBot="1">
      <c r="A1326" s="31">
        <f>'اسماء العملاء'!A152</f>
        <v>0</v>
      </c>
      <c r="B1326" s="293"/>
      <c r="C1326" s="287"/>
      <c r="D1326" s="287"/>
      <c r="E1326" s="286"/>
    </row>
    <row r="1327" spans="1:5" ht="21.95" customHeight="1" thickBot="1">
      <c r="A1327" s="31">
        <f>'اسماء العملاء'!A153</f>
        <v>0</v>
      </c>
      <c r="B1327" s="293"/>
      <c r="C1327" s="287"/>
      <c r="D1327" s="287"/>
      <c r="E1327" s="286"/>
    </row>
    <row r="1328" spans="1:5" ht="21.95" customHeight="1" thickBot="1">
      <c r="A1328" s="31">
        <f>'اسماء العملاء'!A154</f>
        <v>0</v>
      </c>
      <c r="B1328" s="293"/>
      <c r="C1328" s="287"/>
      <c r="D1328" s="287"/>
      <c r="E1328" s="286"/>
    </row>
    <row r="1329" spans="1:5" ht="21.95" customHeight="1" thickBot="1">
      <c r="A1329" s="31">
        <f>'اسماء العملاء'!A155</f>
        <v>0</v>
      </c>
      <c r="B1329" s="293"/>
      <c r="C1329" s="287"/>
      <c r="D1329" s="287"/>
      <c r="E1329" s="286"/>
    </row>
    <row r="1330" spans="1:5" ht="21.95" customHeight="1" thickBot="1">
      <c r="A1330" s="31">
        <f>'اسماء العملاء'!A156</f>
        <v>0</v>
      </c>
      <c r="B1330" s="293"/>
      <c r="C1330" s="287"/>
      <c r="D1330" s="287"/>
      <c r="E1330" s="286"/>
    </row>
    <row r="1331" spans="1:5" ht="21.95" customHeight="1" thickBot="1">
      <c r="A1331" s="31">
        <f>'اسماء العملاء'!A157</f>
        <v>0</v>
      </c>
      <c r="B1331" s="293"/>
      <c r="C1331" s="287"/>
      <c r="D1331" s="287"/>
      <c r="E1331" s="286"/>
    </row>
    <row r="1332" spans="1:5" ht="21.95" customHeight="1" thickBot="1">
      <c r="A1332" s="31">
        <f>'اسماء العملاء'!A158</f>
        <v>0</v>
      </c>
      <c r="B1332" s="293"/>
      <c r="C1332" s="287"/>
      <c r="D1332" s="287"/>
      <c r="E1332" s="286"/>
    </row>
    <row r="1333" spans="1:5" ht="21.95" customHeight="1" thickBot="1">
      <c r="A1333" s="31">
        <f>'اسماء العملاء'!A159</f>
        <v>0</v>
      </c>
      <c r="B1333" s="293"/>
      <c r="C1333" s="287"/>
      <c r="D1333" s="287"/>
      <c r="E1333" s="286"/>
    </row>
    <row r="1334" spans="1:5" ht="21.95" customHeight="1" thickBot="1">
      <c r="A1334" s="31">
        <f>'اسماء العملاء'!A160</f>
        <v>0</v>
      </c>
      <c r="B1334" s="293"/>
      <c r="C1334" s="287"/>
      <c r="D1334" s="287"/>
      <c r="E1334" s="286"/>
    </row>
    <row r="1335" spans="1:5" ht="21.95" customHeight="1" thickBot="1">
      <c r="A1335" s="31">
        <f>'اسماء العملاء'!A161</f>
        <v>0</v>
      </c>
      <c r="B1335" s="293"/>
      <c r="C1335" s="287"/>
      <c r="D1335" s="287"/>
      <c r="E1335" s="286"/>
    </row>
    <row r="1336" spans="1:5" ht="21.95" customHeight="1" thickBot="1">
      <c r="A1336" s="31">
        <f>'اسماء العملاء'!A162</f>
        <v>0</v>
      </c>
      <c r="B1336" s="293"/>
      <c r="C1336" s="287"/>
      <c r="D1336" s="287"/>
      <c r="E1336" s="286"/>
    </row>
    <row r="1337" spans="1:5" ht="21.95" customHeight="1" thickBot="1">
      <c r="A1337" s="31">
        <f>'اسماء العملاء'!A163</f>
        <v>0</v>
      </c>
      <c r="B1337" s="293"/>
      <c r="C1337" s="287"/>
      <c r="D1337" s="287"/>
      <c r="E1337" s="286"/>
    </row>
    <row r="1338" spans="1:5" ht="21.95" customHeight="1" thickBot="1">
      <c r="A1338" s="31">
        <f>'اسماء العملاء'!A164</f>
        <v>0</v>
      </c>
      <c r="B1338" s="293"/>
      <c r="C1338" s="287"/>
      <c r="D1338" s="287"/>
      <c r="E1338" s="286"/>
    </row>
    <row r="1339" spans="1:5" ht="21.95" customHeight="1" thickBot="1">
      <c r="A1339" s="31">
        <f>'اسماء العملاء'!A165</f>
        <v>0</v>
      </c>
      <c r="B1339" s="293"/>
      <c r="C1339" s="287"/>
      <c r="D1339" s="287"/>
      <c r="E1339" s="286"/>
    </row>
    <row r="1340" spans="1:5" ht="21.95" customHeight="1" thickBot="1">
      <c r="A1340" s="31">
        <f>'اسماء العملاء'!A166</f>
        <v>0</v>
      </c>
      <c r="B1340" s="293"/>
      <c r="C1340" s="287"/>
      <c r="D1340" s="287"/>
      <c r="E1340" s="286"/>
    </row>
    <row r="1341" spans="1:5" ht="21.95" customHeight="1" thickBot="1">
      <c r="A1341" s="31">
        <f>'اسماء العملاء'!A167</f>
        <v>0</v>
      </c>
      <c r="B1341" s="293"/>
      <c r="C1341" s="287"/>
      <c r="D1341" s="287"/>
      <c r="E1341" s="286"/>
    </row>
    <row r="1342" spans="1:5" ht="21.95" customHeight="1" thickBot="1">
      <c r="A1342" s="31">
        <f>'اسماء العملاء'!A168</f>
        <v>0</v>
      </c>
      <c r="B1342" s="293"/>
      <c r="C1342" s="287"/>
      <c r="D1342" s="287"/>
      <c r="E1342" s="286"/>
    </row>
    <row r="1343" spans="1:5" ht="21.95" customHeight="1" thickBot="1">
      <c r="A1343" s="31">
        <f>'اسماء العملاء'!A169</f>
        <v>0</v>
      </c>
      <c r="B1343" s="293"/>
      <c r="C1343" s="287"/>
      <c r="D1343" s="287"/>
      <c r="E1343" s="286"/>
    </row>
    <row r="1344" spans="1:5" ht="21.95" customHeight="1" thickBot="1">
      <c r="A1344" s="31">
        <f>'اسماء العملاء'!A170</f>
        <v>0</v>
      </c>
      <c r="B1344" s="293"/>
      <c r="C1344" s="287"/>
      <c r="D1344" s="287"/>
      <c r="E1344" s="286"/>
    </row>
    <row r="1345" spans="1:5" ht="21.95" customHeight="1" thickBot="1">
      <c r="A1345" s="31">
        <f>'اسماء العملاء'!A171</f>
        <v>0</v>
      </c>
      <c r="B1345" s="293"/>
      <c r="C1345" s="287"/>
      <c r="D1345" s="287"/>
      <c r="E1345" s="286"/>
    </row>
    <row r="1346" spans="1:5" ht="21.95" customHeight="1" thickBot="1">
      <c r="A1346" s="31">
        <f>'اسماء العملاء'!A172</f>
        <v>0</v>
      </c>
      <c r="B1346" s="293"/>
      <c r="C1346" s="287"/>
      <c r="D1346" s="287"/>
      <c r="E1346" s="286"/>
    </row>
    <row r="1347" spans="1:5" ht="21.95" customHeight="1" thickBot="1">
      <c r="A1347" s="31">
        <f>'اسماء العملاء'!A173</f>
        <v>0</v>
      </c>
      <c r="B1347" s="293"/>
      <c r="C1347" s="287"/>
      <c r="D1347" s="287"/>
      <c r="E1347" s="286"/>
    </row>
    <row r="1348" spans="1:5" ht="21.95" customHeight="1" thickBot="1">
      <c r="A1348" s="31">
        <f>'اسماء العملاء'!A174</f>
        <v>0</v>
      </c>
      <c r="B1348" s="293"/>
      <c r="C1348" s="287"/>
      <c r="D1348" s="287"/>
      <c r="E1348" s="286"/>
    </row>
    <row r="1349" spans="1:5" ht="21.95" customHeight="1" thickBot="1">
      <c r="A1349" s="31">
        <f>'اسماء العملاء'!A175</f>
        <v>0</v>
      </c>
      <c r="B1349" s="293"/>
      <c r="C1349" s="287"/>
      <c r="D1349" s="287"/>
      <c r="E1349" s="286"/>
    </row>
    <row r="1350" spans="1:5" ht="21.95" customHeight="1" thickBot="1">
      <c r="A1350" s="31">
        <f>'اسماء العملاء'!A176</f>
        <v>0</v>
      </c>
      <c r="B1350" s="293"/>
      <c r="C1350" s="287"/>
      <c r="D1350" s="287"/>
      <c r="E1350" s="286"/>
    </row>
    <row r="1351" spans="1:5" ht="21.95" customHeight="1" thickBot="1">
      <c r="A1351" s="31">
        <f>'اسماء العملاء'!A177</f>
        <v>0</v>
      </c>
      <c r="B1351" s="293"/>
      <c r="C1351" s="287"/>
      <c r="D1351" s="287"/>
      <c r="E1351" s="286"/>
    </row>
    <row r="1352" spans="1:5" ht="21.95" customHeight="1" thickBot="1">
      <c r="A1352" s="31">
        <f>'اسماء العملاء'!A178</f>
        <v>0</v>
      </c>
      <c r="B1352" s="293"/>
      <c r="C1352" s="287"/>
      <c r="D1352" s="287"/>
      <c r="E1352" s="286"/>
    </row>
    <row r="1353" spans="1:5" ht="21.95" customHeight="1" thickBot="1">
      <c r="A1353" s="31">
        <f>'اسماء العملاء'!A179</f>
        <v>0</v>
      </c>
      <c r="B1353" s="293"/>
      <c r="C1353" s="287"/>
      <c r="D1353" s="287"/>
      <c r="E1353" s="286"/>
    </row>
    <row r="1354" spans="1:5" ht="21.95" customHeight="1" thickBot="1">
      <c r="A1354" s="31">
        <f>'اسماء العملاء'!A180</f>
        <v>0</v>
      </c>
      <c r="B1354" s="293"/>
      <c r="C1354" s="287"/>
      <c r="D1354" s="287"/>
      <c r="E1354" s="286"/>
    </row>
    <row r="1355" spans="1:5" ht="21.95" customHeight="1" thickBot="1">
      <c r="A1355" s="31">
        <f>'اسماء العملاء'!A181</f>
        <v>0</v>
      </c>
      <c r="B1355" s="293"/>
      <c r="C1355" s="287"/>
      <c r="D1355" s="287"/>
      <c r="E1355" s="286"/>
    </row>
    <row r="1356" spans="1:5" ht="21.95" customHeight="1" thickBot="1">
      <c r="A1356" s="31">
        <f>'اسماء العملاء'!A182</f>
        <v>0</v>
      </c>
      <c r="B1356" s="293"/>
      <c r="C1356" s="287"/>
      <c r="D1356" s="287"/>
      <c r="E1356" s="286"/>
    </row>
    <row r="1357" spans="1:5" ht="21.95" customHeight="1" thickBot="1">
      <c r="A1357" s="31">
        <f>'اسماء العملاء'!A183</f>
        <v>0</v>
      </c>
      <c r="B1357" s="293"/>
      <c r="C1357" s="287"/>
      <c r="D1357" s="287"/>
      <c r="E1357" s="286"/>
    </row>
    <row r="1358" spans="1:5" ht="21.95" customHeight="1" thickBot="1">
      <c r="A1358" s="31">
        <f>'اسماء العملاء'!A184</f>
        <v>0</v>
      </c>
      <c r="B1358" s="293"/>
      <c r="C1358" s="287"/>
      <c r="D1358" s="287"/>
      <c r="E1358" s="286"/>
    </row>
    <row r="1359" spans="1:5" ht="21.95" customHeight="1" thickBot="1">
      <c r="A1359" s="31">
        <f>'اسماء العملاء'!A185</f>
        <v>0</v>
      </c>
      <c r="B1359" s="293"/>
      <c r="C1359" s="287"/>
      <c r="D1359" s="287"/>
      <c r="E1359" s="286"/>
    </row>
    <row r="1360" spans="1:5" ht="21.95" customHeight="1" thickBot="1">
      <c r="A1360" s="31">
        <f>'اسماء العملاء'!A186</f>
        <v>0</v>
      </c>
      <c r="B1360" s="293"/>
      <c r="C1360" s="287"/>
      <c r="D1360" s="287"/>
      <c r="E1360" s="286"/>
    </row>
    <row r="1361" spans="1:5" ht="21.95" customHeight="1" thickBot="1">
      <c r="A1361" s="31">
        <f>'اسماء العملاء'!A187</f>
        <v>0</v>
      </c>
      <c r="B1361" s="293"/>
      <c r="C1361" s="287"/>
      <c r="D1361" s="287"/>
      <c r="E1361" s="286"/>
    </row>
    <row r="1362" spans="1:5" ht="21.95" customHeight="1" thickBot="1">
      <c r="A1362" s="31">
        <f>'اسماء العملاء'!A188</f>
        <v>0</v>
      </c>
      <c r="B1362" s="293"/>
      <c r="C1362" s="287"/>
      <c r="D1362" s="287"/>
      <c r="E1362" s="286"/>
    </row>
    <row r="1363" spans="1:5" ht="21.95" customHeight="1" thickBot="1">
      <c r="A1363" s="31">
        <f>'اسماء العملاء'!A189</f>
        <v>0</v>
      </c>
      <c r="B1363" s="293"/>
      <c r="C1363" s="287"/>
      <c r="D1363" s="287"/>
      <c r="E1363" s="286"/>
    </row>
    <row r="1364" spans="1:5" ht="21.95" customHeight="1" thickBot="1">
      <c r="A1364" s="31">
        <f>'اسماء العملاء'!A190</f>
        <v>0</v>
      </c>
      <c r="B1364" s="293"/>
      <c r="C1364" s="287"/>
      <c r="D1364" s="287"/>
      <c r="E1364" s="286"/>
    </row>
    <row r="1365" spans="1:5" ht="21.95" customHeight="1" thickBot="1">
      <c r="A1365" s="31">
        <f>'اسماء العملاء'!A191</f>
        <v>0</v>
      </c>
      <c r="B1365" s="293"/>
      <c r="C1365" s="287"/>
      <c r="D1365" s="287"/>
      <c r="E1365" s="286"/>
    </row>
    <row r="1366" spans="1:5" ht="21.95" customHeight="1" thickBot="1">
      <c r="A1366" s="31">
        <f>'اسماء العملاء'!A192</f>
        <v>0</v>
      </c>
      <c r="B1366" s="293"/>
      <c r="C1366" s="287"/>
      <c r="D1366" s="287"/>
      <c r="E1366" s="286"/>
    </row>
    <row r="1367" spans="1:5" ht="21.95" customHeight="1" thickBot="1">
      <c r="A1367" s="31">
        <f>'اسماء العملاء'!A193</f>
        <v>0</v>
      </c>
      <c r="B1367" s="293"/>
      <c r="C1367" s="287"/>
      <c r="D1367" s="287"/>
      <c r="E1367" s="286"/>
    </row>
    <row r="1368" spans="1:5" ht="21.95" customHeight="1" thickBot="1">
      <c r="A1368" s="31">
        <f>'اسماء العملاء'!A194</f>
        <v>0</v>
      </c>
      <c r="B1368" s="293"/>
      <c r="C1368" s="287"/>
      <c r="D1368" s="287"/>
      <c r="E1368" s="286"/>
    </row>
    <row r="1369" spans="1:5" ht="21.95" customHeight="1" thickBot="1">
      <c r="A1369" s="31">
        <f>'اسماء العملاء'!A195</f>
        <v>0</v>
      </c>
      <c r="B1369" s="293"/>
      <c r="C1369" s="287"/>
      <c r="D1369" s="287"/>
      <c r="E1369" s="286"/>
    </row>
    <row r="1370" spans="1:5" ht="21.95" customHeight="1" thickBot="1">
      <c r="A1370" s="31">
        <f>'اسماء العملاء'!A196</f>
        <v>0</v>
      </c>
      <c r="B1370" s="293"/>
      <c r="C1370" s="287"/>
      <c r="D1370" s="287"/>
      <c r="E1370" s="286"/>
    </row>
    <row r="1371" spans="1:5" ht="21.95" customHeight="1" thickBot="1">
      <c r="A1371" s="31">
        <f>'اسماء العملاء'!A197</f>
        <v>0</v>
      </c>
      <c r="B1371" s="293"/>
      <c r="C1371" s="287"/>
      <c r="D1371" s="287"/>
      <c r="E1371" s="286"/>
    </row>
    <row r="1372" spans="1:5" ht="21.95" customHeight="1" thickBot="1">
      <c r="A1372" s="31">
        <f>'اسماء العملاء'!A198</f>
        <v>0</v>
      </c>
      <c r="B1372" s="293"/>
      <c r="C1372" s="287"/>
      <c r="D1372" s="287"/>
      <c r="E1372" s="286"/>
    </row>
    <row r="1373" spans="1:5" ht="21.95" customHeight="1" thickBot="1">
      <c r="A1373" s="31">
        <f>'اسماء العملاء'!A199</f>
        <v>0</v>
      </c>
      <c r="B1373" s="293"/>
      <c r="C1373" s="287"/>
      <c r="D1373" s="287"/>
      <c r="E1373" s="286"/>
    </row>
    <row r="1374" spans="1:5" ht="21.95" customHeight="1" thickBot="1">
      <c r="A1374" s="31">
        <f>'اسماء العملاء'!A200</f>
        <v>0</v>
      </c>
      <c r="B1374" s="293"/>
      <c r="C1374" s="287"/>
      <c r="D1374" s="287"/>
      <c r="E1374" s="286"/>
    </row>
    <row r="1375" spans="1:5" ht="21.95" customHeight="1" thickBot="1">
      <c r="A1375" s="31">
        <f>'اسماء العملاء'!A201</f>
        <v>0</v>
      </c>
      <c r="B1375" s="293"/>
      <c r="C1375" s="287"/>
      <c r="D1375" s="287"/>
      <c r="E1375" s="286"/>
    </row>
    <row r="1376" spans="1:5" ht="21.95" customHeight="1" thickBot="1">
      <c r="A1376" s="31">
        <f>'اسماء العملاء'!A202</f>
        <v>0</v>
      </c>
      <c r="B1376" s="293"/>
      <c r="C1376" s="287"/>
      <c r="D1376" s="287"/>
      <c r="E1376" s="286"/>
    </row>
    <row r="1377" spans="1:5" ht="21.95" customHeight="1" thickBot="1">
      <c r="A1377" s="31">
        <f>'اسماء العملاء'!A203</f>
        <v>0</v>
      </c>
      <c r="B1377" s="293"/>
      <c r="C1377" s="287"/>
      <c r="D1377" s="287"/>
      <c r="E1377" s="286"/>
    </row>
    <row r="1378" spans="1:5" ht="21.95" customHeight="1" thickBot="1">
      <c r="A1378" s="31">
        <f>'اسماء العملاء'!A204</f>
        <v>0</v>
      </c>
      <c r="B1378" s="293"/>
      <c r="C1378" s="287"/>
      <c r="D1378" s="287"/>
      <c r="E1378" s="286"/>
    </row>
    <row r="1379" spans="1:5" ht="21.95" customHeight="1" thickBot="1">
      <c r="A1379" s="31">
        <f>'اسماء العملاء'!A205</f>
        <v>0</v>
      </c>
      <c r="B1379" s="293"/>
      <c r="C1379" s="287"/>
      <c r="D1379" s="287"/>
      <c r="E1379" s="286"/>
    </row>
    <row r="1380" spans="1:5" ht="21.95" customHeight="1" thickBot="1">
      <c r="A1380" s="31">
        <f>'اسماء العملاء'!A206</f>
        <v>0</v>
      </c>
      <c r="B1380" s="293"/>
      <c r="C1380" s="287"/>
      <c r="D1380" s="287"/>
      <c r="E1380" s="286"/>
    </row>
    <row r="1381" spans="1:5" ht="21.95" customHeight="1" thickBot="1">
      <c r="A1381" s="31">
        <f>'اسماء العملاء'!A207</f>
        <v>0</v>
      </c>
      <c r="B1381" s="293"/>
      <c r="C1381" s="287"/>
      <c r="D1381" s="287"/>
      <c r="E1381" s="286"/>
    </row>
    <row r="1382" spans="1:5" ht="21.95" customHeight="1" thickBot="1">
      <c r="A1382" s="31">
        <f>'اسماء العملاء'!A208</f>
        <v>0</v>
      </c>
      <c r="B1382" s="293"/>
      <c r="C1382" s="287"/>
      <c r="D1382" s="287"/>
      <c r="E1382" s="286"/>
    </row>
    <row r="1383" spans="1:5" ht="21.95" customHeight="1" thickBot="1">
      <c r="A1383" s="31">
        <f>'اسماء العملاء'!A209</f>
        <v>0</v>
      </c>
      <c r="B1383" s="293"/>
      <c r="C1383" s="287"/>
      <c r="D1383" s="287"/>
      <c r="E1383" s="286"/>
    </row>
    <row r="1384" spans="1:5" ht="21.95" customHeight="1" thickBot="1">
      <c r="A1384" s="31">
        <f>'اسماء العملاء'!A210</f>
        <v>0</v>
      </c>
      <c r="B1384" s="293"/>
      <c r="C1384" s="287"/>
      <c r="D1384" s="287"/>
      <c r="E1384" s="286"/>
    </row>
    <row r="1385" spans="1:5" ht="21.95" customHeight="1" thickBot="1">
      <c r="A1385" s="31">
        <f>'اسماء العملاء'!A211</f>
        <v>0</v>
      </c>
      <c r="B1385" s="293"/>
      <c r="C1385" s="287"/>
      <c r="D1385" s="287"/>
      <c r="E1385" s="286"/>
    </row>
    <row r="1386" spans="1:5" ht="21.95" customHeight="1" thickBot="1">
      <c r="A1386" s="31">
        <f>'اسماء العملاء'!A212</f>
        <v>0</v>
      </c>
      <c r="B1386" s="293"/>
      <c r="C1386" s="287"/>
      <c r="D1386" s="287"/>
      <c r="E1386" s="286"/>
    </row>
    <row r="1387" spans="1:5" ht="21.95" customHeight="1" thickBot="1">
      <c r="A1387" s="31">
        <f>'اسماء العملاء'!A213</f>
        <v>0</v>
      </c>
      <c r="B1387" s="293"/>
      <c r="C1387" s="287"/>
      <c r="D1387" s="287"/>
      <c r="E1387" s="286"/>
    </row>
    <row r="1388" spans="1:5" ht="21.95" customHeight="1" thickBot="1">
      <c r="A1388" s="31">
        <f>'اسماء العملاء'!A214</f>
        <v>0</v>
      </c>
      <c r="B1388" s="293"/>
      <c r="C1388" s="287"/>
      <c r="D1388" s="287"/>
      <c r="E1388" s="286"/>
    </row>
    <row r="1389" spans="1:5" ht="21.95" customHeight="1" thickBot="1">
      <c r="A1389" s="31">
        <f>'اسماء العملاء'!A215</f>
        <v>0</v>
      </c>
      <c r="B1389" s="293"/>
      <c r="C1389" s="287"/>
      <c r="D1389" s="287"/>
      <c r="E1389" s="286"/>
    </row>
    <row r="1390" spans="1:5" ht="21.95" customHeight="1" thickBot="1">
      <c r="A1390" s="31">
        <f>'اسماء العملاء'!A216</f>
        <v>0</v>
      </c>
      <c r="B1390" s="293"/>
      <c r="C1390" s="287"/>
      <c r="D1390" s="287"/>
      <c r="E1390" s="286"/>
    </row>
    <row r="1391" spans="1:5" ht="21.95" customHeight="1" thickBot="1">
      <c r="A1391" s="31">
        <f>'اسماء العملاء'!A217</f>
        <v>0</v>
      </c>
      <c r="B1391" s="293"/>
      <c r="C1391" s="287"/>
      <c r="D1391" s="287"/>
      <c r="E1391" s="286"/>
    </row>
    <row r="1392" spans="1:5" ht="21.95" customHeight="1" thickBot="1">
      <c r="A1392" s="31">
        <f>'اسماء العملاء'!A218</f>
        <v>0</v>
      </c>
      <c r="B1392" s="293"/>
      <c r="C1392" s="287"/>
      <c r="D1392" s="287"/>
      <c r="E1392" s="286"/>
    </row>
    <row r="1393" spans="1:5" ht="21.95" customHeight="1" thickBot="1">
      <c r="A1393" s="31">
        <f>'اسماء العملاء'!A219</f>
        <v>0</v>
      </c>
      <c r="B1393" s="293"/>
      <c r="C1393" s="287"/>
      <c r="D1393" s="287"/>
      <c r="E1393" s="286"/>
    </row>
    <row r="1394" spans="1:5" ht="21.95" customHeight="1" thickBot="1">
      <c r="A1394" s="31">
        <f>'اسماء العملاء'!A220</f>
        <v>0</v>
      </c>
      <c r="B1394" s="293"/>
      <c r="C1394" s="287"/>
      <c r="D1394" s="287"/>
      <c r="E1394" s="286"/>
    </row>
    <row r="1395" spans="1:5" ht="21.95" customHeight="1" thickBot="1">
      <c r="A1395" s="31">
        <f>'اسماء العملاء'!A221</f>
        <v>0</v>
      </c>
      <c r="B1395" s="293"/>
      <c r="C1395" s="287"/>
      <c r="D1395" s="287"/>
      <c r="E1395" s="286"/>
    </row>
    <row r="1396" spans="1:5" ht="21.95" customHeight="1" thickBot="1">
      <c r="A1396" s="31">
        <f>'اسماء العملاء'!A222</f>
        <v>0</v>
      </c>
      <c r="B1396" s="293"/>
      <c r="C1396" s="287"/>
      <c r="D1396" s="287"/>
      <c r="E1396" s="286"/>
    </row>
    <row r="1397" spans="1:5" ht="21.95" customHeight="1" thickBot="1">
      <c r="A1397" s="31">
        <f>'اسماء العملاء'!A223</f>
        <v>0</v>
      </c>
      <c r="B1397" s="293"/>
      <c r="C1397" s="287"/>
      <c r="D1397" s="287"/>
      <c r="E1397" s="286"/>
    </row>
    <row r="1398" spans="1:5" ht="21.95" customHeight="1" thickBot="1">
      <c r="A1398" s="31">
        <f>'اسماء العملاء'!A224</f>
        <v>0</v>
      </c>
      <c r="B1398" s="293"/>
      <c r="C1398" s="287"/>
      <c r="D1398" s="287"/>
      <c r="E1398" s="286"/>
    </row>
    <row r="1399" spans="1:5" ht="21.95" customHeight="1" thickBot="1">
      <c r="A1399" s="31">
        <f>'اسماء العملاء'!A225</f>
        <v>0</v>
      </c>
      <c r="B1399" s="293"/>
      <c r="C1399" s="287"/>
      <c r="D1399" s="287"/>
      <c r="E1399" s="286"/>
    </row>
    <row r="1400" spans="1:5" ht="21.95" customHeight="1" thickBot="1">
      <c r="A1400" s="31">
        <f>'اسماء العملاء'!A226</f>
        <v>0</v>
      </c>
      <c r="B1400" s="293"/>
      <c r="C1400" s="287"/>
      <c r="D1400" s="287"/>
      <c r="E1400" s="286"/>
    </row>
    <row r="1401" spans="1:5" ht="21.95" customHeight="1" thickBot="1">
      <c r="A1401" s="31">
        <f>'اسماء العملاء'!A227</f>
        <v>0</v>
      </c>
      <c r="B1401" s="293"/>
      <c r="C1401" s="287"/>
      <c r="D1401" s="287"/>
      <c r="E1401" s="286"/>
    </row>
    <row r="1402" spans="1:5" ht="21.95" customHeight="1" thickBot="1">
      <c r="A1402" s="31">
        <f>'اسماء العملاء'!A228</f>
        <v>0</v>
      </c>
      <c r="B1402" s="293"/>
      <c r="C1402" s="287"/>
      <c r="D1402" s="287"/>
      <c r="E1402" s="286"/>
    </row>
    <row r="1403" spans="1:5" ht="21.95" customHeight="1" thickBot="1">
      <c r="A1403" s="31">
        <f>'اسماء العملاء'!A229</f>
        <v>0</v>
      </c>
      <c r="B1403" s="293"/>
      <c r="C1403" s="287"/>
      <c r="D1403" s="287"/>
      <c r="E1403" s="286"/>
    </row>
    <row r="1404" spans="1:5" ht="21.95" customHeight="1" thickBot="1">
      <c r="A1404" s="31">
        <f>'اسماء العملاء'!A230</f>
        <v>0</v>
      </c>
      <c r="B1404" s="293"/>
      <c r="C1404" s="287"/>
      <c r="D1404" s="287"/>
      <c r="E1404" s="286"/>
    </row>
    <row r="1405" spans="1:5" ht="21.95" customHeight="1" thickBot="1">
      <c r="A1405" s="31">
        <f>'اسماء العملاء'!A231</f>
        <v>0</v>
      </c>
      <c r="B1405" s="293"/>
      <c r="C1405" s="287"/>
      <c r="D1405" s="287"/>
      <c r="E1405" s="286"/>
    </row>
    <row r="1406" spans="1:5" ht="21.95" customHeight="1" thickBot="1">
      <c r="A1406" s="31">
        <f>'اسماء العملاء'!A232</f>
        <v>0</v>
      </c>
      <c r="B1406" s="293"/>
      <c r="C1406" s="287"/>
      <c r="D1406" s="287"/>
      <c r="E1406" s="286"/>
    </row>
    <row r="1407" spans="1:5" ht="21.95" customHeight="1" thickBot="1">
      <c r="A1407" s="31">
        <f>'اسماء العملاء'!A233</f>
        <v>0</v>
      </c>
      <c r="B1407" s="293"/>
      <c r="C1407" s="287"/>
      <c r="D1407" s="287"/>
      <c r="E1407" s="286"/>
    </row>
    <row r="1408" spans="1:5" ht="21.95" customHeight="1" thickBot="1">
      <c r="A1408" s="31">
        <f>'اسماء العملاء'!A234</f>
        <v>0</v>
      </c>
      <c r="B1408" s="293"/>
      <c r="C1408" s="287"/>
      <c r="D1408" s="287"/>
      <c r="E1408" s="286"/>
    </row>
    <row r="1409" spans="1:5" ht="21.95" customHeight="1" thickBot="1">
      <c r="A1409" s="31">
        <f>'اسماء العملاء'!A235</f>
        <v>0</v>
      </c>
      <c r="B1409" s="293"/>
      <c r="C1409" s="287"/>
      <c r="D1409" s="287"/>
      <c r="E1409" s="286"/>
    </row>
    <row r="1410" spans="1:5" ht="21.95" customHeight="1" thickBot="1">
      <c r="A1410" s="31">
        <f>'اسماء العملاء'!A236</f>
        <v>0</v>
      </c>
      <c r="B1410" s="293"/>
      <c r="C1410" s="287"/>
      <c r="D1410" s="287"/>
      <c r="E1410" s="286"/>
    </row>
    <row r="1411" spans="1:5" ht="21.95" customHeight="1" thickBot="1">
      <c r="A1411" s="31">
        <f>'اسماء العملاء'!A237</f>
        <v>0</v>
      </c>
      <c r="B1411" s="293"/>
      <c r="C1411" s="287"/>
      <c r="D1411" s="287"/>
      <c r="E1411" s="286"/>
    </row>
    <row r="1412" spans="1:5" ht="21.95" customHeight="1" thickBot="1">
      <c r="A1412" s="31">
        <f>'اسماء العملاء'!A238</f>
        <v>0</v>
      </c>
      <c r="B1412" s="293"/>
      <c r="C1412" s="287"/>
      <c r="D1412" s="287"/>
      <c r="E1412" s="286"/>
    </row>
    <row r="1413" spans="1:5" ht="21.95" customHeight="1" thickBot="1">
      <c r="A1413" s="31">
        <f>'اسماء العملاء'!A239</f>
        <v>0</v>
      </c>
      <c r="B1413" s="293"/>
      <c r="C1413" s="287"/>
      <c r="D1413" s="287"/>
      <c r="E1413" s="286"/>
    </row>
    <row r="1414" spans="1:5" ht="21.95" customHeight="1" thickBot="1">
      <c r="A1414" s="31">
        <f>'اسماء العملاء'!A240</f>
        <v>0</v>
      </c>
      <c r="B1414" s="293"/>
      <c r="C1414" s="287"/>
      <c r="D1414" s="287"/>
      <c r="E1414" s="286"/>
    </row>
    <row r="1415" spans="1:5" ht="21.95" customHeight="1" thickBot="1">
      <c r="A1415" s="31">
        <f>'اسماء العملاء'!A241</f>
        <v>0</v>
      </c>
      <c r="B1415" s="293"/>
      <c r="C1415" s="287"/>
      <c r="D1415" s="287"/>
      <c r="E1415" s="286"/>
    </row>
    <row r="1416" spans="1:5" ht="21.95" customHeight="1" thickBot="1">
      <c r="A1416" s="31">
        <f>'اسماء العملاء'!A242</f>
        <v>0</v>
      </c>
      <c r="B1416" s="293"/>
      <c r="C1416" s="287"/>
      <c r="D1416" s="287"/>
      <c r="E1416" s="286"/>
    </row>
    <row r="1417" spans="1:5" ht="21.95" customHeight="1" thickBot="1">
      <c r="A1417" s="31">
        <f>'اسماء العملاء'!A243</f>
        <v>0</v>
      </c>
      <c r="B1417" s="293"/>
      <c r="C1417" s="287"/>
      <c r="D1417" s="287"/>
      <c r="E1417" s="286"/>
    </row>
    <row r="1418" spans="1:5" ht="21.95" customHeight="1" thickBot="1">
      <c r="A1418" s="31">
        <f>'اسماء العملاء'!A244</f>
        <v>0</v>
      </c>
      <c r="B1418" s="293"/>
      <c r="C1418" s="287"/>
      <c r="D1418" s="287"/>
      <c r="E1418" s="286"/>
    </row>
    <row r="1419" spans="1:5" ht="21.95" customHeight="1" thickBot="1">
      <c r="A1419" s="31">
        <f>'اسماء العملاء'!A245</f>
        <v>0</v>
      </c>
      <c r="B1419" s="293"/>
      <c r="C1419" s="287"/>
      <c r="D1419" s="287"/>
      <c r="E1419" s="286"/>
    </row>
    <row r="1420" spans="1:5" ht="21.95" customHeight="1" thickBot="1">
      <c r="A1420" s="31">
        <f>'اسماء العملاء'!A246</f>
        <v>0</v>
      </c>
      <c r="B1420" s="293"/>
      <c r="C1420" s="287"/>
      <c r="D1420" s="287"/>
      <c r="E1420" s="286"/>
    </row>
    <row r="1421" spans="1:5" ht="21.95" customHeight="1" thickBot="1">
      <c r="A1421" s="31">
        <f>'اسماء العملاء'!A247</f>
        <v>0</v>
      </c>
      <c r="B1421" s="293"/>
      <c r="C1421" s="287"/>
      <c r="D1421" s="287"/>
      <c r="E1421" s="286"/>
    </row>
    <row r="1422" spans="1:5" ht="21.95" customHeight="1" thickBot="1">
      <c r="A1422" s="31">
        <f>'اسماء العملاء'!A248</f>
        <v>0</v>
      </c>
      <c r="B1422" s="293"/>
      <c r="C1422" s="287"/>
      <c r="D1422" s="287"/>
      <c r="E1422" s="286"/>
    </row>
    <row r="1423" spans="1:5" ht="21.95" customHeight="1" thickBot="1">
      <c r="A1423" s="31">
        <f>'اسماء العملاء'!A249</f>
        <v>0</v>
      </c>
      <c r="B1423" s="293"/>
      <c r="C1423" s="287"/>
      <c r="D1423" s="287"/>
      <c r="E1423" s="286"/>
    </row>
    <row r="1424" spans="1:5" ht="21.95" customHeight="1" thickBot="1">
      <c r="A1424" s="31">
        <f>'اسماء العملاء'!A250</f>
        <v>0</v>
      </c>
      <c r="B1424" s="293"/>
      <c r="C1424" s="287"/>
      <c r="D1424" s="287"/>
      <c r="E1424" s="286"/>
    </row>
    <row r="1425" spans="1:5" ht="21.95" customHeight="1" thickBot="1">
      <c r="A1425" s="31">
        <f>'اسماء العملاء'!A251</f>
        <v>0</v>
      </c>
      <c r="B1425" s="293"/>
      <c r="C1425" s="287"/>
      <c r="D1425" s="287"/>
      <c r="E1425" s="286"/>
    </row>
    <row r="1426" spans="1:5" ht="21.95" customHeight="1" thickBot="1">
      <c r="A1426" s="31">
        <f>'اسماء العملاء'!A252</f>
        <v>0</v>
      </c>
      <c r="B1426" s="293"/>
      <c r="C1426" s="287"/>
      <c r="D1426" s="287"/>
      <c r="E1426" s="286"/>
    </row>
    <row r="1427" spans="1:5" ht="21.95" customHeight="1" thickBot="1">
      <c r="A1427" s="31">
        <f>'اسماء العملاء'!A253</f>
        <v>0</v>
      </c>
      <c r="B1427" s="293"/>
      <c r="C1427" s="287"/>
      <c r="D1427" s="287"/>
      <c r="E1427" s="286"/>
    </row>
    <row r="1428" spans="1:5" ht="21.95" customHeight="1" thickBot="1">
      <c r="A1428" s="31">
        <f>'اسماء العملاء'!A254</f>
        <v>0</v>
      </c>
      <c r="B1428" s="293"/>
      <c r="C1428" s="287"/>
      <c r="D1428" s="287"/>
      <c r="E1428" s="286"/>
    </row>
    <row r="1429" spans="1:5" ht="21.95" customHeight="1" thickBot="1">
      <c r="A1429" s="31">
        <f>'اسماء العملاء'!A255</f>
        <v>0</v>
      </c>
      <c r="B1429" s="293"/>
      <c r="C1429" s="287"/>
      <c r="D1429" s="287"/>
      <c r="E1429" s="286"/>
    </row>
    <row r="1430" spans="1:5" ht="21.95" customHeight="1" thickBot="1">
      <c r="A1430" s="31">
        <f>'اسماء العملاء'!A256</f>
        <v>0</v>
      </c>
      <c r="B1430" s="293"/>
      <c r="C1430" s="287"/>
      <c r="D1430" s="287"/>
      <c r="E1430" s="286"/>
    </row>
    <row r="1431" spans="1:5" ht="21.95" customHeight="1" thickBot="1">
      <c r="A1431" s="31">
        <f>'اسماء العملاء'!A257</f>
        <v>0</v>
      </c>
      <c r="B1431" s="293"/>
      <c r="C1431" s="287"/>
      <c r="D1431" s="287"/>
      <c r="E1431" s="286"/>
    </row>
    <row r="1432" spans="1:5" ht="21.95" customHeight="1" thickBot="1">
      <c r="A1432" s="31">
        <f>'اسماء العملاء'!A258</f>
        <v>0</v>
      </c>
      <c r="B1432" s="293"/>
      <c r="C1432" s="287"/>
      <c r="D1432" s="287"/>
      <c r="E1432" s="286"/>
    </row>
    <row r="1433" spans="1:5" ht="21.95" customHeight="1" thickBot="1">
      <c r="A1433" s="31">
        <f>'اسماء العملاء'!A259</f>
        <v>0</v>
      </c>
      <c r="B1433" s="293"/>
      <c r="C1433" s="287"/>
      <c r="D1433" s="287"/>
      <c r="E1433" s="286"/>
    </row>
    <row r="1434" spans="1:5" ht="21.95" customHeight="1" thickBot="1">
      <c r="A1434" s="31">
        <f>'اسماء العملاء'!A260</f>
        <v>0</v>
      </c>
      <c r="B1434" s="293"/>
      <c r="C1434" s="287"/>
      <c r="D1434" s="287"/>
      <c r="E1434" s="286"/>
    </row>
    <row r="1435" spans="1:5" ht="21.95" customHeight="1" thickBot="1">
      <c r="A1435" s="31">
        <f>'اسماء العملاء'!A261</f>
        <v>0</v>
      </c>
      <c r="B1435" s="293"/>
      <c r="C1435" s="287"/>
      <c r="D1435" s="287"/>
      <c r="E1435" s="286"/>
    </row>
    <row r="1436" spans="1:5" ht="21.95" customHeight="1" thickBot="1">
      <c r="A1436" s="31">
        <f>'اسماء العملاء'!A262</f>
        <v>0</v>
      </c>
      <c r="B1436" s="293"/>
      <c r="C1436" s="287"/>
      <c r="D1436" s="287"/>
      <c r="E1436" s="286"/>
    </row>
    <row r="1437" spans="1:5" ht="21.95" customHeight="1" thickBot="1">
      <c r="A1437" s="31">
        <f>'اسماء العملاء'!A263</f>
        <v>0</v>
      </c>
      <c r="B1437" s="293"/>
      <c r="C1437" s="287"/>
      <c r="D1437" s="287"/>
      <c r="E1437" s="286"/>
    </row>
    <row r="1438" spans="1:5" ht="21.95" customHeight="1" thickBot="1">
      <c r="A1438" s="31">
        <f>'اسماء العملاء'!A264</f>
        <v>0</v>
      </c>
      <c r="B1438" s="293"/>
      <c r="C1438" s="287"/>
      <c r="D1438" s="287"/>
      <c r="E1438" s="286"/>
    </row>
    <row r="1439" spans="1:5" ht="21.95" customHeight="1" thickBot="1">
      <c r="A1439" s="31">
        <f>'اسماء العملاء'!A265</f>
        <v>0</v>
      </c>
      <c r="B1439" s="293"/>
      <c r="C1439" s="287"/>
      <c r="D1439" s="287"/>
      <c r="E1439" s="286"/>
    </row>
    <row r="1440" spans="1:5" ht="21.95" customHeight="1" thickBot="1">
      <c r="A1440" s="31">
        <f>'اسماء العملاء'!A266</f>
        <v>0</v>
      </c>
      <c r="B1440" s="293"/>
      <c r="C1440" s="287"/>
      <c r="D1440" s="287"/>
      <c r="E1440" s="286"/>
    </row>
    <row r="1441" spans="1:5" ht="21.95" customHeight="1" thickBot="1">
      <c r="A1441" s="31">
        <f>'اسماء العملاء'!A267</f>
        <v>0</v>
      </c>
      <c r="B1441" s="293"/>
      <c r="C1441" s="287"/>
      <c r="D1441" s="287"/>
      <c r="E1441" s="286"/>
    </row>
    <row r="1442" spans="1:5" ht="21.95" customHeight="1" thickBot="1">
      <c r="A1442" s="31">
        <f>'اسماء العملاء'!A268</f>
        <v>0</v>
      </c>
      <c r="B1442" s="293"/>
      <c r="C1442" s="287"/>
      <c r="D1442" s="287"/>
      <c r="E1442" s="286"/>
    </row>
    <row r="1443" spans="1:5" ht="21.95" customHeight="1" thickBot="1">
      <c r="A1443" s="31">
        <f>'اسماء العملاء'!A269</f>
        <v>0</v>
      </c>
      <c r="B1443" s="293"/>
      <c r="C1443" s="287"/>
      <c r="D1443" s="287"/>
      <c r="E1443" s="286"/>
    </row>
    <row r="1444" spans="1:5" ht="21.95" customHeight="1" thickBot="1">
      <c r="A1444" s="31">
        <f>'اسماء العملاء'!A270</f>
        <v>0</v>
      </c>
      <c r="B1444" s="293"/>
      <c r="C1444" s="287"/>
      <c r="D1444" s="287"/>
      <c r="E1444" s="286"/>
    </row>
    <row r="1445" spans="1:5" ht="21.95" customHeight="1" thickBot="1">
      <c r="A1445" s="31">
        <f>'اسماء العملاء'!A271</f>
        <v>0</v>
      </c>
      <c r="B1445" s="293"/>
      <c r="C1445" s="287"/>
      <c r="D1445" s="287"/>
      <c r="E1445" s="286"/>
    </row>
    <row r="1446" spans="1:5" ht="21.95" customHeight="1" thickBot="1">
      <c r="A1446" s="31">
        <f>'اسماء العملاء'!A272</f>
        <v>0</v>
      </c>
      <c r="B1446" s="293"/>
      <c r="C1446" s="287"/>
      <c r="D1446" s="287"/>
      <c r="E1446" s="286"/>
    </row>
    <row r="1447" spans="1:5" ht="21.95" customHeight="1" thickBot="1">
      <c r="A1447" s="31">
        <f>'اسماء العملاء'!A273</f>
        <v>0</v>
      </c>
      <c r="B1447" s="293"/>
      <c r="C1447" s="287"/>
      <c r="D1447" s="287"/>
      <c r="E1447" s="286"/>
    </row>
    <row r="1448" spans="1:5" ht="21.95" customHeight="1" thickBot="1">
      <c r="A1448" s="31">
        <f>'اسماء العملاء'!A274</f>
        <v>0</v>
      </c>
      <c r="B1448" s="293"/>
      <c r="C1448" s="287"/>
      <c r="D1448" s="287"/>
      <c r="E1448" s="286"/>
    </row>
    <row r="1449" spans="1:5" ht="21.95" customHeight="1" thickBot="1">
      <c r="A1449" s="31">
        <f>'اسماء العملاء'!A275</f>
        <v>0</v>
      </c>
      <c r="B1449" s="293"/>
      <c r="C1449" s="287"/>
      <c r="D1449" s="287"/>
      <c r="E1449" s="286"/>
    </row>
    <row r="1450" spans="1:5" ht="21.95" customHeight="1" thickBot="1">
      <c r="A1450" s="31">
        <f>'اسماء العملاء'!A276</f>
        <v>0</v>
      </c>
      <c r="B1450" s="293"/>
      <c r="C1450" s="287"/>
      <c r="D1450" s="287"/>
      <c r="E1450" s="286"/>
    </row>
    <row r="1451" spans="1:5" ht="21.95" customHeight="1" thickBot="1">
      <c r="A1451" s="31">
        <f>'اسماء العملاء'!A277</f>
        <v>0</v>
      </c>
      <c r="B1451" s="293"/>
      <c r="C1451" s="287"/>
      <c r="D1451" s="287"/>
      <c r="E1451" s="286"/>
    </row>
    <row r="1452" spans="1:5" ht="21.95" customHeight="1" thickBot="1">
      <c r="A1452" s="31">
        <f>'اسماء العملاء'!A278</f>
        <v>0</v>
      </c>
      <c r="B1452" s="293"/>
      <c r="C1452" s="287"/>
      <c r="D1452" s="287"/>
      <c r="E1452" s="286"/>
    </row>
    <row r="1453" spans="1:5" ht="21.95" customHeight="1" thickBot="1">
      <c r="A1453" s="31">
        <f>'اسماء العملاء'!A279</f>
        <v>0</v>
      </c>
      <c r="B1453" s="293"/>
      <c r="C1453" s="287"/>
      <c r="D1453" s="287"/>
      <c r="E1453" s="286"/>
    </row>
    <row r="1454" spans="1:5" ht="21.95" customHeight="1" thickBot="1">
      <c r="A1454" s="31">
        <f>'اسماء العملاء'!A280</f>
        <v>0</v>
      </c>
      <c r="B1454" s="293"/>
      <c r="C1454" s="287"/>
      <c r="D1454" s="287"/>
      <c r="E1454" s="286"/>
    </row>
    <row r="1455" spans="1:5" ht="21.95" customHeight="1" thickBot="1">
      <c r="A1455" s="31">
        <f>'اسماء العملاء'!A281</f>
        <v>0</v>
      </c>
      <c r="B1455" s="293"/>
      <c r="C1455" s="287"/>
      <c r="D1455" s="287"/>
      <c r="E1455" s="286"/>
    </row>
    <row r="1456" spans="1:5" ht="21.95" customHeight="1" thickBot="1">
      <c r="A1456" s="31">
        <f>'اسماء العملاء'!A282</f>
        <v>0</v>
      </c>
      <c r="B1456" s="293"/>
      <c r="C1456" s="287"/>
      <c r="D1456" s="287"/>
      <c r="E1456" s="286"/>
    </row>
    <row r="1457" spans="1:5" ht="21.95" customHeight="1" thickBot="1">
      <c r="A1457" s="31">
        <f>'اسماء العملاء'!A283</f>
        <v>0</v>
      </c>
      <c r="B1457" s="293"/>
      <c r="C1457" s="287"/>
      <c r="D1457" s="287"/>
      <c r="E1457" s="286"/>
    </row>
    <row r="1458" spans="1:5" ht="21.95" customHeight="1" thickBot="1">
      <c r="A1458" s="31">
        <f>'اسماء العملاء'!A284</f>
        <v>0</v>
      </c>
      <c r="B1458" s="293"/>
      <c r="C1458" s="287"/>
      <c r="D1458" s="287"/>
      <c r="E1458" s="286"/>
    </row>
    <row r="1459" spans="1:5" ht="21.95" customHeight="1" thickBot="1">
      <c r="A1459" s="31">
        <f>'اسماء العملاء'!A285</f>
        <v>0</v>
      </c>
      <c r="B1459" s="293"/>
      <c r="C1459" s="287"/>
      <c r="D1459" s="287"/>
      <c r="E1459" s="286"/>
    </row>
    <row r="1460" spans="1:5" ht="21.95" customHeight="1" thickBot="1">
      <c r="A1460" s="31">
        <f>'اسماء العملاء'!A286</f>
        <v>0</v>
      </c>
      <c r="B1460" s="293"/>
      <c r="C1460" s="287"/>
      <c r="D1460" s="287"/>
      <c r="E1460" s="286"/>
    </row>
    <row r="1461" spans="1:5" ht="21.95" customHeight="1" thickBot="1">
      <c r="A1461" s="31">
        <f>'اسماء العملاء'!A287</f>
        <v>0</v>
      </c>
      <c r="B1461" s="293"/>
      <c r="C1461" s="287"/>
      <c r="D1461" s="287"/>
      <c r="E1461" s="286"/>
    </row>
    <row r="1462" spans="1:5" ht="21.95" customHeight="1" thickBot="1">
      <c r="A1462" s="31">
        <f>'اسماء العملاء'!A288</f>
        <v>0</v>
      </c>
      <c r="B1462" s="293"/>
      <c r="C1462" s="287"/>
      <c r="D1462" s="287"/>
      <c r="E1462" s="286"/>
    </row>
    <row r="1463" spans="1:5" ht="21.95" customHeight="1" thickBot="1">
      <c r="A1463" s="31">
        <f>'اسماء العملاء'!A289</f>
        <v>0</v>
      </c>
      <c r="B1463" s="293"/>
      <c r="C1463" s="287"/>
      <c r="D1463" s="287"/>
      <c r="E1463" s="286"/>
    </row>
    <row r="1464" spans="1:5" ht="21.95" customHeight="1" thickBot="1">
      <c r="A1464" s="31">
        <f>'اسماء العملاء'!A290</f>
        <v>0</v>
      </c>
      <c r="B1464" s="293"/>
      <c r="C1464" s="287"/>
      <c r="D1464" s="287"/>
      <c r="E1464" s="286"/>
    </row>
    <row r="1465" spans="1:5" ht="21.95" customHeight="1" thickBot="1">
      <c r="A1465" s="31">
        <f>'اسماء العملاء'!A291</f>
        <v>0</v>
      </c>
      <c r="B1465" s="293"/>
      <c r="C1465" s="287"/>
      <c r="D1465" s="287"/>
      <c r="E1465" s="286"/>
    </row>
    <row r="1466" spans="1:5" ht="21.95" customHeight="1" thickBot="1">
      <c r="A1466" s="31">
        <f>'اسماء العملاء'!A292</f>
        <v>0</v>
      </c>
      <c r="B1466" s="293"/>
      <c r="C1466" s="287"/>
      <c r="D1466" s="287"/>
      <c r="E1466" s="286"/>
    </row>
    <row r="1467" spans="1:5" ht="21.95" customHeight="1" thickBot="1">
      <c r="A1467" s="31">
        <f>'اسماء العملاء'!A293</f>
        <v>0</v>
      </c>
      <c r="B1467" s="293"/>
      <c r="C1467" s="287"/>
      <c r="D1467" s="287"/>
      <c r="E1467" s="286"/>
    </row>
    <row r="1468" spans="1:5" ht="21.95" customHeight="1" thickBot="1">
      <c r="A1468" s="31">
        <f>'اسماء العملاء'!A294</f>
        <v>0</v>
      </c>
      <c r="B1468" s="293"/>
      <c r="C1468" s="287"/>
      <c r="D1468" s="287"/>
      <c r="E1468" s="286"/>
    </row>
    <row r="1469" spans="1:5" ht="21.95" customHeight="1" thickBot="1">
      <c r="A1469" s="31">
        <f>'اسماء العملاء'!A295</f>
        <v>0</v>
      </c>
      <c r="B1469" s="293"/>
      <c r="C1469" s="287"/>
      <c r="D1469" s="287"/>
      <c r="E1469" s="286"/>
    </row>
    <row r="1470" spans="1:5" ht="21.95" customHeight="1" thickBot="1">
      <c r="A1470" s="31">
        <f>'اسماء العملاء'!A296</f>
        <v>0</v>
      </c>
      <c r="B1470" s="293"/>
      <c r="C1470" s="287"/>
      <c r="D1470" s="287"/>
      <c r="E1470" s="286"/>
    </row>
    <row r="1471" spans="1:5" ht="21.95" customHeight="1" thickBot="1">
      <c r="A1471" s="31">
        <f>'اسماء العملاء'!A297</f>
        <v>0</v>
      </c>
      <c r="B1471" s="293"/>
      <c r="C1471" s="287"/>
      <c r="D1471" s="287"/>
      <c r="E1471" s="286"/>
    </row>
    <row r="1472" spans="1:5" ht="21.95" customHeight="1" thickBot="1">
      <c r="A1472" s="31">
        <f>'اسماء العملاء'!A298</f>
        <v>0</v>
      </c>
      <c r="B1472" s="293"/>
      <c r="C1472" s="287"/>
      <c r="D1472" s="287"/>
      <c r="E1472" s="286"/>
    </row>
    <row r="1473" spans="1:5" ht="21.95" customHeight="1" thickBot="1">
      <c r="A1473" s="31">
        <f>'اسماء العملاء'!A299</f>
        <v>0</v>
      </c>
      <c r="B1473" s="293"/>
      <c r="C1473" s="287"/>
      <c r="D1473" s="287"/>
      <c r="E1473" s="286"/>
    </row>
    <row r="1474" spans="1:5" ht="21.95" customHeight="1" thickBot="1">
      <c r="A1474" s="31">
        <f>'اسماء العملاء'!A300</f>
        <v>0</v>
      </c>
      <c r="B1474" s="293"/>
      <c r="C1474" s="287"/>
      <c r="D1474" s="287"/>
      <c r="E1474" s="286"/>
    </row>
    <row r="1475" spans="1:5" ht="21.95" customHeight="1" thickBot="1">
      <c r="A1475" s="31">
        <f>'اسماء العملاء'!A301</f>
        <v>0</v>
      </c>
      <c r="B1475" s="293"/>
      <c r="C1475" s="287"/>
      <c r="D1475" s="287"/>
      <c r="E1475" s="286"/>
    </row>
    <row r="1476" spans="1:5" ht="21.95" customHeight="1" thickBot="1">
      <c r="A1476" s="31">
        <f>'اسماء العملاء'!A302</f>
        <v>0</v>
      </c>
      <c r="B1476" s="293"/>
      <c r="C1476" s="287"/>
      <c r="D1476" s="287"/>
      <c r="E1476" s="286"/>
    </row>
    <row r="1477" spans="1:5" ht="21.95" customHeight="1" thickBot="1">
      <c r="A1477" s="31">
        <f>'اسماء العملاء'!A303</f>
        <v>0</v>
      </c>
      <c r="B1477" s="293"/>
      <c r="C1477" s="287"/>
      <c r="D1477" s="287"/>
      <c r="E1477" s="286"/>
    </row>
    <row r="1478" spans="1:5" ht="21.95" customHeight="1" thickBot="1">
      <c r="A1478" s="31">
        <f>'اسماء العملاء'!A304</f>
        <v>0</v>
      </c>
      <c r="B1478" s="293"/>
      <c r="C1478" s="287"/>
      <c r="D1478" s="287"/>
      <c r="E1478" s="286"/>
    </row>
    <row r="1479" spans="1:5" ht="21.95" customHeight="1" thickBot="1">
      <c r="A1479" s="31">
        <f>'اسماء العملاء'!A305</f>
        <v>0</v>
      </c>
      <c r="B1479" s="293"/>
      <c r="C1479" s="287"/>
      <c r="D1479" s="287"/>
      <c r="E1479" s="286"/>
    </row>
    <row r="1480" spans="1:5" ht="21.95" customHeight="1" thickBot="1">
      <c r="A1480" s="31">
        <f>'اسماء العملاء'!A306</f>
        <v>0</v>
      </c>
      <c r="B1480" s="293"/>
      <c r="C1480" s="287"/>
      <c r="D1480" s="287"/>
      <c r="E1480" s="286"/>
    </row>
    <row r="1481" spans="1:5" ht="21.95" customHeight="1" thickBot="1">
      <c r="A1481" s="31">
        <f>'اسماء العملاء'!A307</f>
        <v>0</v>
      </c>
      <c r="B1481" s="293"/>
      <c r="C1481" s="287"/>
      <c r="D1481" s="287"/>
      <c r="E1481" s="286"/>
    </row>
    <row r="1482" spans="1:5" ht="21.95" customHeight="1" thickBot="1">
      <c r="A1482" s="31">
        <f>'اسماء العملاء'!A308</f>
        <v>0</v>
      </c>
      <c r="B1482" s="293"/>
      <c r="C1482" s="287"/>
      <c r="D1482" s="287"/>
      <c r="E1482" s="286"/>
    </row>
    <row r="1483" spans="1:5" ht="21.95" customHeight="1" thickBot="1">
      <c r="A1483" s="31">
        <f>'اسماء العملاء'!A309</f>
        <v>0</v>
      </c>
      <c r="B1483" s="293"/>
      <c r="C1483" s="287"/>
      <c r="D1483" s="287"/>
      <c r="E1483" s="286"/>
    </row>
    <row r="1484" spans="1:5" ht="21.95" customHeight="1" thickBot="1">
      <c r="A1484" s="31">
        <f>'اسماء العملاء'!A310</f>
        <v>0</v>
      </c>
      <c r="B1484" s="293"/>
      <c r="C1484" s="287"/>
      <c r="D1484" s="287"/>
      <c r="E1484" s="286"/>
    </row>
    <row r="1485" spans="1:5" ht="21.95" customHeight="1" thickBot="1">
      <c r="A1485" s="31">
        <f>'اسماء العملاء'!A311</f>
        <v>0</v>
      </c>
      <c r="B1485" s="293"/>
      <c r="C1485" s="287"/>
      <c r="D1485" s="287"/>
      <c r="E1485" s="286"/>
    </row>
    <row r="1486" spans="1:5" ht="21.95" customHeight="1" thickBot="1">
      <c r="A1486" s="31">
        <f>'اسماء العملاء'!A312</f>
        <v>0</v>
      </c>
      <c r="B1486" s="293"/>
      <c r="C1486" s="287"/>
      <c r="D1486" s="287"/>
      <c r="E1486" s="286"/>
    </row>
    <row r="1487" spans="1:5" ht="21.95" customHeight="1" thickBot="1">
      <c r="A1487" s="31">
        <f>'اسماء العملاء'!A313</f>
        <v>0</v>
      </c>
      <c r="B1487" s="293"/>
      <c r="C1487" s="287"/>
      <c r="D1487" s="287"/>
      <c r="E1487" s="286"/>
    </row>
    <row r="1488" spans="1:5" ht="21.95" customHeight="1" thickBot="1">
      <c r="A1488" s="31">
        <f>'اسماء العملاء'!A314</f>
        <v>0</v>
      </c>
      <c r="B1488" s="293"/>
      <c r="C1488" s="287"/>
      <c r="D1488" s="287"/>
      <c r="E1488" s="286"/>
    </row>
    <row r="1489" spans="1:5" ht="21.95" customHeight="1" thickBot="1">
      <c r="A1489" s="31">
        <f>'اسماء العملاء'!A315</f>
        <v>0</v>
      </c>
      <c r="B1489" s="293"/>
      <c r="C1489" s="287"/>
      <c r="D1489" s="287"/>
      <c r="E1489" s="286"/>
    </row>
    <row r="1490" spans="1:5" ht="21.95" customHeight="1" thickBot="1">
      <c r="A1490" s="31">
        <f>'اسماء العملاء'!A316</f>
        <v>0</v>
      </c>
      <c r="B1490" s="293"/>
      <c r="C1490" s="287"/>
      <c r="D1490" s="287"/>
      <c r="E1490" s="286"/>
    </row>
    <row r="1491" spans="1:5" ht="21.95" customHeight="1" thickBot="1">
      <c r="A1491" s="31">
        <f>'اسماء العملاء'!A317</f>
        <v>0</v>
      </c>
      <c r="B1491" s="293"/>
      <c r="C1491" s="287"/>
      <c r="D1491" s="287"/>
      <c r="E1491" s="286"/>
    </row>
    <row r="1492" spans="1:5" ht="21.95" customHeight="1" thickBot="1">
      <c r="A1492" s="31">
        <f>'اسماء العملاء'!A318</f>
        <v>0</v>
      </c>
      <c r="B1492" s="293"/>
      <c r="C1492" s="287"/>
      <c r="D1492" s="287"/>
      <c r="E1492" s="286"/>
    </row>
    <row r="1493" spans="1:5" ht="21.95" customHeight="1" thickBot="1">
      <c r="A1493" s="31">
        <f>'اسماء العملاء'!A319</f>
        <v>0</v>
      </c>
      <c r="B1493" s="293"/>
      <c r="C1493" s="287"/>
      <c r="D1493" s="287"/>
      <c r="E1493" s="286"/>
    </row>
    <row r="1494" spans="1:5" ht="21.95" customHeight="1" thickBot="1">
      <c r="A1494" s="31">
        <f>'اسماء العملاء'!A320</f>
        <v>0</v>
      </c>
      <c r="B1494" s="293"/>
      <c r="C1494" s="287"/>
      <c r="D1494" s="287"/>
      <c r="E1494" s="286"/>
    </row>
    <row r="1495" spans="1:5" ht="21.95" customHeight="1" thickBot="1">
      <c r="A1495" s="31">
        <f>'اسماء العملاء'!A321</f>
        <v>0</v>
      </c>
      <c r="B1495" s="293"/>
      <c r="C1495" s="287"/>
      <c r="D1495" s="287"/>
      <c r="E1495" s="286"/>
    </row>
    <row r="1496" spans="1:5" ht="21.95" customHeight="1" thickBot="1">
      <c r="A1496" s="31">
        <f>'اسماء العملاء'!A322</f>
        <v>0</v>
      </c>
      <c r="B1496" s="293"/>
      <c r="C1496" s="287"/>
      <c r="D1496" s="287"/>
      <c r="E1496" s="286"/>
    </row>
    <row r="1497" spans="1:5" ht="21.95" customHeight="1" thickBot="1">
      <c r="A1497" s="31">
        <f>'اسماء العملاء'!A323</f>
        <v>0</v>
      </c>
      <c r="B1497" s="293"/>
      <c r="C1497" s="287"/>
      <c r="D1497" s="287"/>
      <c r="E1497" s="286"/>
    </row>
    <row r="1498" spans="1:5" ht="21.95" customHeight="1" thickBot="1">
      <c r="A1498" s="31">
        <f>'اسماء العملاء'!A324</f>
        <v>0</v>
      </c>
      <c r="B1498" s="293"/>
      <c r="C1498" s="287"/>
      <c r="D1498" s="287"/>
      <c r="E1498" s="286"/>
    </row>
    <row r="1499" spans="1:5" ht="21.95" customHeight="1" thickBot="1">
      <c r="A1499" s="31">
        <f>'اسماء العملاء'!A325</f>
        <v>0</v>
      </c>
      <c r="B1499" s="293"/>
      <c r="C1499" s="287"/>
      <c r="D1499" s="287"/>
      <c r="E1499" s="286"/>
    </row>
    <row r="1500" spans="1:5" ht="21.95" customHeight="1" thickBot="1">
      <c r="A1500" s="31">
        <f>'اسماء العملاء'!A326</f>
        <v>0</v>
      </c>
      <c r="B1500" s="293"/>
      <c r="C1500" s="287"/>
      <c r="D1500" s="287"/>
      <c r="E1500" s="286"/>
    </row>
    <row r="1501" spans="1:5" ht="21.95" customHeight="1" thickBot="1">
      <c r="A1501" s="31">
        <f>'اسماء العملاء'!A327</f>
        <v>0</v>
      </c>
      <c r="B1501" s="293"/>
      <c r="C1501" s="287"/>
      <c r="D1501" s="287"/>
      <c r="E1501" s="286"/>
    </row>
    <row r="1502" spans="1:5" ht="21.95" customHeight="1" thickBot="1">
      <c r="A1502" s="31">
        <f>'اسماء العملاء'!A328</f>
        <v>0</v>
      </c>
      <c r="B1502" s="293"/>
      <c r="C1502" s="287"/>
      <c r="D1502" s="287"/>
      <c r="E1502" s="286"/>
    </row>
    <row r="1503" spans="1:5" ht="21.95" customHeight="1" thickBot="1">
      <c r="A1503" s="31">
        <f>'اسماء العملاء'!A329</f>
        <v>0</v>
      </c>
      <c r="B1503" s="293"/>
      <c r="C1503" s="287"/>
      <c r="D1503" s="287"/>
      <c r="E1503" s="286"/>
    </row>
    <row r="1504" spans="1:5" ht="21.95" customHeight="1" thickBot="1">
      <c r="A1504" s="31">
        <f>'اسماء العملاء'!A330</f>
        <v>0</v>
      </c>
      <c r="B1504" s="293"/>
      <c r="C1504" s="287"/>
      <c r="D1504" s="287"/>
      <c r="E1504" s="286"/>
    </row>
    <row r="1505" spans="1:5" ht="21.95" customHeight="1" thickBot="1">
      <c r="A1505" s="31">
        <f>'اسماء العملاء'!A331</f>
        <v>0</v>
      </c>
      <c r="B1505" s="293"/>
      <c r="C1505" s="287"/>
      <c r="D1505" s="287"/>
      <c r="E1505" s="286"/>
    </row>
    <row r="1506" spans="1:5" ht="21.95" customHeight="1" thickBot="1">
      <c r="A1506" s="31">
        <f>'اسماء العملاء'!A332</f>
        <v>0</v>
      </c>
      <c r="B1506" s="293"/>
      <c r="C1506" s="287"/>
      <c r="D1506" s="287"/>
      <c r="E1506" s="286"/>
    </row>
    <row r="1507" spans="1:5" ht="21.95" customHeight="1" thickBot="1">
      <c r="A1507" s="31">
        <f>'اسماء العملاء'!A333</f>
        <v>0</v>
      </c>
      <c r="B1507" s="293"/>
      <c r="C1507" s="287"/>
      <c r="D1507" s="287"/>
      <c r="E1507" s="286"/>
    </row>
    <row r="1508" spans="1:5" ht="21.95" customHeight="1" thickBot="1">
      <c r="A1508" s="31">
        <f>'اسماء العملاء'!A334</f>
        <v>0</v>
      </c>
      <c r="B1508" s="293"/>
      <c r="C1508" s="287"/>
      <c r="D1508" s="287"/>
      <c r="E1508" s="286"/>
    </row>
    <row r="1509" spans="1:5" ht="21.95" customHeight="1" thickBot="1">
      <c r="A1509" s="31">
        <f>'اسماء العملاء'!A335</f>
        <v>0</v>
      </c>
      <c r="B1509" s="293"/>
      <c r="C1509" s="287"/>
      <c r="D1509" s="287"/>
      <c r="E1509" s="286"/>
    </row>
    <row r="1510" spans="1:5" ht="21.95" customHeight="1" thickBot="1">
      <c r="A1510" s="31">
        <f>'اسماء العملاء'!A336</f>
        <v>0</v>
      </c>
      <c r="B1510" s="293"/>
      <c r="C1510" s="287"/>
      <c r="D1510" s="287"/>
      <c r="E1510" s="286"/>
    </row>
    <row r="1511" spans="1:5" ht="21.95" customHeight="1" thickBot="1">
      <c r="A1511" s="31">
        <f>'اسماء العملاء'!A337</f>
        <v>0</v>
      </c>
      <c r="B1511" s="293"/>
      <c r="C1511" s="287"/>
      <c r="D1511" s="287"/>
      <c r="E1511" s="286"/>
    </row>
    <row r="1512" spans="1:5" ht="21.95" customHeight="1" thickBot="1">
      <c r="A1512" s="31">
        <f>'اسماء العملاء'!A338</f>
        <v>0</v>
      </c>
      <c r="B1512" s="293"/>
      <c r="C1512" s="287"/>
      <c r="D1512" s="287"/>
      <c r="E1512" s="286"/>
    </row>
    <row r="1513" spans="1:5" ht="21.95" customHeight="1" thickBot="1">
      <c r="A1513" s="31">
        <f>'اسماء العملاء'!A339</f>
        <v>0</v>
      </c>
      <c r="B1513" s="293"/>
      <c r="C1513" s="287"/>
      <c r="D1513" s="287"/>
      <c r="E1513" s="286"/>
    </row>
    <row r="1514" spans="1:5" ht="21.95" customHeight="1" thickBot="1">
      <c r="A1514" s="31">
        <f>'اسماء العملاء'!A340</f>
        <v>0</v>
      </c>
      <c r="B1514" s="293"/>
      <c r="C1514" s="287"/>
      <c r="D1514" s="287"/>
      <c r="E1514" s="286"/>
    </row>
    <row r="1515" spans="1:5" ht="21.95" customHeight="1" thickBot="1">
      <c r="A1515" s="31">
        <f>'اسماء العملاء'!A341</f>
        <v>0</v>
      </c>
      <c r="B1515" s="293"/>
      <c r="C1515" s="287"/>
      <c r="D1515" s="287"/>
      <c r="E1515" s="286"/>
    </row>
    <row r="1516" spans="1:5" ht="21.95" customHeight="1" thickBot="1">
      <c r="A1516" s="31">
        <f>'اسماء العملاء'!A342</f>
        <v>0</v>
      </c>
      <c r="B1516" s="293"/>
      <c r="C1516" s="287"/>
      <c r="D1516" s="287"/>
      <c r="E1516" s="286"/>
    </row>
    <row r="1517" spans="1:5" ht="21.95" customHeight="1" thickBot="1">
      <c r="A1517" s="31">
        <f>'اسماء العملاء'!A343</f>
        <v>0</v>
      </c>
      <c r="B1517" s="293"/>
      <c r="C1517" s="287"/>
      <c r="D1517" s="287"/>
      <c r="E1517" s="286"/>
    </row>
    <row r="1518" spans="1:5" ht="21.95" customHeight="1" thickBot="1">
      <c r="A1518" s="31">
        <f>'اسماء العملاء'!A344</f>
        <v>0</v>
      </c>
      <c r="B1518" s="293"/>
      <c r="C1518" s="287"/>
      <c r="D1518" s="287"/>
      <c r="E1518" s="286"/>
    </row>
    <row r="1519" spans="1:5" ht="21.95" customHeight="1" thickBot="1">
      <c r="A1519" s="31">
        <f>'اسماء العملاء'!A345</f>
        <v>0</v>
      </c>
      <c r="B1519" s="293"/>
      <c r="C1519" s="287"/>
      <c r="D1519" s="287"/>
      <c r="E1519" s="286"/>
    </row>
    <row r="1520" spans="1:5" ht="21.95" customHeight="1" thickBot="1">
      <c r="A1520" s="31">
        <f>'اسماء العملاء'!A346</f>
        <v>0</v>
      </c>
      <c r="B1520" s="293"/>
      <c r="C1520" s="287"/>
      <c r="D1520" s="287"/>
      <c r="E1520" s="286"/>
    </row>
    <row r="1521" spans="1:5" ht="21.95" customHeight="1" thickBot="1">
      <c r="A1521" s="31">
        <f>'اسماء العملاء'!A347</f>
        <v>0</v>
      </c>
      <c r="B1521" s="293"/>
      <c r="C1521" s="287"/>
      <c r="D1521" s="287"/>
      <c r="E1521" s="286"/>
    </row>
    <row r="1522" spans="1:5" ht="21.95" customHeight="1" thickBot="1">
      <c r="A1522" s="31">
        <f>'اسماء العملاء'!A348</f>
        <v>0</v>
      </c>
      <c r="B1522" s="293"/>
      <c r="C1522" s="287"/>
      <c r="D1522" s="287"/>
      <c r="E1522" s="286"/>
    </row>
    <row r="1523" spans="1:5" ht="21.95" customHeight="1" thickBot="1">
      <c r="A1523" s="31">
        <f>'اسماء العملاء'!A349</f>
        <v>0</v>
      </c>
      <c r="B1523" s="293"/>
      <c r="C1523" s="287"/>
      <c r="D1523" s="287"/>
      <c r="E1523" s="286"/>
    </row>
    <row r="1524" spans="1:5" ht="21.95" customHeight="1" thickBot="1">
      <c r="A1524" s="31">
        <f>'اسماء العملاء'!A350</f>
        <v>0</v>
      </c>
      <c r="B1524" s="293"/>
      <c r="C1524" s="287"/>
      <c r="D1524" s="287"/>
      <c r="E1524" s="286"/>
    </row>
    <row r="1525" spans="1:5" ht="21.95" customHeight="1" thickBot="1">
      <c r="A1525" s="31">
        <f>'اسماء العملاء'!A351</f>
        <v>0</v>
      </c>
      <c r="B1525" s="293"/>
      <c r="C1525" s="287"/>
      <c r="D1525" s="287"/>
      <c r="E1525" s="286"/>
    </row>
    <row r="1526" spans="1:5" ht="21.95" customHeight="1" thickBot="1">
      <c r="A1526" s="31">
        <f>'اسماء العملاء'!A352</f>
        <v>0</v>
      </c>
      <c r="B1526" s="293"/>
      <c r="C1526" s="287"/>
      <c r="D1526" s="287"/>
      <c r="E1526" s="286"/>
    </row>
    <row r="1527" spans="1:5" ht="21.95" customHeight="1" thickBot="1">
      <c r="A1527" s="31">
        <f>'اسماء العملاء'!A353</f>
        <v>0</v>
      </c>
      <c r="B1527" s="293"/>
      <c r="C1527" s="287"/>
      <c r="D1527" s="287"/>
      <c r="E1527" s="286"/>
    </row>
    <row r="1528" spans="1:5" ht="21.95" customHeight="1" thickBot="1">
      <c r="A1528" s="31">
        <f>'اسماء العملاء'!A354</f>
        <v>0</v>
      </c>
      <c r="B1528" s="293"/>
      <c r="C1528" s="287"/>
      <c r="D1528" s="287"/>
      <c r="E1528" s="286"/>
    </row>
    <row r="1529" spans="1:5" ht="21.95" customHeight="1" thickBot="1">
      <c r="A1529" s="31">
        <f>'اسماء العملاء'!A355</f>
        <v>0</v>
      </c>
      <c r="B1529" s="293"/>
      <c r="C1529" s="287"/>
      <c r="D1529" s="287"/>
      <c r="E1529" s="286"/>
    </row>
    <row r="1530" spans="1:5" ht="21.95" customHeight="1" thickBot="1">
      <c r="A1530" s="31">
        <f>'اسماء العملاء'!A356</f>
        <v>0</v>
      </c>
      <c r="B1530" s="293"/>
      <c r="C1530" s="287"/>
      <c r="D1530" s="287"/>
      <c r="E1530" s="286"/>
    </row>
    <row r="1531" spans="1:5" ht="21.95" customHeight="1" thickBot="1">
      <c r="A1531" s="31">
        <f>'اسماء العملاء'!A357</f>
        <v>0</v>
      </c>
      <c r="B1531" s="293"/>
      <c r="C1531" s="287"/>
      <c r="D1531" s="287"/>
      <c r="E1531" s="286"/>
    </row>
    <row r="1532" spans="1:5" ht="21.95" customHeight="1" thickBot="1">
      <c r="A1532" s="31">
        <f>'اسماء العملاء'!A358</f>
        <v>0</v>
      </c>
      <c r="B1532" s="293"/>
      <c r="C1532" s="287"/>
      <c r="D1532" s="287"/>
      <c r="E1532" s="286"/>
    </row>
    <row r="1533" spans="1:5" ht="21.95" customHeight="1" thickBot="1">
      <c r="A1533" s="31">
        <f>'اسماء العملاء'!A359</f>
        <v>0</v>
      </c>
      <c r="B1533" s="293"/>
      <c r="C1533" s="287"/>
      <c r="D1533" s="287"/>
      <c r="E1533" s="286"/>
    </row>
    <row r="1534" spans="1:5" ht="21.95" customHeight="1" thickBot="1">
      <c r="A1534" s="31">
        <f>'اسماء العملاء'!A360</f>
        <v>0</v>
      </c>
      <c r="B1534" s="293"/>
      <c r="C1534" s="287"/>
      <c r="D1534" s="287"/>
      <c r="E1534" s="286"/>
    </row>
    <row r="1535" spans="1:5" ht="21.95" customHeight="1" thickBot="1">
      <c r="A1535" s="31">
        <f>'اسماء العملاء'!A361</f>
        <v>0</v>
      </c>
      <c r="B1535" s="293"/>
      <c r="C1535" s="287"/>
      <c r="D1535" s="287"/>
      <c r="E1535" s="286"/>
    </row>
    <row r="1536" spans="1:5" ht="21.95" customHeight="1" thickBot="1">
      <c r="A1536" s="31">
        <f>'اسماء العملاء'!A362</f>
        <v>0</v>
      </c>
      <c r="B1536" s="293"/>
      <c r="C1536" s="287"/>
      <c r="D1536" s="287"/>
      <c r="E1536" s="286"/>
    </row>
    <row r="1537" spans="1:5" ht="21.95" customHeight="1" thickBot="1">
      <c r="A1537" s="31">
        <f>'اسماء العملاء'!A363</f>
        <v>0</v>
      </c>
      <c r="B1537" s="293"/>
      <c r="C1537" s="287"/>
      <c r="D1537" s="287"/>
      <c r="E1537" s="286"/>
    </row>
    <row r="1538" spans="1:5" ht="21.95" customHeight="1" thickBot="1">
      <c r="A1538" s="31">
        <f>'اسماء العملاء'!A364</f>
        <v>0</v>
      </c>
      <c r="B1538" s="293"/>
      <c r="C1538" s="287"/>
      <c r="D1538" s="287"/>
      <c r="E1538" s="286"/>
    </row>
    <row r="1539" spans="1:5" ht="21.95" customHeight="1" thickBot="1">
      <c r="A1539" s="31">
        <f>'اسماء العملاء'!A365</f>
        <v>0</v>
      </c>
      <c r="B1539" s="293"/>
      <c r="C1539" s="287"/>
      <c r="D1539" s="287"/>
      <c r="E1539" s="286"/>
    </row>
    <row r="1540" spans="1:5" ht="21.95" customHeight="1" thickBot="1">
      <c r="A1540" s="31">
        <f>'اسماء العملاء'!A366</f>
        <v>0</v>
      </c>
      <c r="B1540" s="293"/>
      <c r="C1540" s="287"/>
      <c r="D1540" s="287"/>
      <c r="E1540" s="286"/>
    </row>
    <row r="1541" spans="1:5" ht="21.95" customHeight="1" thickBot="1">
      <c r="A1541" s="31">
        <f>'اسماء العملاء'!A367</f>
        <v>0</v>
      </c>
      <c r="B1541" s="293"/>
      <c r="C1541" s="287"/>
      <c r="D1541" s="287"/>
      <c r="E1541" s="286"/>
    </row>
    <row r="1542" spans="1:5" ht="21.95" customHeight="1" thickBot="1">
      <c r="A1542" s="31">
        <f>'اسماء العملاء'!A368</f>
        <v>0</v>
      </c>
      <c r="B1542" s="293"/>
      <c r="C1542" s="287"/>
      <c r="D1542" s="287"/>
      <c r="E1542" s="286"/>
    </row>
    <row r="1543" spans="1:5" ht="21.95" customHeight="1" thickBot="1">
      <c r="A1543" s="31">
        <f>'اسماء العملاء'!A369</f>
        <v>0</v>
      </c>
      <c r="B1543" s="293"/>
      <c r="C1543" s="287"/>
      <c r="D1543" s="287"/>
      <c r="E1543" s="286"/>
    </row>
    <row r="1544" spans="1:5" ht="21.95" customHeight="1" thickBot="1">
      <c r="A1544" s="31">
        <f>'اسماء العملاء'!A370</f>
        <v>0</v>
      </c>
      <c r="B1544" s="293"/>
      <c r="C1544" s="287"/>
      <c r="D1544" s="287"/>
      <c r="E1544" s="286"/>
    </row>
    <row r="1545" spans="1:5" ht="21.95" customHeight="1" thickBot="1">
      <c r="A1545" s="31">
        <f>'اسماء العملاء'!A371</f>
        <v>0</v>
      </c>
      <c r="B1545" s="293"/>
      <c r="C1545" s="287"/>
      <c r="D1545" s="287"/>
      <c r="E1545" s="286"/>
    </row>
    <row r="1546" spans="1:5" ht="21.95" customHeight="1" thickBot="1">
      <c r="A1546" s="31">
        <f>'اسماء العملاء'!A372</f>
        <v>0</v>
      </c>
      <c r="B1546" s="293"/>
      <c r="C1546" s="287"/>
      <c r="D1546" s="287"/>
      <c r="E1546" s="286"/>
    </row>
    <row r="1547" spans="1:5" ht="21.95" customHeight="1" thickBot="1">
      <c r="A1547" s="31">
        <f>'اسماء العملاء'!A373</f>
        <v>0</v>
      </c>
      <c r="B1547" s="293"/>
      <c r="C1547" s="287"/>
      <c r="D1547" s="287"/>
      <c r="E1547" s="286"/>
    </row>
    <row r="1548" spans="1:5" ht="21.95" customHeight="1" thickBot="1">
      <c r="A1548" s="31">
        <f>'اسماء العملاء'!A374</f>
        <v>0</v>
      </c>
      <c r="B1548" s="293"/>
      <c r="C1548" s="287"/>
      <c r="D1548" s="287"/>
      <c r="E1548" s="286"/>
    </row>
    <row r="1549" spans="1:5" ht="21.95" customHeight="1" thickBot="1">
      <c r="A1549" s="31">
        <f>'اسماء العملاء'!A375</f>
        <v>0</v>
      </c>
      <c r="B1549" s="293"/>
      <c r="C1549" s="287"/>
      <c r="D1549" s="287"/>
      <c r="E1549" s="286"/>
    </row>
    <row r="1550" spans="1:5" ht="21.95" customHeight="1" thickBot="1">
      <c r="A1550" s="31">
        <f>'اسماء العملاء'!A376</f>
        <v>0</v>
      </c>
      <c r="B1550" s="293"/>
      <c r="C1550" s="287"/>
      <c r="D1550" s="287"/>
      <c r="E1550" s="286"/>
    </row>
    <row r="1551" spans="1:5" ht="21.95" customHeight="1" thickBot="1">
      <c r="A1551" s="31">
        <f>'اسماء العملاء'!A377</f>
        <v>0</v>
      </c>
      <c r="B1551" s="293"/>
      <c r="C1551" s="287"/>
      <c r="D1551" s="287"/>
      <c r="E1551" s="286"/>
    </row>
    <row r="1552" spans="1:5" ht="21.95" customHeight="1" thickBot="1">
      <c r="A1552" s="31">
        <f>'اسماء العملاء'!A378</f>
        <v>0</v>
      </c>
      <c r="B1552" s="293"/>
      <c r="C1552" s="287"/>
      <c r="D1552" s="287"/>
      <c r="E1552" s="286"/>
    </row>
    <row r="1553" spans="1:5" ht="21.95" customHeight="1" thickBot="1">
      <c r="A1553" s="31">
        <f>'اسماء العملاء'!A379</f>
        <v>0</v>
      </c>
      <c r="B1553" s="293"/>
      <c r="C1553" s="287"/>
      <c r="D1553" s="287"/>
      <c r="E1553" s="286"/>
    </row>
    <row r="1554" spans="1:5" ht="21.95" customHeight="1" thickBot="1">
      <c r="A1554" s="31">
        <f>'اسماء العملاء'!A380</f>
        <v>0</v>
      </c>
      <c r="B1554" s="293"/>
      <c r="C1554" s="287"/>
      <c r="D1554" s="287"/>
      <c r="E1554" s="286"/>
    </row>
    <row r="1555" spans="1:5" ht="21.95" customHeight="1" thickBot="1">
      <c r="A1555" s="31">
        <f>'اسماء العملاء'!A381</f>
        <v>0</v>
      </c>
      <c r="B1555" s="293"/>
      <c r="C1555" s="287"/>
      <c r="D1555" s="287"/>
      <c r="E1555" s="286"/>
    </row>
    <row r="1556" spans="1:5" ht="21.95" customHeight="1" thickBot="1">
      <c r="A1556" s="31">
        <f>'اسماء العملاء'!A382</f>
        <v>0</v>
      </c>
      <c r="B1556" s="293"/>
      <c r="C1556" s="287"/>
      <c r="D1556" s="287"/>
      <c r="E1556" s="286"/>
    </row>
    <row r="1557" spans="1:5" ht="21.95" customHeight="1" thickBot="1">
      <c r="A1557" s="31">
        <f>'اسماء العملاء'!A383</f>
        <v>0</v>
      </c>
      <c r="B1557" s="293"/>
      <c r="C1557" s="287"/>
      <c r="D1557" s="287"/>
      <c r="E1557" s="286"/>
    </row>
    <row r="1558" spans="1:5" ht="21.95" customHeight="1" thickBot="1">
      <c r="A1558" s="31">
        <f>'اسماء العملاء'!A384</f>
        <v>0</v>
      </c>
      <c r="B1558" s="293"/>
      <c r="C1558" s="287"/>
      <c r="D1558" s="287"/>
      <c r="E1558" s="286"/>
    </row>
    <row r="1559" spans="1:5" ht="21.95" customHeight="1" thickBot="1">
      <c r="A1559" s="31">
        <f>'اسماء العملاء'!A385</f>
        <v>0</v>
      </c>
      <c r="B1559" s="293"/>
      <c r="C1559" s="287"/>
      <c r="D1559" s="287"/>
      <c r="E1559" s="286"/>
    </row>
    <row r="1560" spans="1:5" ht="21.95" customHeight="1" thickBot="1">
      <c r="A1560" s="31">
        <f>'اسماء العملاء'!A386</f>
        <v>0</v>
      </c>
      <c r="B1560" s="293"/>
      <c r="C1560" s="287"/>
      <c r="D1560" s="287"/>
      <c r="E1560" s="286"/>
    </row>
    <row r="1561" spans="1:5" ht="21.95" customHeight="1" thickBot="1">
      <c r="A1561" s="31">
        <f>'اسماء العملاء'!A387</f>
        <v>0</v>
      </c>
      <c r="B1561" s="293"/>
      <c r="C1561" s="287"/>
      <c r="D1561" s="287"/>
      <c r="E1561" s="286"/>
    </row>
    <row r="1562" spans="1:5" ht="21.95" customHeight="1" thickBot="1">
      <c r="A1562" s="31">
        <f>'اسماء العملاء'!A388</f>
        <v>0</v>
      </c>
      <c r="B1562" s="293"/>
      <c r="C1562" s="287"/>
      <c r="D1562" s="287"/>
      <c r="E1562" s="286"/>
    </row>
    <row r="1563" spans="1:5" ht="21.95" customHeight="1" thickBot="1">
      <c r="A1563" s="31">
        <f>'اسماء العملاء'!A389</f>
        <v>0</v>
      </c>
      <c r="B1563" s="293"/>
      <c r="C1563" s="287"/>
      <c r="D1563" s="287"/>
      <c r="E1563" s="286"/>
    </row>
    <row r="1564" spans="1:5" ht="21.95" customHeight="1" thickBot="1">
      <c r="A1564" s="31">
        <f>'اسماء العملاء'!A390</f>
        <v>0</v>
      </c>
      <c r="B1564" s="293"/>
      <c r="C1564" s="287"/>
      <c r="D1564" s="287"/>
      <c r="E1564" s="286"/>
    </row>
    <row r="1565" spans="1:5" ht="21.95" customHeight="1" thickBot="1">
      <c r="A1565" s="31">
        <f>'اسماء العملاء'!A391</f>
        <v>0</v>
      </c>
      <c r="B1565" s="293"/>
      <c r="C1565" s="287"/>
      <c r="D1565" s="287"/>
      <c r="E1565" s="286"/>
    </row>
    <row r="1566" spans="1:5" ht="21.95" customHeight="1" thickBot="1">
      <c r="A1566" s="31">
        <f>'اسماء العملاء'!A392</f>
        <v>0</v>
      </c>
      <c r="B1566" s="293"/>
      <c r="C1566" s="287"/>
      <c r="D1566" s="287"/>
      <c r="E1566" s="286"/>
    </row>
    <row r="1567" spans="1:5" ht="21.95" customHeight="1" thickBot="1">
      <c r="A1567" s="31">
        <f>'اسماء العملاء'!A393</f>
        <v>0</v>
      </c>
      <c r="B1567" s="293"/>
      <c r="C1567" s="287"/>
      <c r="D1567" s="287"/>
      <c r="E1567" s="286"/>
    </row>
    <row r="1568" spans="1:5" ht="21.95" customHeight="1" thickBot="1">
      <c r="A1568" s="31">
        <f>'اسماء العملاء'!A394</f>
        <v>0</v>
      </c>
      <c r="B1568" s="293"/>
      <c r="C1568" s="287"/>
      <c r="D1568" s="287"/>
      <c r="E1568" s="286"/>
    </row>
    <row r="1569" spans="1:5" ht="21.95" customHeight="1" thickBot="1">
      <c r="A1569" s="31">
        <f>'اسماء العملاء'!A395</f>
        <v>0</v>
      </c>
      <c r="B1569" s="293"/>
      <c r="C1569" s="287"/>
      <c r="D1569" s="287"/>
      <c r="E1569" s="286"/>
    </row>
    <row r="1570" spans="1:5" ht="21.95" customHeight="1" thickBot="1">
      <c r="A1570" s="31">
        <f>'اسماء العملاء'!A396</f>
        <v>0</v>
      </c>
      <c r="B1570" s="293"/>
      <c r="C1570" s="287"/>
      <c r="D1570" s="287"/>
      <c r="E1570" s="286"/>
    </row>
    <row r="1571" spans="1:5" ht="21.95" customHeight="1" thickBot="1">
      <c r="A1571" s="31">
        <f>'اسماء العملاء'!A397</f>
        <v>0</v>
      </c>
      <c r="B1571" s="293"/>
      <c r="C1571" s="287"/>
      <c r="D1571" s="287"/>
      <c r="E1571" s="286"/>
    </row>
    <row r="1572" spans="1:5" ht="21.95" customHeight="1" thickBot="1">
      <c r="A1572" s="31">
        <f>'اسماء العملاء'!A398</f>
        <v>0</v>
      </c>
      <c r="B1572" s="293"/>
      <c r="C1572" s="287"/>
      <c r="D1572" s="287"/>
      <c r="E1572" s="286"/>
    </row>
    <row r="1573" spans="1:5" ht="21.95" customHeight="1" thickBot="1">
      <c r="A1573" s="31">
        <f>'اسماء العملاء'!A399</f>
        <v>0</v>
      </c>
      <c r="B1573" s="293"/>
      <c r="C1573" s="287"/>
      <c r="D1573" s="287"/>
      <c r="E1573" s="286"/>
    </row>
    <row r="1574" spans="1:5" ht="21.95" customHeight="1" thickBot="1">
      <c r="A1574" s="31">
        <f>'اسماء العملاء'!A400</f>
        <v>0</v>
      </c>
      <c r="B1574" s="293"/>
      <c r="C1574" s="287"/>
      <c r="D1574" s="287"/>
      <c r="E1574" s="286"/>
    </row>
    <row r="1575" spans="1:5" ht="21.95" customHeight="1" thickBot="1">
      <c r="A1575" s="31">
        <f>'اسماء العملاء'!A401</f>
        <v>0</v>
      </c>
      <c r="B1575" s="293"/>
      <c r="C1575" s="287"/>
      <c r="D1575" s="287"/>
      <c r="E1575" s="286"/>
    </row>
    <row r="1576" spans="1:5" ht="21.95" customHeight="1" thickBot="1">
      <c r="A1576" s="31">
        <f>'اسماء العملاء'!A402</f>
        <v>0</v>
      </c>
      <c r="B1576" s="293"/>
      <c r="C1576" s="287"/>
      <c r="D1576" s="287"/>
      <c r="E1576" s="286"/>
    </row>
    <row r="1577" spans="1:5" ht="21.95" customHeight="1" thickBot="1">
      <c r="A1577" s="31">
        <f>'اسماء العملاء'!A403</f>
        <v>0</v>
      </c>
      <c r="B1577" s="293"/>
      <c r="C1577" s="287"/>
      <c r="D1577" s="287"/>
      <c r="E1577" s="286"/>
    </row>
    <row r="1578" spans="1:5" ht="21.95" customHeight="1" thickBot="1">
      <c r="A1578" s="31">
        <f>'اسماء العملاء'!A404</f>
        <v>0</v>
      </c>
      <c r="B1578" s="293"/>
      <c r="C1578" s="287"/>
      <c r="D1578" s="287"/>
      <c r="E1578" s="286"/>
    </row>
    <row r="1579" spans="1:5" ht="21.95" customHeight="1" thickBot="1">
      <c r="A1579" s="31">
        <f>'اسماء العملاء'!A405</f>
        <v>0</v>
      </c>
      <c r="B1579" s="293"/>
      <c r="C1579" s="287"/>
      <c r="D1579" s="287"/>
      <c r="E1579" s="286"/>
    </row>
    <row r="1580" spans="1:5" ht="21.95" customHeight="1" thickBot="1">
      <c r="A1580" s="31">
        <f>'اسماء العملاء'!A406</f>
        <v>0</v>
      </c>
      <c r="B1580" s="293"/>
      <c r="C1580" s="287"/>
      <c r="D1580" s="287"/>
      <c r="E1580" s="286"/>
    </row>
    <row r="1581" spans="1:5" ht="21.95" customHeight="1" thickBot="1">
      <c r="A1581" s="31">
        <f>'اسماء العملاء'!A407</f>
        <v>0</v>
      </c>
      <c r="B1581" s="293"/>
      <c r="C1581" s="287"/>
      <c r="D1581" s="287"/>
      <c r="E1581" s="286"/>
    </row>
    <row r="1582" spans="1:5" ht="21.95" customHeight="1" thickBot="1">
      <c r="A1582" s="31">
        <f>'اسماء العملاء'!A408</f>
        <v>0</v>
      </c>
      <c r="B1582" s="293"/>
      <c r="C1582" s="287"/>
      <c r="D1582" s="287"/>
      <c r="E1582" s="286"/>
    </row>
    <row r="1583" spans="1:5" ht="21.95" customHeight="1" thickBot="1">
      <c r="A1583" s="31">
        <f>'اسماء العملاء'!A409</f>
        <v>0</v>
      </c>
      <c r="B1583" s="293"/>
      <c r="C1583" s="287"/>
      <c r="D1583" s="287"/>
      <c r="E1583" s="286"/>
    </row>
    <row r="1584" spans="1:5" ht="21.95" customHeight="1" thickBot="1">
      <c r="A1584" s="31">
        <f>'اسماء العملاء'!A410</f>
        <v>0</v>
      </c>
      <c r="B1584" s="293"/>
      <c r="C1584" s="287"/>
      <c r="D1584" s="287"/>
      <c r="E1584" s="286"/>
    </row>
    <row r="1585" spans="1:5" ht="21.95" customHeight="1" thickBot="1">
      <c r="A1585" s="31">
        <f>'اسماء العملاء'!A411</f>
        <v>0</v>
      </c>
      <c r="B1585" s="293"/>
      <c r="C1585" s="287"/>
      <c r="D1585" s="287"/>
      <c r="E1585" s="286"/>
    </row>
    <row r="1586" spans="1:5" ht="21.95" customHeight="1" thickBot="1">
      <c r="A1586" s="31">
        <f>'اسماء العملاء'!A412</f>
        <v>0</v>
      </c>
      <c r="B1586" s="293"/>
      <c r="C1586" s="287"/>
      <c r="D1586" s="287"/>
      <c r="E1586" s="286"/>
    </row>
    <row r="1587" spans="1:5" ht="21.95" customHeight="1" thickBot="1">
      <c r="A1587" s="31">
        <f>'اسماء العملاء'!A413</f>
        <v>0</v>
      </c>
      <c r="B1587" s="293"/>
      <c r="C1587" s="287"/>
      <c r="D1587" s="287"/>
      <c r="E1587" s="286"/>
    </row>
    <row r="1588" spans="1:5" ht="21.95" customHeight="1" thickBot="1">
      <c r="A1588" s="31">
        <f>'اسماء العملاء'!A414</f>
        <v>0</v>
      </c>
      <c r="B1588" s="293"/>
      <c r="C1588" s="287"/>
      <c r="D1588" s="287"/>
      <c r="E1588" s="286"/>
    </row>
    <row r="1589" spans="1:5" ht="21.95" customHeight="1" thickBot="1">
      <c r="A1589" s="31">
        <f>'اسماء العملاء'!A415</f>
        <v>0</v>
      </c>
      <c r="B1589" s="293"/>
      <c r="C1589" s="287"/>
      <c r="D1589" s="287"/>
      <c r="E1589" s="286"/>
    </row>
    <row r="1590" spans="1:5" ht="21.95" customHeight="1" thickBot="1">
      <c r="A1590" s="31">
        <f>'اسماء العملاء'!A416</f>
        <v>0</v>
      </c>
      <c r="B1590" s="293"/>
      <c r="C1590" s="287"/>
      <c r="D1590" s="287"/>
      <c r="E1590" s="286"/>
    </row>
    <row r="1591" spans="1:5" ht="21.95" customHeight="1" thickBot="1">
      <c r="A1591" s="31">
        <f>'اسماء العملاء'!A417</f>
        <v>0</v>
      </c>
      <c r="B1591" s="293"/>
      <c r="C1591" s="287"/>
      <c r="D1591" s="287"/>
      <c r="E1591" s="286"/>
    </row>
    <row r="1592" spans="1:5" ht="21.95" customHeight="1" thickBot="1">
      <c r="A1592" s="31">
        <f>'اسماء العملاء'!A418</f>
        <v>0</v>
      </c>
      <c r="B1592" s="293"/>
      <c r="C1592" s="287"/>
      <c r="D1592" s="287"/>
      <c r="E1592" s="286"/>
    </row>
    <row r="1593" spans="1:5" ht="21.95" customHeight="1" thickBot="1">
      <c r="A1593" s="31">
        <f>'اسماء العملاء'!A419</f>
        <v>0</v>
      </c>
      <c r="B1593" s="293"/>
      <c r="C1593" s="287"/>
      <c r="D1593" s="287"/>
      <c r="E1593" s="286"/>
    </row>
    <row r="1594" spans="1:5" ht="21.95" customHeight="1" thickBot="1">
      <c r="A1594" s="31">
        <f>'اسماء العملاء'!A420</f>
        <v>0</v>
      </c>
      <c r="B1594" s="293"/>
      <c r="C1594" s="287"/>
      <c r="D1594" s="287"/>
      <c r="E1594" s="286"/>
    </row>
    <row r="1595" spans="1:5" ht="21.95" customHeight="1" thickBot="1">
      <c r="A1595" s="31">
        <f>'اسماء العملاء'!A421</f>
        <v>0</v>
      </c>
      <c r="B1595" s="293"/>
      <c r="C1595" s="287"/>
      <c r="D1595" s="287"/>
      <c r="E1595" s="286"/>
    </row>
    <row r="1596" spans="1:5" ht="21.95" customHeight="1" thickBot="1">
      <c r="A1596" s="31">
        <f>'اسماء العملاء'!A422</f>
        <v>0</v>
      </c>
      <c r="B1596" s="293"/>
      <c r="C1596" s="287"/>
      <c r="D1596" s="287"/>
      <c r="E1596" s="286"/>
    </row>
    <row r="1597" spans="1:5" ht="21.95" customHeight="1" thickBot="1">
      <c r="A1597" s="31">
        <f>'اسماء العملاء'!A423</f>
        <v>0</v>
      </c>
      <c r="B1597" s="293"/>
      <c r="C1597" s="287"/>
      <c r="D1597" s="287"/>
      <c r="E1597" s="286"/>
    </row>
    <row r="1598" spans="1:5" ht="21.95" customHeight="1" thickBot="1">
      <c r="A1598" s="31">
        <f>'اسماء العملاء'!A424</f>
        <v>0</v>
      </c>
      <c r="B1598" s="293"/>
      <c r="C1598" s="287"/>
      <c r="D1598" s="287"/>
      <c r="E1598" s="286"/>
    </row>
    <row r="1599" spans="1:5" ht="21.95" customHeight="1" thickBot="1">
      <c r="A1599" s="31">
        <f>'اسماء العملاء'!A425</f>
        <v>0</v>
      </c>
      <c r="B1599" s="293"/>
      <c r="C1599" s="287"/>
      <c r="D1599" s="287"/>
      <c r="E1599" s="286"/>
    </row>
    <row r="1600" spans="1:5" ht="21.95" customHeight="1" thickBot="1">
      <c r="A1600" s="31">
        <f>'اسماء العملاء'!A426</f>
        <v>0</v>
      </c>
      <c r="B1600" s="293"/>
      <c r="C1600" s="287"/>
      <c r="D1600" s="287"/>
      <c r="E1600" s="286"/>
    </row>
    <row r="1601" spans="1:5" ht="21.95" customHeight="1" thickBot="1">
      <c r="A1601" s="31">
        <f>'اسماء العملاء'!A427</f>
        <v>0</v>
      </c>
      <c r="B1601" s="293"/>
      <c r="C1601" s="287"/>
      <c r="D1601" s="287"/>
      <c r="E1601" s="286"/>
    </row>
    <row r="1602" spans="1:5" ht="21.95" customHeight="1" thickBot="1">
      <c r="A1602" s="31">
        <f>'اسماء العملاء'!A428</f>
        <v>0</v>
      </c>
      <c r="B1602" s="293"/>
      <c r="C1602" s="287"/>
      <c r="D1602" s="287"/>
      <c r="E1602" s="286"/>
    </row>
    <row r="1603" spans="1:5" ht="21.95" customHeight="1" thickBot="1">
      <c r="A1603" s="31">
        <f>'اسماء العملاء'!A429</f>
        <v>0</v>
      </c>
      <c r="B1603" s="293"/>
      <c r="C1603" s="287"/>
      <c r="D1603" s="287"/>
      <c r="E1603" s="286"/>
    </row>
    <row r="1604" spans="1:5" ht="21.95" customHeight="1" thickBot="1">
      <c r="A1604" s="31">
        <f>'اسماء العملاء'!A430</f>
        <v>0</v>
      </c>
      <c r="B1604" s="293"/>
      <c r="C1604" s="287"/>
      <c r="D1604" s="287"/>
      <c r="E1604" s="286"/>
    </row>
    <row r="1605" spans="1:5" ht="21.95" customHeight="1" thickBot="1">
      <c r="A1605" s="31">
        <f>'اسماء العملاء'!A431</f>
        <v>0</v>
      </c>
      <c r="B1605" s="293"/>
      <c r="C1605" s="287"/>
      <c r="D1605" s="287"/>
      <c r="E1605" s="286"/>
    </row>
    <row r="1606" spans="1:5" ht="21.95" customHeight="1" thickBot="1">
      <c r="A1606" s="31">
        <f>'اسماء العملاء'!A432</f>
        <v>0</v>
      </c>
      <c r="B1606" s="293"/>
      <c r="C1606" s="287"/>
      <c r="D1606" s="287"/>
      <c r="E1606" s="286"/>
    </row>
    <row r="1607" spans="1:5" ht="21.95" customHeight="1" thickBot="1">
      <c r="A1607" s="31">
        <f>'اسماء العملاء'!A433</f>
        <v>0</v>
      </c>
      <c r="B1607" s="293"/>
      <c r="C1607" s="287"/>
      <c r="D1607" s="287"/>
      <c r="E1607" s="286"/>
    </row>
    <row r="1608" spans="1:5" ht="21.95" customHeight="1" thickBot="1">
      <c r="A1608" s="31">
        <f>'اسماء العملاء'!A434</f>
        <v>0</v>
      </c>
      <c r="B1608" s="293"/>
      <c r="C1608" s="287"/>
      <c r="D1608" s="287"/>
      <c r="E1608" s="286"/>
    </row>
    <row r="1609" spans="1:5" ht="21.95" customHeight="1" thickBot="1">
      <c r="A1609" s="31">
        <f>'اسماء العملاء'!A435</f>
        <v>0</v>
      </c>
      <c r="B1609" s="293"/>
      <c r="C1609" s="287"/>
      <c r="D1609" s="287"/>
      <c r="E1609" s="286"/>
    </row>
    <row r="1610" spans="1:5" ht="21.95" customHeight="1" thickBot="1">
      <c r="A1610" s="31">
        <f>'اسماء العملاء'!A436</f>
        <v>0</v>
      </c>
      <c r="B1610" s="293"/>
      <c r="C1610" s="287"/>
      <c r="D1610" s="287"/>
      <c r="E1610" s="286"/>
    </row>
    <row r="1611" spans="1:5" ht="21.95" customHeight="1" thickBot="1">
      <c r="A1611" s="31">
        <f>'اسماء العملاء'!A437</f>
        <v>0</v>
      </c>
      <c r="B1611" s="293"/>
      <c r="C1611" s="287"/>
      <c r="D1611" s="287"/>
      <c r="E1611" s="286"/>
    </row>
    <row r="1612" spans="1:5" ht="21.95" customHeight="1" thickBot="1">
      <c r="A1612" s="31">
        <f>'اسماء العملاء'!A438</f>
        <v>0</v>
      </c>
      <c r="B1612" s="293"/>
      <c r="C1612" s="287"/>
      <c r="D1612" s="287"/>
      <c r="E1612" s="286"/>
    </row>
    <row r="1613" spans="1:5" ht="21.95" customHeight="1" thickBot="1">
      <c r="A1613" s="31">
        <f>'اسماء العملاء'!A439</f>
        <v>0</v>
      </c>
      <c r="B1613" s="293"/>
      <c r="C1613" s="287"/>
      <c r="D1613" s="287"/>
      <c r="E1613" s="286"/>
    </row>
    <row r="1614" spans="1:5" ht="21.95" customHeight="1" thickBot="1">
      <c r="A1614" s="31">
        <f>'اسماء العملاء'!A440</f>
        <v>0</v>
      </c>
      <c r="B1614" s="293"/>
      <c r="C1614" s="287"/>
      <c r="D1614" s="287"/>
      <c r="E1614" s="286"/>
    </row>
    <row r="1615" spans="1:5" ht="21.95" customHeight="1" thickBot="1">
      <c r="A1615" s="31">
        <f>'اسماء العملاء'!A441</f>
        <v>0</v>
      </c>
      <c r="B1615" s="293"/>
      <c r="C1615" s="287"/>
      <c r="D1615" s="287"/>
      <c r="E1615" s="286"/>
    </row>
    <row r="1616" spans="1:5" ht="21.95" customHeight="1" thickBot="1">
      <c r="A1616" s="31">
        <f>'اسماء العملاء'!A442</f>
        <v>0</v>
      </c>
      <c r="B1616" s="293"/>
      <c r="C1616" s="287"/>
      <c r="D1616" s="287"/>
      <c r="E1616" s="286"/>
    </row>
    <row r="1617" spans="1:5" ht="21.95" customHeight="1" thickBot="1">
      <c r="A1617" s="31">
        <f>'اسماء العملاء'!A443</f>
        <v>0</v>
      </c>
      <c r="B1617" s="293"/>
      <c r="C1617" s="287"/>
      <c r="D1617" s="287"/>
      <c r="E1617" s="286"/>
    </row>
    <row r="1618" spans="1:5" ht="21.95" customHeight="1" thickBot="1">
      <c r="A1618" s="31">
        <f>'اسماء العملاء'!A444</f>
        <v>0</v>
      </c>
      <c r="B1618" s="293"/>
      <c r="C1618" s="287"/>
      <c r="D1618" s="287"/>
      <c r="E1618" s="286"/>
    </row>
    <row r="1619" spans="1:5" ht="21.95" customHeight="1" thickBot="1">
      <c r="A1619" s="31">
        <f>'اسماء العملاء'!A445</f>
        <v>0</v>
      </c>
      <c r="B1619" s="293"/>
      <c r="C1619" s="287"/>
      <c r="D1619" s="287"/>
      <c r="E1619" s="286"/>
    </row>
    <row r="1620" spans="1:5" ht="21.95" customHeight="1" thickBot="1">
      <c r="A1620" s="31">
        <f>'اسماء العملاء'!A446</f>
        <v>0</v>
      </c>
      <c r="B1620" s="293"/>
      <c r="C1620" s="287"/>
      <c r="D1620" s="287"/>
      <c r="E1620" s="286"/>
    </row>
    <row r="1621" spans="1:5" ht="21.95" customHeight="1" thickBot="1">
      <c r="A1621" s="31">
        <f>'اسماء العملاء'!A447</f>
        <v>0</v>
      </c>
      <c r="B1621" s="293"/>
      <c r="C1621" s="287"/>
      <c r="D1621" s="287"/>
      <c r="E1621" s="286"/>
    </row>
    <row r="1622" spans="1:5" ht="21.95" customHeight="1" thickBot="1">
      <c r="A1622" s="31">
        <f>'اسماء العملاء'!A448</f>
        <v>0</v>
      </c>
      <c r="B1622" s="293"/>
      <c r="C1622" s="287"/>
      <c r="D1622" s="287"/>
      <c r="E1622" s="286"/>
    </row>
    <row r="1623" spans="1:5" ht="21.95" customHeight="1" thickBot="1">
      <c r="A1623" s="31">
        <f>'اسماء العملاء'!A449</f>
        <v>0</v>
      </c>
      <c r="B1623" s="293"/>
      <c r="C1623" s="287"/>
      <c r="D1623" s="287"/>
      <c r="E1623" s="286"/>
    </row>
    <row r="1624" spans="1:5" ht="21.95" customHeight="1" thickBot="1">
      <c r="A1624" s="31">
        <f>'اسماء العملاء'!A450</f>
        <v>0</v>
      </c>
      <c r="B1624" s="293"/>
      <c r="C1624" s="287"/>
      <c r="D1624" s="287"/>
      <c r="E1624" s="286"/>
    </row>
    <row r="1625" spans="1:5" ht="21.95" customHeight="1" thickBot="1">
      <c r="A1625" s="31">
        <f>'اسماء العملاء'!A451</f>
        <v>0</v>
      </c>
      <c r="B1625" s="293"/>
      <c r="C1625" s="287"/>
      <c r="D1625" s="287"/>
      <c r="E1625" s="286"/>
    </row>
    <row r="1626" spans="1:5" ht="21.95" customHeight="1" thickBot="1">
      <c r="A1626" s="31">
        <f>'اسماء العملاء'!A452</f>
        <v>0</v>
      </c>
      <c r="B1626" s="293"/>
      <c r="C1626" s="287"/>
      <c r="D1626" s="287"/>
      <c r="E1626" s="286"/>
    </row>
    <row r="1627" spans="1:5" ht="21.95" customHeight="1" thickBot="1">
      <c r="A1627" s="31">
        <f>'اسماء العملاء'!A453</f>
        <v>0</v>
      </c>
      <c r="B1627" s="293"/>
      <c r="C1627" s="287"/>
      <c r="D1627" s="287"/>
      <c r="E1627" s="286"/>
    </row>
    <row r="1628" spans="1:5" ht="21.95" customHeight="1" thickBot="1">
      <c r="A1628" s="31">
        <f>'اسماء العملاء'!A454</f>
        <v>0</v>
      </c>
      <c r="B1628" s="293"/>
      <c r="C1628" s="287"/>
      <c r="D1628" s="287"/>
      <c r="E1628" s="286"/>
    </row>
    <row r="1629" spans="1:5" ht="21.95" customHeight="1" thickBot="1">
      <c r="A1629" s="31">
        <f>'اسماء العملاء'!A455</f>
        <v>0</v>
      </c>
      <c r="B1629" s="293"/>
      <c r="C1629" s="287"/>
      <c r="D1629" s="287"/>
      <c r="E1629" s="286"/>
    </row>
    <row r="1630" spans="1:5" ht="21.95" customHeight="1" thickBot="1">
      <c r="A1630" s="31">
        <f>'اسماء العملاء'!A456</f>
        <v>0</v>
      </c>
      <c r="B1630" s="293"/>
      <c r="C1630" s="287"/>
      <c r="D1630" s="287"/>
      <c r="E1630" s="286"/>
    </row>
    <row r="1631" spans="1:5" ht="21.95" customHeight="1" thickBot="1">
      <c r="A1631" s="31">
        <f>'اسماء العملاء'!A457</f>
        <v>0</v>
      </c>
      <c r="B1631" s="293"/>
      <c r="C1631" s="287"/>
      <c r="D1631" s="287"/>
      <c r="E1631" s="286"/>
    </row>
    <row r="1632" spans="1:5" ht="21.95" customHeight="1" thickBot="1">
      <c r="A1632" s="31">
        <f>'اسماء العملاء'!A458</f>
        <v>0</v>
      </c>
      <c r="B1632" s="293"/>
      <c r="C1632" s="287"/>
      <c r="D1632" s="287"/>
      <c r="E1632" s="286"/>
    </row>
    <row r="1633" spans="1:5" ht="21.95" customHeight="1" thickBot="1">
      <c r="A1633" s="31">
        <f>'اسماء العملاء'!A459</f>
        <v>0</v>
      </c>
      <c r="B1633" s="293"/>
      <c r="C1633" s="287"/>
      <c r="D1633" s="287"/>
      <c r="E1633" s="286"/>
    </row>
    <row r="1634" spans="1:5" ht="21.95" customHeight="1" thickBot="1">
      <c r="A1634" s="31">
        <f>'اسماء العملاء'!A460</f>
        <v>0</v>
      </c>
      <c r="B1634" s="293"/>
      <c r="C1634" s="287"/>
      <c r="D1634" s="287"/>
      <c r="E1634" s="286"/>
    </row>
    <row r="1635" spans="1:5" ht="21.95" customHeight="1" thickBot="1">
      <c r="A1635" s="31">
        <f>'اسماء العملاء'!A461</f>
        <v>0</v>
      </c>
      <c r="B1635" s="293"/>
      <c r="C1635" s="287"/>
      <c r="D1635" s="287"/>
      <c r="E1635" s="286"/>
    </row>
    <row r="1636" spans="1:5" ht="21.95" customHeight="1" thickBot="1">
      <c r="A1636" s="31">
        <f>'اسماء العملاء'!A462</f>
        <v>0</v>
      </c>
      <c r="B1636" s="293"/>
      <c r="C1636" s="287"/>
      <c r="D1636" s="287"/>
      <c r="E1636" s="286"/>
    </row>
    <row r="1637" spans="1:5" ht="21.95" customHeight="1" thickBot="1">
      <c r="A1637" s="31">
        <f>'اسماء العملاء'!A463</f>
        <v>0</v>
      </c>
      <c r="B1637" s="293"/>
      <c r="C1637" s="287"/>
      <c r="D1637" s="287"/>
      <c r="E1637" s="286"/>
    </row>
    <row r="1638" spans="1:5" ht="21.95" customHeight="1" thickBot="1">
      <c r="A1638" s="31">
        <f>'اسماء العملاء'!A464</f>
        <v>0</v>
      </c>
      <c r="B1638" s="293"/>
      <c r="C1638" s="287"/>
      <c r="D1638" s="287"/>
      <c r="E1638" s="286"/>
    </row>
    <row r="1639" spans="1:5" ht="21.95" customHeight="1" thickBot="1">
      <c r="A1639" s="31">
        <f>'اسماء العملاء'!A465</f>
        <v>0</v>
      </c>
      <c r="B1639" s="293"/>
      <c r="C1639" s="287"/>
      <c r="D1639" s="287"/>
      <c r="E1639" s="286"/>
    </row>
    <row r="1640" spans="1:5" ht="21.95" customHeight="1" thickBot="1">
      <c r="A1640" s="31">
        <f>'اسماء العملاء'!A466</f>
        <v>0</v>
      </c>
      <c r="B1640" s="293"/>
      <c r="C1640" s="287"/>
      <c r="D1640" s="287"/>
      <c r="E1640" s="286"/>
    </row>
    <row r="1641" spans="1:5" ht="21.95" customHeight="1" thickBot="1">
      <c r="A1641" s="31">
        <f>'اسماء العملاء'!A467</f>
        <v>0</v>
      </c>
      <c r="B1641" s="293"/>
      <c r="C1641" s="287"/>
      <c r="D1641" s="287"/>
      <c r="E1641" s="286"/>
    </row>
    <row r="1642" spans="1:5" ht="21.95" customHeight="1" thickBot="1">
      <c r="A1642" s="31">
        <f>'اسماء العملاء'!A468</f>
        <v>0</v>
      </c>
      <c r="B1642" s="293"/>
      <c r="C1642" s="287"/>
      <c r="D1642" s="287"/>
      <c r="E1642" s="286"/>
    </row>
    <row r="1643" spans="1:5" ht="21.95" customHeight="1" thickBot="1">
      <c r="A1643" s="31">
        <f>'اسماء العملاء'!A469</f>
        <v>0</v>
      </c>
      <c r="B1643" s="293"/>
      <c r="C1643" s="287"/>
      <c r="D1643" s="287"/>
      <c r="E1643" s="286"/>
    </row>
    <row r="1644" spans="1:5" ht="21.95" customHeight="1" thickBot="1">
      <c r="A1644" s="31">
        <f>'اسماء العملاء'!A470</f>
        <v>0</v>
      </c>
      <c r="B1644" s="293"/>
      <c r="C1644" s="287"/>
      <c r="D1644" s="287"/>
      <c r="E1644" s="286"/>
    </row>
    <row r="1645" spans="1:5" ht="21.95" customHeight="1" thickBot="1">
      <c r="A1645" s="31">
        <f>'اسماء العملاء'!A471</f>
        <v>0</v>
      </c>
      <c r="B1645" s="293"/>
      <c r="C1645" s="287"/>
      <c r="D1645" s="287"/>
      <c r="E1645" s="286"/>
    </row>
    <row r="1646" spans="1:5" ht="21.95" customHeight="1" thickBot="1">
      <c r="A1646" s="31">
        <f>'اسماء العملاء'!A472</f>
        <v>0</v>
      </c>
      <c r="B1646" s="293"/>
      <c r="C1646" s="287"/>
      <c r="D1646" s="287"/>
      <c r="E1646" s="286"/>
    </row>
    <row r="1647" spans="1:5" ht="21.95" customHeight="1" thickBot="1">
      <c r="A1647" s="31">
        <f>'اسماء العملاء'!A473</f>
        <v>0</v>
      </c>
      <c r="B1647" s="293"/>
      <c r="C1647" s="287"/>
      <c r="D1647" s="287"/>
      <c r="E1647" s="286"/>
    </row>
    <row r="1648" spans="1:5" ht="21.95" customHeight="1" thickBot="1">
      <c r="A1648" s="31">
        <f>'اسماء العملاء'!A474</f>
        <v>0</v>
      </c>
      <c r="B1648" s="293"/>
      <c r="C1648" s="287"/>
      <c r="D1648" s="287"/>
      <c r="E1648" s="286"/>
    </row>
    <row r="1649" spans="1:5" ht="21.95" customHeight="1" thickBot="1">
      <c r="A1649" s="31">
        <f>'اسماء العملاء'!A475</f>
        <v>0</v>
      </c>
      <c r="B1649" s="293"/>
      <c r="C1649" s="287"/>
      <c r="D1649" s="287"/>
      <c r="E1649" s="286"/>
    </row>
    <row r="1650" spans="1:5" ht="21.95" customHeight="1" thickBot="1">
      <c r="A1650" s="31">
        <f>'اسماء العملاء'!A476</f>
        <v>0</v>
      </c>
      <c r="B1650" s="293"/>
      <c r="C1650" s="287"/>
      <c r="D1650" s="287"/>
      <c r="E1650" s="286"/>
    </row>
    <row r="1651" spans="1:5" ht="21.95" customHeight="1" thickBot="1">
      <c r="A1651" s="31">
        <f>'اسماء العملاء'!A477</f>
        <v>0</v>
      </c>
      <c r="B1651" s="293"/>
      <c r="C1651" s="287"/>
      <c r="D1651" s="287"/>
      <c r="E1651" s="286"/>
    </row>
    <row r="1652" spans="1:5" ht="21.95" customHeight="1" thickBot="1">
      <c r="A1652" s="31">
        <f>'اسماء العملاء'!A478</f>
        <v>0</v>
      </c>
      <c r="B1652" s="293"/>
      <c r="C1652" s="287"/>
      <c r="D1652" s="287"/>
      <c r="E1652" s="286"/>
    </row>
    <row r="1653" spans="1:5" ht="21.95" customHeight="1" thickBot="1">
      <c r="A1653" s="31">
        <f>'اسماء العملاء'!A479</f>
        <v>0</v>
      </c>
      <c r="B1653" s="293"/>
      <c r="C1653" s="287"/>
      <c r="D1653" s="287"/>
      <c r="E1653" s="286"/>
    </row>
    <row r="1654" spans="1:5" ht="21.95" customHeight="1" thickBot="1">
      <c r="A1654" s="31">
        <f>'اسماء العملاء'!A480</f>
        <v>0</v>
      </c>
      <c r="B1654" s="293"/>
      <c r="C1654" s="287"/>
      <c r="D1654" s="287"/>
      <c r="E1654" s="286"/>
    </row>
    <row r="1655" spans="1:5" ht="21.95" customHeight="1" thickBot="1">
      <c r="A1655" s="31">
        <f>'اسماء العملاء'!A481</f>
        <v>0</v>
      </c>
      <c r="B1655" s="293"/>
      <c r="C1655" s="287"/>
      <c r="D1655" s="287"/>
      <c r="E1655" s="286"/>
    </row>
    <row r="1656" spans="1:5" ht="21.95" customHeight="1" thickBot="1">
      <c r="A1656" s="31">
        <f>'اسماء العملاء'!A482</f>
        <v>0</v>
      </c>
      <c r="B1656" s="293"/>
      <c r="C1656" s="287"/>
      <c r="D1656" s="287"/>
      <c r="E1656" s="286"/>
    </row>
    <row r="1657" spans="1:5" ht="21.95" customHeight="1" thickBot="1">
      <c r="A1657" s="31">
        <f>'اسماء العملاء'!A483</f>
        <v>0</v>
      </c>
      <c r="B1657" s="293"/>
      <c r="C1657" s="287"/>
      <c r="D1657" s="287"/>
      <c r="E1657" s="286"/>
    </row>
    <row r="1658" spans="1:5" ht="21.95" customHeight="1" thickBot="1">
      <c r="A1658" s="31">
        <f>'اسماء العملاء'!A484</f>
        <v>0</v>
      </c>
      <c r="B1658" s="293"/>
      <c r="C1658" s="287"/>
      <c r="D1658" s="287"/>
      <c r="E1658" s="286"/>
    </row>
    <row r="1659" spans="1:5" ht="21.95" customHeight="1" thickBot="1">
      <c r="A1659" s="31">
        <f>'اسماء العملاء'!A485</f>
        <v>0</v>
      </c>
      <c r="B1659" s="293"/>
      <c r="C1659" s="287"/>
      <c r="D1659" s="287"/>
      <c r="E1659" s="286"/>
    </row>
    <row r="1660" spans="1:5" ht="21.95" customHeight="1" thickBot="1">
      <c r="A1660" s="31">
        <f>'اسماء العملاء'!A486</f>
        <v>0</v>
      </c>
      <c r="B1660" s="293"/>
      <c r="C1660" s="287"/>
      <c r="D1660" s="287"/>
      <c r="E1660" s="286"/>
    </row>
    <row r="1661" spans="1:5" ht="21.95" customHeight="1" thickBot="1">
      <c r="A1661" s="31">
        <f>'اسماء العملاء'!A487</f>
        <v>0</v>
      </c>
      <c r="B1661" s="293"/>
      <c r="C1661" s="287"/>
      <c r="D1661" s="287"/>
      <c r="E1661" s="286"/>
    </row>
    <row r="1662" spans="1:5" ht="21.95" customHeight="1" thickBot="1">
      <c r="A1662" s="31">
        <f>'اسماء العملاء'!A488</f>
        <v>0</v>
      </c>
      <c r="B1662" s="293"/>
      <c r="C1662" s="287"/>
      <c r="D1662" s="287"/>
      <c r="E1662" s="286"/>
    </row>
    <row r="1663" spans="1:5" ht="21.95" customHeight="1" thickBot="1">
      <c r="A1663" s="31">
        <f>'اسماء العملاء'!A489</f>
        <v>0</v>
      </c>
      <c r="B1663" s="293"/>
      <c r="C1663" s="287"/>
      <c r="D1663" s="287"/>
      <c r="E1663" s="286"/>
    </row>
    <row r="1664" spans="1:5" ht="21.95" customHeight="1" thickBot="1">
      <c r="A1664" s="31">
        <f>'اسماء العملاء'!A490</f>
        <v>0</v>
      </c>
      <c r="B1664" s="293"/>
      <c r="C1664" s="287"/>
      <c r="D1664" s="287"/>
      <c r="E1664" s="286"/>
    </row>
    <row r="1665" spans="1:5" ht="21.95" customHeight="1" thickBot="1">
      <c r="A1665" s="31">
        <f>'اسماء العملاء'!A491</f>
        <v>0</v>
      </c>
      <c r="B1665" s="293"/>
      <c r="C1665" s="287"/>
      <c r="D1665" s="287"/>
      <c r="E1665" s="286"/>
    </row>
    <row r="1666" spans="1:5" ht="21.95" customHeight="1" thickBot="1">
      <c r="A1666" s="31">
        <f>'اسماء العملاء'!A492</f>
        <v>0</v>
      </c>
      <c r="B1666" s="293"/>
      <c r="C1666" s="287"/>
      <c r="D1666" s="287"/>
      <c r="E1666" s="286"/>
    </row>
    <row r="1667" spans="1:5" ht="21.95" customHeight="1" thickBot="1">
      <c r="A1667" s="31">
        <f>'اسماء العملاء'!A493</f>
        <v>0</v>
      </c>
      <c r="B1667" s="293"/>
      <c r="C1667" s="287"/>
      <c r="D1667" s="287"/>
      <c r="E1667" s="286"/>
    </row>
    <row r="1668" spans="1:5" ht="21.95" customHeight="1" thickBot="1">
      <c r="A1668" s="31">
        <f>'اسماء العملاء'!A494</f>
        <v>0</v>
      </c>
      <c r="B1668" s="293"/>
      <c r="C1668" s="287"/>
      <c r="D1668" s="287"/>
      <c r="E1668" s="286"/>
    </row>
    <row r="1669" spans="1:5" ht="21.95" customHeight="1" thickBot="1">
      <c r="A1669" s="31">
        <f>'اسماء العملاء'!A495</f>
        <v>0</v>
      </c>
      <c r="B1669" s="293"/>
      <c r="C1669" s="287"/>
      <c r="D1669" s="287"/>
      <c r="E1669" s="286"/>
    </row>
    <row r="1670" spans="1:5" ht="21.95" customHeight="1" thickBot="1">
      <c r="A1670" s="31">
        <f>'اسماء العملاء'!A496</f>
        <v>0</v>
      </c>
      <c r="B1670" s="293"/>
      <c r="C1670" s="287"/>
      <c r="D1670" s="287"/>
      <c r="E1670" s="286"/>
    </row>
    <row r="1671" spans="1:5" ht="21.95" customHeight="1" thickBot="1">
      <c r="A1671" s="31">
        <f>'اسماء العملاء'!A497</f>
        <v>0</v>
      </c>
      <c r="B1671" s="293"/>
      <c r="C1671" s="287"/>
      <c r="D1671" s="287"/>
      <c r="E1671" s="286"/>
    </row>
    <row r="1672" spans="1:5" ht="21.95" customHeight="1" thickBot="1">
      <c r="A1672" s="31">
        <f>'اسماء العملاء'!A498</f>
        <v>0</v>
      </c>
      <c r="B1672" s="293"/>
      <c r="C1672" s="287"/>
      <c r="D1672" s="287"/>
      <c r="E1672" s="286"/>
    </row>
    <row r="1673" spans="1:5" ht="21.95" customHeight="1" thickBot="1">
      <c r="A1673" s="31">
        <f>'اسماء العملاء'!A499</f>
        <v>0</v>
      </c>
      <c r="B1673" s="293"/>
      <c r="C1673" s="287"/>
      <c r="D1673" s="287"/>
      <c r="E1673" s="286"/>
    </row>
    <row r="1674" spans="1:5" ht="21.95" customHeight="1" thickBot="1">
      <c r="A1674" s="31">
        <f>'اسماء العملاء'!A500</f>
        <v>0</v>
      </c>
      <c r="B1674" s="293"/>
      <c r="C1674" s="287"/>
      <c r="D1674" s="287"/>
      <c r="E1674" s="286"/>
    </row>
    <row r="1675" spans="1:5" ht="21.95" customHeight="1" thickBot="1">
      <c r="A1675" s="31">
        <f>'اسماء العملاء'!A501</f>
        <v>0</v>
      </c>
      <c r="B1675" s="293"/>
      <c r="C1675" s="287"/>
      <c r="D1675" s="287"/>
      <c r="E1675" s="286"/>
    </row>
    <row r="1676" spans="1:5" ht="21.95" customHeight="1" thickBot="1">
      <c r="A1676" s="31">
        <f>'اسماء العملاء'!A502</f>
        <v>0</v>
      </c>
      <c r="B1676" s="293"/>
      <c r="C1676" s="287"/>
      <c r="D1676" s="287"/>
      <c r="E1676" s="286"/>
    </row>
    <row r="1677" spans="1:5" ht="21.95" customHeight="1" thickBot="1">
      <c r="A1677" s="31">
        <f>'اسماء العملاء'!A503</f>
        <v>0</v>
      </c>
      <c r="B1677" s="293"/>
      <c r="C1677" s="287"/>
      <c r="D1677" s="287"/>
      <c r="E1677" s="286"/>
    </row>
    <row r="1678" spans="1:5" ht="21.95" customHeight="1" thickBot="1">
      <c r="A1678" s="31">
        <f>'اسماء العملاء'!A504</f>
        <v>0</v>
      </c>
      <c r="B1678" s="293"/>
      <c r="C1678" s="287"/>
      <c r="D1678" s="287"/>
      <c r="E1678" s="286"/>
    </row>
    <row r="1679" spans="1:5" ht="21.95" customHeight="1" thickBot="1">
      <c r="A1679" s="31">
        <f>'اسماء العملاء'!A505</f>
        <v>0</v>
      </c>
      <c r="B1679" s="293"/>
      <c r="C1679" s="287"/>
      <c r="D1679" s="287"/>
      <c r="E1679" s="286"/>
    </row>
    <row r="1680" spans="1:5" ht="21.95" customHeight="1" thickBot="1">
      <c r="A1680" s="31">
        <f>'اسماء العملاء'!A506</f>
        <v>0</v>
      </c>
      <c r="B1680" s="293"/>
      <c r="C1680" s="287"/>
      <c r="D1680" s="287"/>
      <c r="E1680" s="286"/>
    </row>
    <row r="1681" spans="1:5" ht="21.95" customHeight="1" thickBot="1">
      <c r="A1681" s="31">
        <f>'اسماء العملاء'!A507</f>
        <v>0</v>
      </c>
      <c r="B1681" s="293"/>
      <c r="C1681" s="287"/>
      <c r="D1681" s="287"/>
      <c r="E1681" s="286"/>
    </row>
    <row r="1682" spans="1:5" ht="21.95" customHeight="1" thickBot="1">
      <c r="A1682" s="31">
        <f>'اسماء العملاء'!A508</f>
        <v>0</v>
      </c>
      <c r="B1682" s="293"/>
      <c r="C1682" s="287"/>
      <c r="D1682" s="287"/>
      <c r="E1682" s="286"/>
    </row>
    <row r="1683" spans="1:5" ht="21.95" customHeight="1" thickBot="1">
      <c r="A1683" s="31">
        <f>'اسماء العملاء'!A509</f>
        <v>0</v>
      </c>
      <c r="B1683" s="293"/>
      <c r="C1683" s="287"/>
      <c r="D1683" s="287"/>
      <c r="E1683" s="286"/>
    </row>
    <row r="1684" spans="1:5" ht="21.95" customHeight="1" thickBot="1">
      <c r="A1684" s="31">
        <f>'اسماء العملاء'!A510</f>
        <v>0</v>
      </c>
      <c r="B1684" s="293"/>
      <c r="C1684" s="287"/>
      <c r="D1684" s="287"/>
      <c r="E1684" s="286"/>
    </row>
    <row r="1685" spans="1:5" ht="21.95" customHeight="1" thickBot="1">
      <c r="A1685" s="31">
        <f>'اسماء العملاء'!A511</f>
        <v>0</v>
      </c>
      <c r="B1685" s="293"/>
      <c r="C1685" s="287"/>
      <c r="D1685" s="287"/>
      <c r="E1685" s="286"/>
    </row>
    <row r="1686" spans="1:5" ht="21.95" customHeight="1" thickBot="1">
      <c r="A1686" s="31">
        <f>'اسماء العملاء'!A512</f>
        <v>0</v>
      </c>
      <c r="B1686" s="293"/>
      <c r="C1686" s="287"/>
      <c r="D1686" s="287"/>
      <c r="E1686" s="286"/>
    </row>
    <row r="1687" spans="1:5" ht="21.95" customHeight="1" thickBot="1">
      <c r="A1687" s="31">
        <f>'اسماء العملاء'!A513</f>
        <v>0</v>
      </c>
      <c r="B1687" s="293"/>
      <c r="C1687" s="287"/>
      <c r="D1687" s="287"/>
      <c r="E1687" s="286"/>
    </row>
    <row r="1688" spans="1:5" ht="21.95" customHeight="1" thickBot="1">
      <c r="A1688" s="31">
        <f>'اسماء العملاء'!A514</f>
        <v>0</v>
      </c>
      <c r="B1688" s="293"/>
      <c r="C1688" s="287"/>
      <c r="D1688" s="287"/>
      <c r="E1688" s="286"/>
    </row>
    <row r="1689" spans="1:5" ht="21.95" customHeight="1" thickBot="1">
      <c r="A1689" s="31">
        <f>'اسماء العملاء'!A515</f>
        <v>0</v>
      </c>
      <c r="B1689" s="293"/>
      <c r="C1689" s="287"/>
      <c r="D1689" s="287"/>
      <c r="E1689" s="286"/>
    </row>
    <row r="1690" spans="1:5" ht="21.95" customHeight="1" thickBot="1">
      <c r="A1690" s="31">
        <f>'اسماء العملاء'!A516</f>
        <v>0</v>
      </c>
      <c r="B1690" s="293"/>
      <c r="C1690" s="287"/>
      <c r="D1690" s="287"/>
      <c r="E1690" s="286"/>
    </row>
    <row r="1691" spans="1:5" ht="21.95" customHeight="1" thickBot="1">
      <c r="A1691" s="31">
        <f>'اسماء العملاء'!A517</f>
        <v>0</v>
      </c>
      <c r="B1691" s="293"/>
      <c r="C1691" s="287"/>
      <c r="D1691" s="287"/>
      <c r="E1691" s="286"/>
    </row>
    <row r="1692" spans="1:5" ht="21.95" customHeight="1" thickBot="1">
      <c r="A1692" s="31">
        <f>'اسماء العملاء'!A518</f>
        <v>0</v>
      </c>
      <c r="B1692" s="293"/>
      <c r="C1692" s="287"/>
      <c r="D1692" s="287"/>
      <c r="E1692" s="286"/>
    </row>
    <row r="1693" spans="1:5" ht="21.95" customHeight="1" thickBot="1">
      <c r="A1693" s="31">
        <f>'اسماء العملاء'!A519</f>
        <v>0</v>
      </c>
      <c r="B1693" s="293"/>
      <c r="C1693" s="287"/>
      <c r="D1693" s="287"/>
      <c r="E1693" s="286"/>
    </row>
    <row r="1694" spans="1:5" ht="21.95" customHeight="1" thickBot="1">
      <c r="A1694" s="31">
        <f>'اسماء العملاء'!A520</f>
        <v>0</v>
      </c>
      <c r="B1694" s="293"/>
      <c r="C1694" s="287"/>
      <c r="D1694" s="287"/>
      <c r="E1694" s="286"/>
    </row>
    <row r="1695" spans="1:5" ht="21.95" customHeight="1" thickBot="1">
      <c r="A1695" s="31">
        <f>'اسماء العملاء'!A521</f>
        <v>0</v>
      </c>
      <c r="B1695" s="293"/>
      <c r="C1695" s="287"/>
      <c r="D1695" s="287"/>
      <c r="E1695" s="286"/>
    </row>
    <row r="1696" spans="1:5" ht="21.95" customHeight="1" thickBot="1">
      <c r="A1696" s="31">
        <f>'اسماء العملاء'!A522</f>
        <v>0</v>
      </c>
      <c r="B1696" s="293"/>
      <c r="C1696" s="287"/>
      <c r="D1696" s="287"/>
      <c r="E1696" s="286"/>
    </row>
    <row r="1697" spans="1:5" ht="21.95" customHeight="1" thickBot="1">
      <c r="A1697" s="31">
        <f>'اسماء العملاء'!A523</f>
        <v>0</v>
      </c>
      <c r="B1697" s="293"/>
      <c r="C1697" s="287"/>
      <c r="D1697" s="287"/>
      <c r="E1697" s="286"/>
    </row>
    <row r="1698" spans="1:5" ht="21.95" customHeight="1" thickBot="1">
      <c r="A1698" s="31">
        <f>'اسماء العملاء'!A524</f>
        <v>0</v>
      </c>
      <c r="B1698" s="293"/>
      <c r="C1698" s="287"/>
      <c r="D1698" s="287"/>
      <c r="E1698" s="286"/>
    </row>
    <row r="1699" spans="1:5" ht="21.95" customHeight="1" thickBot="1">
      <c r="A1699" s="31">
        <f>'اسماء العملاء'!A525</f>
        <v>0</v>
      </c>
      <c r="B1699" s="293"/>
      <c r="C1699" s="287"/>
      <c r="D1699" s="287"/>
      <c r="E1699" s="286"/>
    </row>
    <row r="1700" spans="1:5" ht="21.95" customHeight="1" thickBot="1">
      <c r="A1700" s="31">
        <f>'اسماء العملاء'!A526</f>
        <v>0</v>
      </c>
      <c r="B1700" s="293"/>
      <c r="C1700" s="287"/>
      <c r="D1700" s="287"/>
      <c r="E1700" s="286"/>
    </row>
    <row r="1701" spans="1:5" ht="21.95" customHeight="1" thickBot="1">
      <c r="A1701" s="31">
        <f>'اسماء العملاء'!A527</f>
        <v>0</v>
      </c>
      <c r="B1701" s="293"/>
      <c r="C1701" s="287"/>
      <c r="D1701" s="287"/>
      <c r="E1701" s="286"/>
    </row>
    <row r="1702" spans="1:5" ht="21.95" customHeight="1" thickBot="1">
      <c r="A1702" s="31">
        <f>'اسماء العملاء'!A528</f>
        <v>0</v>
      </c>
      <c r="B1702" s="293"/>
      <c r="C1702" s="287"/>
      <c r="D1702" s="287"/>
      <c r="E1702" s="286"/>
    </row>
    <row r="1703" spans="1:5" ht="21.95" customHeight="1" thickBot="1">
      <c r="A1703" s="31">
        <f>'اسماء العملاء'!A529</f>
        <v>0</v>
      </c>
      <c r="B1703" s="293"/>
      <c r="C1703" s="287"/>
      <c r="D1703" s="287"/>
      <c r="E1703" s="286"/>
    </row>
    <row r="1704" spans="1:5" ht="21.95" customHeight="1" thickBot="1">
      <c r="A1704" s="31">
        <f>'اسماء العملاء'!A530</f>
        <v>0</v>
      </c>
      <c r="B1704" s="293"/>
      <c r="C1704" s="287"/>
      <c r="D1704" s="287"/>
      <c r="E1704" s="286"/>
    </row>
    <row r="1705" spans="1:5" ht="21.95" customHeight="1" thickBot="1">
      <c r="A1705" s="31">
        <f>'اسماء العملاء'!A531</f>
        <v>0</v>
      </c>
      <c r="B1705" s="293"/>
      <c r="C1705" s="287"/>
      <c r="D1705" s="287"/>
      <c r="E1705" s="286"/>
    </row>
    <row r="1706" spans="1:5" ht="21.95" customHeight="1" thickBot="1">
      <c r="A1706" s="31">
        <f>'اسماء العملاء'!A532</f>
        <v>0</v>
      </c>
      <c r="B1706" s="293"/>
      <c r="C1706" s="287"/>
      <c r="D1706" s="287"/>
      <c r="E1706" s="286"/>
    </row>
    <row r="1707" spans="1:5" ht="21.95" customHeight="1" thickBot="1">
      <c r="A1707" s="31">
        <f>'اسماء العملاء'!A533</f>
        <v>0</v>
      </c>
      <c r="B1707" s="293"/>
      <c r="C1707" s="287"/>
      <c r="D1707" s="287"/>
      <c r="E1707" s="286"/>
    </row>
    <row r="1708" spans="1:5" ht="21.95" customHeight="1" thickBot="1">
      <c r="A1708" s="31">
        <f>'اسماء العملاء'!A534</f>
        <v>0</v>
      </c>
      <c r="B1708" s="293"/>
      <c r="C1708" s="287"/>
      <c r="D1708" s="287"/>
      <c r="E1708" s="286"/>
    </row>
    <row r="1709" spans="1:5" ht="21.95" customHeight="1" thickBot="1">
      <c r="A1709" s="31">
        <f>'اسماء العملاء'!A535</f>
        <v>0</v>
      </c>
      <c r="B1709" s="293"/>
      <c r="C1709" s="287"/>
      <c r="D1709" s="287"/>
      <c r="E1709" s="286"/>
    </row>
    <row r="1710" spans="1:5" ht="21.95" customHeight="1" thickBot="1">
      <c r="A1710" s="31">
        <f>'اسماء العملاء'!A536</f>
        <v>0</v>
      </c>
      <c r="B1710" s="293"/>
      <c r="C1710" s="287"/>
      <c r="D1710" s="287"/>
      <c r="E1710" s="286"/>
    </row>
    <row r="1711" spans="1:5" ht="21.95" customHeight="1" thickBot="1">
      <c r="A1711" s="31">
        <f>'اسماء العملاء'!A537</f>
        <v>0</v>
      </c>
      <c r="B1711" s="293"/>
      <c r="C1711" s="287"/>
      <c r="D1711" s="287"/>
      <c r="E1711" s="286"/>
    </row>
    <row r="1712" spans="1:5" ht="21.95" customHeight="1" thickBot="1">
      <c r="A1712" s="31">
        <f>'اسماء العملاء'!A538</f>
        <v>0</v>
      </c>
      <c r="B1712" s="293"/>
      <c r="C1712" s="287"/>
      <c r="D1712" s="287"/>
      <c r="E1712" s="286"/>
    </row>
    <row r="1713" spans="1:5" ht="21.95" customHeight="1" thickBot="1">
      <c r="A1713" s="31">
        <f>'اسماء العملاء'!A539</f>
        <v>0</v>
      </c>
      <c r="B1713" s="293"/>
      <c r="C1713" s="287"/>
      <c r="D1713" s="287"/>
      <c r="E1713" s="286"/>
    </row>
    <row r="1714" spans="1:5" ht="21.95" customHeight="1" thickBot="1">
      <c r="A1714" s="31">
        <f>'اسماء العملاء'!A540</f>
        <v>0</v>
      </c>
      <c r="B1714" s="293"/>
      <c r="C1714" s="287"/>
      <c r="D1714" s="287"/>
      <c r="E1714" s="286"/>
    </row>
    <row r="1715" spans="1:5" ht="21.95" customHeight="1" thickBot="1">
      <c r="A1715" s="31">
        <f>'اسماء العملاء'!A541</f>
        <v>0</v>
      </c>
      <c r="B1715" s="293"/>
      <c r="C1715" s="287"/>
      <c r="D1715" s="287"/>
      <c r="E1715" s="286"/>
    </row>
    <row r="1716" spans="1:5" ht="21.95" customHeight="1" thickBot="1">
      <c r="A1716" s="31">
        <f>'اسماء العملاء'!A542</f>
        <v>0</v>
      </c>
      <c r="B1716" s="293"/>
      <c r="C1716" s="287"/>
      <c r="D1716" s="287"/>
      <c r="E1716" s="286"/>
    </row>
    <row r="1717" spans="1:5" ht="21.95" customHeight="1" thickBot="1">
      <c r="A1717" s="31">
        <f>'اسماء العملاء'!A543</f>
        <v>0</v>
      </c>
      <c r="B1717" s="293"/>
      <c r="C1717" s="287"/>
      <c r="D1717" s="287"/>
      <c r="E1717" s="286"/>
    </row>
    <row r="1718" spans="1:5" ht="21.95" customHeight="1" thickBot="1">
      <c r="A1718" s="31">
        <f>'اسماء العملاء'!A544</f>
        <v>0</v>
      </c>
      <c r="B1718" s="293"/>
      <c r="C1718" s="287"/>
      <c r="D1718" s="287"/>
      <c r="E1718" s="286"/>
    </row>
    <row r="1719" spans="1:5" ht="21.95" customHeight="1" thickBot="1">
      <c r="A1719" s="31">
        <f>'اسماء العملاء'!A545</f>
        <v>0</v>
      </c>
      <c r="B1719" s="293"/>
      <c r="C1719" s="287"/>
      <c r="D1719" s="287"/>
      <c r="E1719" s="286"/>
    </row>
    <row r="1720" spans="1:5" ht="21.95" customHeight="1" thickBot="1">
      <c r="A1720" s="31">
        <f>'اسماء العملاء'!A546</f>
        <v>0</v>
      </c>
      <c r="B1720" s="293"/>
      <c r="C1720" s="287"/>
      <c r="D1720" s="287"/>
      <c r="E1720" s="286"/>
    </row>
    <row r="1721" spans="1:5" ht="21.95" customHeight="1" thickBot="1">
      <c r="A1721" s="31">
        <f>'اسماء العملاء'!A547</f>
        <v>0</v>
      </c>
      <c r="B1721" s="293"/>
      <c r="C1721" s="287"/>
      <c r="D1721" s="287"/>
      <c r="E1721" s="286"/>
    </row>
    <row r="1722" spans="1:5" ht="21.95" customHeight="1" thickBot="1">
      <c r="A1722" s="31">
        <f>'اسماء العملاء'!A548</f>
        <v>0</v>
      </c>
      <c r="B1722" s="293"/>
      <c r="C1722" s="287"/>
      <c r="D1722" s="287"/>
      <c r="E1722" s="286"/>
    </row>
    <row r="1723" spans="1:5" ht="21.95" customHeight="1" thickBot="1">
      <c r="A1723" s="31">
        <f>'اسماء العملاء'!A549</f>
        <v>0</v>
      </c>
      <c r="B1723" s="293"/>
      <c r="C1723" s="287"/>
      <c r="D1723" s="287"/>
      <c r="E1723" s="286"/>
    </row>
    <row r="1724" spans="1:5" ht="21.95" customHeight="1" thickBot="1">
      <c r="A1724" s="31">
        <f>'اسماء العملاء'!A550</f>
        <v>0</v>
      </c>
      <c r="B1724" s="293"/>
      <c r="C1724" s="287"/>
      <c r="D1724" s="287"/>
      <c r="E1724" s="286"/>
    </row>
    <row r="1725" spans="1:5" ht="21.95" customHeight="1" thickBot="1">
      <c r="A1725" s="31">
        <f>'اسماء العملاء'!A551</f>
        <v>0</v>
      </c>
      <c r="B1725" s="293"/>
      <c r="C1725" s="287"/>
      <c r="D1725" s="287"/>
      <c r="E1725" s="286"/>
    </row>
    <row r="1726" spans="1:5" ht="21.95" customHeight="1" thickBot="1">
      <c r="A1726" s="31">
        <f>'اسماء العملاء'!A552</f>
        <v>0</v>
      </c>
      <c r="B1726" s="293"/>
      <c r="C1726" s="287"/>
      <c r="D1726" s="287"/>
      <c r="E1726" s="286"/>
    </row>
    <row r="1727" spans="1:5" ht="21.95" customHeight="1" thickBot="1">
      <c r="A1727" s="31">
        <f>'اسماء العملاء'!A553</f>
        <v>0</v>
      </c>
      <c r="B1727" s="293"/>
      <c r="C1727" s="287"/>
      <c r="D1727" s="287"/>
      <c r="E1727" s="286"/>
    </row>
    <row r="1728" spans="1:5" ht="21.95" customHeight="1" thickBot="1">
      <c r="A1728" s="31">
        <f>'اسماء العملاء'!A554</f>
        <v>0</v>
      </c>
      <c r="B1728" s="293"/>
      <c r="C1728" s="287"/>
      <c r="D1728" s="287"/>
      <c r="E1728" s="286"/>
    </row>
    <row r="1729" spans="1:5" ht="21.95" customHeight="1" thickBot="1">
      <c r="A1729" s="31">
        <f>'اسماء العملاء'!A555</f>
        <v>0</v>
      </c>
      <c r="B1729" s="293"/>
      <c r="C1729" s="287"/>
      <c r="D1729" s="287"/>
      <c r="E1729" s="286"/>
    </row>
    <row r="1730" spans="1:5" ht="21.95" customHeight="1" thickBot="1">
      <c r="A1730" s="31">
        <f>'اسماء العملاء'!A556</f>
        <v>0</v>
      </c>
      <c r="B1730" s="293"/>
      <c r="C1730" s="287"/>
      <c r="D1730" s="287"/>
      <c r="E1730" s="286"/>
    </row>
    <row r="1731" spans="1:5" ht="21.95" customHeight="1" thickBot="1">
      <c r="A1731" s="31">
        <f>'اسماء العملاء'!A557</f>
        <v>0</v>
      </c>
      <c r="B1731" s="293"/>
      <c r="C1731" s="287"/>
      <c r="D1731" s="287"/>
      <c r="E1731" s="286"/>
    </row>
    <row r="1732" spans="1:5" ht="21.95" customHeight="1" thickBot="1">
      <c r="A1732" s="31">
        <f>'اسماء العملاء'!A558</f>
        <v>0</v>
      </c>
      <c r="B1732" s="293"/>
      <c r="C1732" s="287"/>
      <c r="D1732" s="287"/>
      <c r="E1732" s="286"/>
    </row>
    <row r="1733" spans="1:5" ht="21.95" customHeight="1" thickBot="1">
      <c r="A1733" s="31">
        <f>'اسماء العملاء'!A559</f>
        <v>0</v>
      </c>
      <c r="B1733" s="293"/>
      <c r="C1733" s="287"/>
      <c r="D1733" s="287"/>
      <c r="E1733" s="286"/>
    </row>
    <row r="1734" spans="1:5" ht="21.95" customHeight="1" thickBot="1">
      <c r="A1734" s="31">
        <f>'اسماء العملاء'!A560</f>
        <v>0</v>
      </c>
      <c r="B1734" s="293"/>
      <c r="C1734" s="287"/>
      <c r="D1734" s="287"/>
      <c r="E1734" s="286"/>
    </row>
    <row r="1735" spans="1:5" ht="21.95" customHeight="1" thickBot="1">
      <c r="A1735" s="31">
        <f>'اسماء العملاء'!A561</f>
        <v>0</v>
      </c>
      <c r="B1735" s="293"/>
      <c r="C1735" s="287"/>
      <c r="D1735" s="287"/>
      <c r="E1735" s="286"/>
    </row>
    <row r="1736" spans="1:5" ht="21.95" customHeight="1" thickBot="1">
      <c r="A1736" s="31">
        <f>'اسماء العملاء'!A562</f>
        <v>0</v>
      </c>
      <c r="B1736" s="293"/>
      <c r="C1736" s="287"/>
      <c r="D1736" s="287"/>
      <c r="E1736" s="286"/>
    </row>
    <row r="1737" spans="1:5" ht="21.95" customHeight="1" thickBot="1">
      <c r="A1737" s="31">
        <f>'اسماء العملاء'!A563</f>
        <v>0</v>
      </c>
      <c r="B1737" s="293"/>
      <c r="C1737" s="287"/>
      <c r="D1737" s="287"/>
      <c r="E1737" s="286"/>
    </row>
    <row r="1738" spans="1:5" ht="21.95" customHeight="1" thickBot="1">
      <c r="A1738" s="31">
        <f>'اسماء العملاء'!A564</f>
        <v>0</v>
      </c>
      <c r="B1738" s="293"/>
      <c r="C1738" s="287"/>
      <c r="D1738" s="287"/>
      <c r="E1738" s="286"/>
    </row>
    <row r="1739" spans="1:5" ht="21.95" customHeight="1" thickBot="1">
      <c r="A1739" s="31">
        <f>'اسماء العملاء'!A565</f>
        <v>0</v>
      </c>
      <c r="B1739" s="293"/>
      <c r="C1739" s="287"/>
      <c r="D1739" s="287"/>
      <c r="E1739" s="286"/>
    </row>
    <row r="1740" spans="1:5" ht="21.95" customHeight="1" thickBot="1">
      <c r="A1740" s="31">
        <f>'اسماء العملاء'!A566</f>
        <v>0</v>
      </c>
      <c r="B1740" s="293"/>
      <c r="C1740" s="287"/>
      <c r="D1740" s="287"/>
      <c r="E1740" s="286"/>
    </row>
    <row r="1741" spans="1:5" ht="21.95" customHeight="1" thickBot="1">
      <c r="A1741" s="31">
        <f>'اسماء العملاء'!A567</f>
        <v>0</v>
      </c>
      <c r="B1741" s="293"/>
      <c r="C1741" s="287"/>
      <c r="D1741" s="287"/>
      <c r="E1741" s="286"/>
    </row>
    <row r="1742" spans="1:5" ht="21.95" customHeight="1" thickBot="1">
      <c r="A1742" s="31">
        <f>'اسماء العملاء'!A568</f>
        <v>0</v>
      </c>
      <c r="B1742" s="293"/>
      <c r="C1742" s="287"/>
      <c r="D1742" s="287"/>
      <c r="E1742" s="286"/>
    </row>
    <row r="1743" spans="1:5" ht="21.95" customHeight="1" thickBot="1">
      <c r="A1743" s="31">
        <f>'اسماء العملاء'!A569</f>
        <v>0</v>
      </c>
      <c r="B1743" s="293"/>
      <c r="C1743" s="287"/>
      <c r="D1743" s="287"/>
      <c r="E1743" s="286"/>
    </row>
    <row r="1744" spans="1:5" ht="21.95" customHeight="1" thickBot="1">
      <c r="A1744" s="31">
        <f>'اسماء العملاء'!A570</f>
        <v>0</v>
      </c>
      <c r="B1744" s="293"/>
      <c r="C1744" s="287"/>
      <c r="D1744" s="287"/>
      <c r="E1744" s="286"/>
    </row>
    <row r="1745" spans="1:5" ht="21.95" customHeight="1" thickBot="1">
      <c r="A1745" s="31">
        <f>'اسماء العملاء'!A571</f>
        <v>0</v>
      </c>
      <c r="B1745" s="293"/>
      <c r="C1745" s="287"/>
      <c r="D1745" s="287"/>
      <c r="E1745" s="286"/>
    </row>
    <row r="1746" spans="1:5" ht="21.95" customHeight="1" thickBot="1">
      <c r="A1746" s="31">
        <f>'اسماء العملاء'!A572</f>
        <v>0</v>
      </c>
      <c r="B1746" s="293"/>
      <c r="C1746" s="287"/>
      <c r="D1746" s="287"/>
      <c r="E1746" s="286"/>
    </row>
    <row r="1747" spans="1:5" ht="21.95" customHeight="1" thickBot="1">
      <c r="A1747" s="31">
        <f>'اسماء العملاء'!A573</f>
        <v>0</v>
      </c>
      <c r="B1747" s="293"/>
      <c r="C1747" s="287"/>
      <c r="D1747" s="287"/>
      <c r="E1747" s="286"/>
    </row>
    <row r="1748" spans="1:5" ht="21.95" customHeight="1" thickBot="1">
      <c r="A1748" s="31">
        <f>'اسماء العملاء'!A574</f>
        <v>0</v>
      </c>
      <c r="B1748" s="293"/>
      <c r="C1748" s="287"/>
      <c r="D1748" s="287"/>
      <c r="E1748" s="286"/>
    </row>
    <row r="1749" spans="1:5" ht="21.95" customHeight="1" thickBot="1">
      <c r="A1749" s="31">
        <f>'اسماء العملاء'!A575</f>
        <v>0</v>
      </c>
      <c r="B1749" s="293"/>
      <c r="C1749" s="287"/>
      <c r="D1749" s="287"/>
      <c r="E1749" s="286"/>
    </row>
    <row r="1750" spans="1:5" ht="21.95" customHeight="1" thickBot="1">
      <c r="A1750" s="31">
        <f>'اسماء العملاء'!A576</f>
        <v>0</v>
      </c>
      <c r="B1750" s="293"/>
      <c r="C1750" s="287"/>
      <c r="D1750" s="287"/>
      <c r="E1750" s="286"/>
    </row>
    <row r="1751" spans="1:5" ht="21.95" customHeight="1" thickBot="1">
      <c r="A1751" s="31">
        <f>'اسماء العملاء'!A577</f>
        <v>0</v>
      </c>
      <c r="B1751" s="293"/>
      <c r="C1751" s="287"/>
      <c r="D1751" s="287"/>
      <c r="E1751" s="286"/>
    </row>
    <row r="1752" spans="1:5" ht="21.95" customHeight="1" thickBot="1">
      <c r="A1752" s="31">
        <f>'اسماء العملاء'!A578</f>
        <v>0</v>
      </c>
      <c r="B1752" s="293"/>
      <c r="C1752" s="287"/>
      <c r="D1752" s="287"/>
      <c r="E1752" s="286"/>
    </row>
    <row r="1753" spans="1:5" ht="21.95" customHeight="1" thickBot="1">
      <c r="A1753" s="31">
        <f>'اسماء العملاء'!A579</f>
        <v>0</v>
      </c>
      <c r="B1753" s="293"/>
      <c r="C1753" s="287"/>
      <c r="D1753" s="287"/>
      <c r="E1753" s="286"/>
    </row>
    <row r="1754" spans="1:5" ht="21.95" customHeight="1" thickBot="1">
      <c r="A1754" s="31">
        <f>'اسماء العملاء'!A580</f>
        <v>0</v>
      </c>
      <c r="B1754" s="293"/>
      <c r="C1754" s="287"/>
      <c r="D1754" s="287"/>
      <c r="E1754" s="286"/>
    </row>
    <row r="1755" spans="1:5" ht="21.95" customHeight="1" thickBot="1">
      <c r="A1755" s="31">
        <f>'اسماء العملاء'!A581</f>
        <v>0</v>
      </c>
      <c r="B1755" s="293"/>
      <c r="C1755" s="287"/>
      <c r="D1755" s="287"/>
      <c r="E1755" s="286"/>
    </row>
    <row r="1756" spans="1:5" ht="21.95" customHeight="1" thickBot="1">
      <c r="A1756" s="31">
        <f>'اسماء العملاء'!A582</f>
        <v>0</v>
      </c>
      <c r="B1756" s="293"/>
      <c r="C1756" s="287"/>
      <c r="D1756" s="287"/>
      <c r="E1756" s="286"/>
    </row>
    <row r="1757" spans="1:5" ht="21.95" customHeight="1" thickBot="1">
      <c r="A1757" s="31">
        <f>'اسماء العملاء'!A583</f>
        <v>0</v>
      </c>
      <c r="B1757" s="293"/>
      <c r="C1757" s="287"/>
      <c r="D1757" s="287"/>
      <c r="E1757" s="286"/>
    </row>
    <row r="1758" spans="1:5" ht="21.95" customHeight="1" thickBot="1">
      <c r="A1758" s="31">
        <f>'اسماء العملاء'!A584</f>
        <v>0</v>
      </c>
      <c r="B1758" s="293"/>
      <c r="C1758" s="287"/>
      <c r="D1758" s="287"/>
      <c r="E1758" s="286"/>
    </row>
    <row r="1759" spans="1:5" ht="21.95" customHeight="1" thickBot="1">
      <c r="A1759" s="31">
        <f>'اسماء العملاء'!A585</f>
        <v>0</v>
      </c>
      <c r="B1759" s="293"/>
      <c r="C1759" s="287"/>
      <c r="D1759" s="287"/>
      <c r="E1759" s="286"/>
    </row>
    <row r="1760" spans="1:5" ht="21.95" customHeight="1" thickBot="1">
      <c r="A1760" s="31">
        <f>'اسماء العملاء'!A586</f>
        <v>0</v>
      </c>
      <c r="B1760" s="293"/>
      <c r="C1760" s="287"/>
      <c r="D1760" s="287"/>
      <c r="E1760" s="286"/>
    </row>
    <row r="1761" spans="1:5" ht="21.95" customHeight="1" thickBot="1">
      <c r="A1761" s="31">
        <f>'اسماء العملاء'!A587</f>
        <v>0</v>
      </c>
      <c r="B1761" s="293"/>
      <c r="C1761" s="287"/>
      <c r="D1761" s="287"/>
      <c r="E1761" s="286"/>
    </row>
    <row r="1762" spans="1:5" ht="21.95" customHeight="1" thickBot="1">
      <c r="A1762" s="31">
        <f>'اسماء العملاء'!A588</f>
        <v>0</v>
      </c>
      <c r="B1762" s="293"/>
      <c r="C1762" s="287"/>
      <c r="D1762" s="287"/>
      <c r="E1762" s="286"/>
    </row>
    <row r="1763" spans="1:5" ht="21.95" customHeight="1" thickBot="1">
      <c r="A1763" s="31">
        <f>'اسماء العملاء'!A589</f>
        <v>0</v>
      </c>
      <c r="B1763" s="293"/>
      <c r="C1763" s="287"/>
      <c r="D1763" s="287"/>
      <c r="E1763" s="286"/>
    </row>
    <row r="1764" spans="1:5" ht="21.95" customHeight="1" thickBot="1">
      <c r="A1764" s="31">
        <f>'اسماء العملاء'!A590</f>
        <v>0</v>
      </c>
      <c r="B1764" s="293"/>
      <c r="C1764" s="287"/>
      <c r="D1764" s="287"/>
      <c r="E1764" s="286"/>
    </row>
    <row r="1765" spans="1:5" ht="21.95" customHeight="1" thickBot="1">
      <c r="A1765" s="31">
        <f>'اسماء العملاء'!A591</f>
        <v>0</v>
      </c>
      <c r="B1765" s="293"/>
      <c r="C1765" s="287"/>
      <c r="D1765" s="287"/>
      <c r="E1765" s="286"/>
    </row>
    <row r="1766" spans="1:5" ht="21.95" customHeight="1" thickBot="1">
      <c r="A1766" s="31">
        <f>'اسماء العملاء'!A592</f>
        <v>0</v>
      </c>
      <c r="B1766" s="293"/>
      <c r="C1766" s="287"/>
      <c r="D1766" s="287"/>
      <c r="E1766" s="286"/>
    </row>
    <row r="1767" spans="1:5" ht="21.95" customHeight="1" thickBot="1">
      <c r="A1767" s="31">
        <f>'اسماء العملاء'!A593</f>
        <v>0</v>
      </c>
      <c r="B1767" s="293"/>
      <c r="C1767" s="287"/>
      <c r="D1767" s="287"/>
      <c r="E1767" s="286"/>
    </row>
    <row r="1768" spans="1:5" ht="21.95" customHeight="1" thickBot="1">
      <c r="A1768" s="31">
        <f>'اسماء العملاء'!A594</f>
        <v>0</v>
      </c>
      <c r="B1768" s="293"/>
      <c r="C1768" s="287"/>
      <c r="D1768" s="287"/>
      <c r="E1768" s="286"/>
    </row>
    <row r="1769" spans="1:5" ht="21.95" customHeight="1" thickBot="1">
      <c r="A1769" s="31">
        <f>'اسماء العملاء'!A595</f>
        <v>0</v>
      </c>
      <c r="B1769" s="293"/>
      <c r="C1769" s="287"/>
      <c r="D1769" s="287"/>
      <c r="E1769" s="286"/>
    </row>
    <row r="1770" spans="1:5" ht="21.95" customHeight="1" thickBot="1">
      <c r="A1770" s="31">
        <f>'اسماء العملاء'!A596</f>
        <v>0</v>
      </c>
      <c r="B1770" s="293"/>
      <c r="C1770" s="287"/>
      <c r="D1770" s="287"/>
      <c r="E1770" s="286"/>
    </row>
    <row r="1771" spans="1:5" ht="21.95" customHeight="1" thickBot="1">
      <c r="A1771" s="31">
        <f>'اسماء العملاء'!A597</f>
        <v>0</v>
      </c>
      <c r="B1771" s="293"/>
      <c r="C1771" s="287"/>
      <c r="D1771" s="287"/>
      <c r="E1771" s="286"/>
    </row>
    <row r="1772" spans="1:5" ht="21.95" customHeight="1" thickBot="1">
      <c r="A1772" s="31">
        <f>'اسماء العملاء'!A598</f>
        <v>0</v>
      </c>
      <c r="B1772" s="293"/>
      <c r="C1772" s="287"/>
      <c r="D1772" s="287"/>
      <c r="E1772" s="286"/>
    </row>
    <row r="1773" spans="1:5" ht="21.95" customHeight="1" thickBot="1">
      <c r="A1773" s="31">
        <f>'اسماء العملاء'!A599</f>
        <v>0</v>
      </c>
      <c r="B1773" s="293"/>
      <c r="C1773" s="287"/>
      <c r="D1773" s="287"/>
      <c r="E1773" s="286"/>
    </row>
    <row r="1774" spans="1:5" ht="21.95" customHeight="1" thickBot="1">
      <c r="A1774" s="31">
        <f>'اسماء العملاء'!A600</f>
        <v>0</v>
      </c>
      <c r="B1774" s="293"/>
      <c r="C1774" s="287"/>
      <c r="D1774" s="287"/>
      <c r="E1774" s="286"/>
    </row>
    <row r="1775" spans="1:5" ht="21.95" customHeight="1" thickBot="1">
      <c r="A1775" s="31">
        <f>'اسماء العملاء'!A601</f>
        <v>0</v>
      </c>
      <c r="B1775" s="293"/>
      <c r="C1775" s="287"/>
      <c r="D1775" s="287"/>
      <c r="E1775" s="286"/>
    </row>
    <row r="1776" spans="1:5" ht="21.95" customHeight="1" thickBot="1">
      <c r="A1776" s="31">
        <f>'اسماء العملاء'!A602</f>
        <v>0</v>
      </c>
      <c r="B1776" s="293"/>
      <c r="C1776" s="287"/>
      <c r="D1776" s="287"/>
      <c r="E1776" s="286"/>
    </row>
    <row r="1777" spans="1:5" ht="21.95" customHeight="1" thickBot="1">
      <c r="A1777" s="31">
        <f>'اسماء العملاء'!A603</f>
        <v>0</v>
      </c>
      <c r="B1777" s="293"/>
      <c r="C1777" s="287"/>
      <c r="D1777" s="287"/>
      <c r="E1777" s="286"/>
    </row>
    <row r="1778" spans="1:5" ht="21.95" customHeight="1" thickBot="1">
      <c r="A1778" s="31">
        <f>'اسماء العملاء'!A604</f>
        <v>0</v>
      </c>
      <c r="B1778" s="293"/>
      <c r="C1778" s="287"/>
      <c r="D1778" s="287"/>
      <c r="E1778" s="286"/>
    </row>
    <row r="1779" spans="1:5" ht="21.95" customHeight="1" thickBot="1">
      <c r="A1779" s="31">
        <f>'اسماء العملاء'!A605</f>
        <v>0</v>
      </c>
      <c r="B1779" s="293"/>
      <c r="C1779" s="287"/>
      <c r="D1779" s="287"/>
      <c r="E1779" s="286"/>
    </row>
    <row r="1780" spans="1:5" ht="21.95" customHeight="1" thickBot="1">
      <c r="A1780" s="31">
        <f>'اسماء العملاء'!A606</f>
        <v>0</v>
      </c>
      <c r="B1780" s="293"/>
      <c r="C1780" s="287"/>
      <c r="D1780" s="287"/>
      <c r="E1780" s="286"/>
    </row>
    <row r="1781" spans="1:5" ht="21.95" customHeight="1" thickBot="1">
      <c r="A1781" s="31">
        <f>'اسماء العملاء'!A607</f>
        <v>0</v>
      </c>
      <c r="B1781" s="293"/>
      <c r="C1781" s="287"/>
      <c r="D1781" s="287"/>
      <c r="E1781" s="286"/>
    </row>
    <row r="1782" spans="1:5" ht="21.95" customHeight="1" thickBot="1">
      <c r="A1782" s="31">
        <f>'اسماء العملاء'!A608</f>
        <v>0</v>
      </c>
      <c r="B1782" s="293"/>
      <c r="C1782" s="287"/>
      <c r="D1782" s="287"/>
      <c r="E1782" s="286"/>
    </row>
    <row r="1783" spans="1:5" ht="21.95" customHeight="1" thickBot="1">
      <c r="A1783" s="31">
        <f>'اسماء العملاء'!A609</f>
        <v>0</v>
      </c>
      <c r="B1783" s="293"/>
      <c r="C1783" s="287"/>
      <c r="D1783" s="287"/>
      <c r="E1783" s="286"/>
    </row>
    <row r="1784" spans="1:5" ht="21.95" customHeight="1" thickBot="1">
      <c r="A1784" s="31">
        <f>'اسماء العملاء'!A610</f>
        <v>0</v>
      </c>
      <c r="B1784" s="293"/>
      <c r="C1784" s="287"/>
      <c r="D1784" s="287"/>
      <c r="E1784" s="286"/>
    </row>
    <row r="1785" spans="1:5" ht="21.95" customHeight="1" thickBot="1">
      <c r="A1785" s="31">
        <f>'اسماء العملاء'!A611</f>
        <v>0</v>
      </c>
      <c r="B1785" s="293"/>
      <c r="C1785" s="287"/>
      <c r="D1785" s="287"/>
      <c r="E1785" s="286"/>
    </row>
    <row r="1786" spans="1:5" ht="21.95" customHeight="1" thickBot="1">
      <c r="A1786" s="31">
        <f>'اسماء العملاء'!A612</f>
        <v>0</v>
      </c>
      <c r="B1786" s="293"/>
      <c r="C1786" s="287"/>
      <c r="D1786" s="287"/>
      <c r="E1786" s="286"/>
    </row>
    <row r="1787" spans="1:5" ht="21.95" customHeight="1" thickBot="1">
      <c r="A1787" s="31">
        <f>'اسماء العملاء'!A613</f>
        <v>0</v>
      </c>
      <c r="B1787" s="293"/>
      <c r="C1787" s="287"/>
      <c r="D1787" s="287"/>
      <c r="E1787" s="286"/>
    </row>
    <row r="1788" spans="1:5" ht="21.95" customHeight="1" thickBot="1">
      <c r="A1788" s="31">
        <f>'اسماء العملاء'!A614</f>
        <v>0</v>
      </c>
      <c r="B1788" s="293"/>
      <c r="C1788" s="287"/>
      <c r="D1788" s="287"/>
      <c r="E1788" s="286"/>
    </row>
    <row r="1789" spans="1:5" ht="21.95" customHeight="1" thickBot="1">
      <c r="A1789" s="31">
        <f>'اسماء العملاء'!A615</f>
        <v>0</v>
      </c>
      <c r="B1789" s="293"/>
      <c r="C1789" s="287"/>
      <c r="D1789" s="287"/>
      <c r="E1789" s="286"/>
    </row>
    <row r="1790" spans="1:5" ht="21.95" customHeight="1" thickBot="1">
      <c r="A1790" s="31">
        <f>'اسماء العملاء'!A616</f>
        <v>0</v>
      </c>
      <c r="B1790" s="293"/>
      <c r="C1790" s="287"/>
      <c r="D1790" s="287"/>
      <c r="E1790" s="286"/>
    </row>
    <row r="1791" spans="1:5" ht="21.95" customHeight="1" thickBot="1">
      <c r="A1791" s="31">
        <f>'اسماء العملاء'!A617</f>
        <v>0</v>
      </c>
      <c r="B1791" s="293"/>
      <c r="C1791" s="287"/>
      <c r="D1791" s="287"/>
      <c r="E1791" s="286"/>
    </row>
    <row r="1792" spans="1:5" ht="21.95" customHeight="1" thickBot="1">
      <c r="A1792" s="31">
        <f>'اسماء العملاء'!A618</f>
        <v>0</v>
      </c>
      <c r="B1792" s="293"/>
      <c r="C1792" s="287"/>
      <c r="D1792" s="287"/>
      <c r="E1792" s="286"/>
    </row>
    <row r="1793" spans="1:5" ht="21.95" customHeight="1" thickBot="1">
      <c r="A1793" s="31">
        <f>'اسماء العملاء'!A619</f>
        <v>0</v>
      </c>
      <c r="B1793" s="293"/>
      <c r="C1793" s="287"/>
      <c r="D1793" s="287"/>
      <c r="E1793" s="286"/>
    </row>
    <row r="1794" spans="1:5" ht="21.95" customHeight="1" thickBot="1">
      <c r="A1794" s="31">
        <f>'اسماء العملاء'!A620</f>
        <v>0</v>
      </c>
      <c r="B1794" s="293"/>
      <c r="C1794" s="287"/>
      <c r="D1794" s="287"/>
      <c r="E1794" s="286"/>
    </row>
    <row r="1795" spans="1:5" ht="21.95" customHeight="1" thickBot="1">
      <c r="A1795" s="31">
        <f>'اسماء العملاء'!A621</f>
        <v>0</v>
      </c>
      <c r="B1795" s="293"/>
      <c r="C1795" s="287"/>
      <c r="D1795" s="287"/>
      <c r="E1795" s="286"/>
    </row>
    <row r="1796" spans="1:5" ht="21.95" customHeight="1" thickBot="1">
      <c r="A1796" s="31">
        <f>'اسماء العملاء'!A622</f>
        <v>0</v>
      </c>
      <c r="B1796" s="293"/>
      <c r="C1796" s="287"/>
      <c r="D1796" s="287"/>
      <c r="E1796" s="286"/>
    </row>
    <row r="1797" spans="1:5" ht="21.95" customHeight="1" thickBot="1">
      <c r="A1797" s="31">
        <f>'اسماء العملاء'!A623</f>
        <v>0</v>
      </c>
      <c r="B1797" s="293"/>
      <c r="C1797" s="287"/>
      <c r="D1797" s="287"/>
      <c r="E1797" s="286"/>
    </row>
    <row r="1798" spans="1:5" ht="21.95" customHeight="1" thickBot="1">
      <c r="A1798" s="31">
        <f>'اسماء العملاء'!A624</f>
        <v>0</v>
      </c>
      <c r="B1798" s="293"/>
      <c r="C1798" s="287"/>
      <c r="D1798" s="287"/>
      <c r="E1798" s="286"/>
    </row>
    <row r="1799" spans="1:5" ht="21.95" customHeight="1" thickBot="1">
      <c r="A1799" s="31">
        <f>'اسماء العملاء'!A625</f>
        <v>0</v>
      </c>
      <c r="B1799" s="293"/>
      <c r="C1799" s="287"/>
      <c r="D1799" s="287"/>
      <c r="E1799" s="286"/>
    </row>
    <row r="1800" spans="1:5" ht="21.95" customHeight="1" thickBot="1">
      <c r="A1800" s="31">
        <f>'اسماء العملاء'!A626</f>
        <v>0</v>
      </c>
      <c r="B1800" s="293"/>
      <c r="C1800" s="287"/>
      <c r="D1800" s="287"/>
      <c r="E1800" s="286"/>
    </row>
    <row r="1801" spans="1:5" ht="21.95" customHeight="1" thickBot="1">
      <c r="A1801" s="31">
        <f>'اسماء العملاء'!A627</f>
        <v>0</v>
      </c>
      <c r="B1801" s="293"/>
      <c r="C1801" s="287"/>
      <c r="D1801" s="287"/>
      <c r="E1801" s="286"/>
    </row>
    <row r="1802" spans="1:5" ht="21.95" customHeight="1" thickBot="1">
      <c r="A1802" s="31">
        <f>'اسماء العملاء'!A628</f>
        <v>0</v>
      </c>
      <c r="B1802" s="293"/>
      <c r="C1802" s="287"/>
      <c r="D1802" s="287"/>
      <c r="E1802" s="286"/>
    </row>
    <row r="1803" spans="1:5" ht="21.95" customHeight="1" thickBot="1">
      <c r="A1803" s="31">
        <f>'اسماء العملاء'!A629</f>
        <v>0</v>
      </c>
      <c r="B1803" s="293"/>
      <c r="C1803" s="287"/>
      <c r="D1803" s="287"/>
      <c r="E1803" s="286"/>
    </row>
    <row r="1804" spans="1:5" ht="21.95" customHeight="1" thickBot="1">
      <c r="A1804" s="31">
        <f>'اسماء العملاء'!A630</f>
        <v>0</v>
      </c>
      <c r="B1804" s="293"/>
      <c r="C1804" s="287"/>
      <c r="D1804" s="287"/>
      <c r="E1804" s="286"/>
    </row>
    <row r="1805" spans="1:5" ht="21.95" customHeight="1" thickBot="1">
      <c r="A1805" s="31">
        <f>'اسماء العملاء'!A631</f>
        <v>0</v>
      </c>
      <c r="B1805" s="293"/>
      <c r="C1805" s="287"/>
      <c r="D1805" s="287"/>
      <c r="E1805" s="286"/>
    </row>
    <row r="1806" spans="1:5" ht="21.95" customHeight="1" thickBot="1">
      <c r="A1806" s="31">
        <f>'اسماء العملاء'!A632</f>
        <v>0</v>
      </c>
      <c r="B1806" s="293"/>
      <c r="C1806" s="287"/>
      <c r="D1806" s="287"/>
      <c r="E1806" s="286"/>
    </row>
    <row r="1807" spans="1:5" ht="21.95" customHeight="1" thickBot="1">
      <c r="A1807" s="31">
        <f>'اسماء العملاء'!A633</f>
        <v>0</v>
      </c>
      <c r="B1807" s="293"/>
      <c r="C1807" s="287"/>
      <c r="D1807" s="287"/>
      <c r="E1807" s="286"/>
    </row>
    <row r="1808" spans="1:5" ht="21.95" customHeight="1" thickBot="1">
      <c r="A1808" s="31">
        <f>'اسماء العملاء'!A634</f>
        <v>0</v>
      </c>
      <c r="B1808" s="293"/>
      <c r="C1808" s="287"/>
      <c r="D1808" s="287"/>
      <c r="E1808" s="286"/>
    </row>
    <row r="1809" spans="1:5" ht="21.95" customHeight="1" thickBot="1">
      <c r="A1809" s="31">
        <f>'اسماء العملاء'!A635</f>
        <v>0</v>
      </c>
      <c r="B1809" s="293"/>
      <c r="C1809" s="287"/>
      <c r="D1809" s="287"/>
      <c r="E1809" s="286"/>
    </row>
    <row r="1810" spans="1:5" ht="21.95" customHeight="1" thickBot="1">
      <c r="A1810" s="31">
        <f>'اسماء العملاء'!A636</f>
        <v>0</v>
      </c>
      <c r="B1810" s="293"/>
      <c r="C1810" s="287"/>
      <c r="D1810" s="287"/>
      <c r="E1810" s="286"/>
    </row>
    <row r="1811" spans="1:5" ht="21.95" customHeight="1" thickBot="1">
      <c r="A1811" s="31">
        <f>'اسماء العملاء'!A637</f>
        <v>0</v>
      </c>
      <c r="B1811" s="293"/>
      <c r="C1811" s="287"/>
      <c r="D1811" s="287"/>
      <c r="E1811" s="286"/>
    </row>
    <row r="1812" spans="1:5" ht="21.95" customHeight="1" thickBot="1">
      <c r="A1812" s="31">
        <f>'اسماء العملاء'!A638</f>
        <v>0</v>
      </c>
      <c r="B1812" s="293"/>
      <c r="C1812" s="287"/>
      <c r="D1812" s="287"/>
      <c r="E1812" s="286"/>
    </row>
    <row r="1813" spans="1:5" ht="21.95" customHeight="1" thickBot="1">
      <c r="A1813" s="31">
        <f>'اسماء العملاء'!A639</f>
        <v>0</v>
      </c>
      <c r="B1813" s="293"/>
      <c r="C1813" s="287"/>
      <c r="D1813" s="287"/>
      <c r="E1813" s="286"/>
    </row>
    <row r="1814" spans="1:5" ht="21.95" customHeight="1" thickBot="1">
      <c r="A1814" s="31">
        <f>'اسماء العملاء'!A640</f>
        <v>0</v>
      </c>
      <c r="B1814" s="293"/>
      <c r="C1814" s="287"/>
      <c r="D1814" s="287"/>
      <c r="E1814" s="286"/>
    </row>
    <row r="1815" spans="1:5" ht="21.95" customHeight="1" thickBot="1">
      <c r="A1815" s="31">
        <f>'اسماء العملاء'!A641</f>
        <v>0</v>
      </c>
      <c r="B1815" s="293"/>
      <c r="C1815" s="287"/>
      <c r="D1815" s="287"/>
      <c r="E1815" s="286"/>
    </row>
    <row r="1816" spans="1:5" ht="21.95" customHeight="1" thickBot="1">
      <c r="A1816" s="31">
        <f>'اسماء العملاء'!A642</f>
        <v>0</v>
      </c>
      <c r="B1816" s="293"/>
      <c r="C1816" s="287"/>
      <c r="D1816" s="287"/>
      <c r="E1816" s="286"/>
    </row>
    <row r="1817" spans="1:5" ht="21.95" customHeight="1" thickBot="1">
      <c r="A1817" s="31">
        <f>'اسماء العملاء'!A643</f>
        <v>0</v>
      </c>
      <c r="B1817" s="293"/>
      <c r="C1817" s="287"/>
      <c r="D1817" s="287"/>
      <c r="E1817" s="286"/>
    </row>
    <row r="1818" spans="1:5" ht="21.95" customHeight="1" thickBot="1">
      <c r="A1818" s="31">
        <f>'اسماء العملاء'!A644</f>
        <v>0</v>
      </c>
      <c r="B1818" s="293"/>
      <c r="C1818" s="287"/>
      <c r="D1818" s="287"/>
      <c r="E1818" s="286"/>
    </row>
    <row r="1819" spans="1:5" ht="21.95" customHeight="1" thickBot="1">
      <c r="A1819" s="31">
        <f>'اسماء العملاء'!A645</f>
        <v>0</v>
      </c>
      <c r="B1819" s="293"/>
      <c r="C1819" s="287"/>
      <c r="D1819" s="287"/>
      <c r="E1819" s="286"/>
    </row>
    <row r="1820" spans="1:5" ht="21.95" customHeight="1" thickBot="1">
      <c r="A1820" s="31">
        <f>'اسماء العملاء'!A646</f>
        <v>0</v>
      </c>
      <c r="B1820" s="293"/>
      <c r="C1820" s="287"/>
      <c r="D1820" s="287"/>
      <c r="E1820" s="286"/>
    </row>
    <row r="1821" spans="1:5" ht="21.95" customHeight="1" thickBot="1">
      <c r="A1821" s="31">
        <f>'اسماء العملاء'!A647</f>
        <v>0</v>
      </c>
      <c r="B1821" s="293"/>
      <c r="C1821" s="287"/>
      <c r="D1821" s="287"/>
      <c r="E1821" s="286"/>
    </row>
    <row r="1822" spans="1:5" ht="21.95" customHeight="1" thickBot="1">
      <c r="A1822" s="31">
        <f>'اسماء العملاء'!A648</f>
        <v>0</v>
      </c>
      <c r="B1822" s="293"/>
      <c r="C1822" s="287"/>
      <c r="D1822" s="287"/>
      <c r="E1822" s="286"/>
    </row>
    <row r="1823" spans="1:5" ht="21.95" customHeight="1" thickBot="1">
      <c r="A1823" s="31">
        <f>'اسماء العملاء'!A649</f>
        <v>0</v>
      </c>
      <c r="B1823" s="293"/>
      <c r="C1823" s="287"/>
      <c r="D1823" s="287"/>
      <c r="E1823" s="286"/>
    </row>
    <row r="1824" spans="1:5" ht="21.95" customHeight="1" thickBot="1">
      <c r="A1824" s="31">
        <f>'اسماء العملاء'!A650</f>
        <v>0</v>
      </c>
      <c r="B1824" s="293"/>
      <c r="C1824" s="287"/>
      <c r="D1824" s="287"/>
      <c r="E1824" s="286"/>
    </row>
    <row r="1825" spans="1:5" ht="21.95" customHeight="1" thickBot="1">
      <c r="A1825" s="31">
        <f>'اسماء العملاء'!A651</f>
        <v>0</v>
      </c>
      <c r="B1825" s="293"/>
      <c r="C1825" s="287"/>
      <c r="D1825" s="287"/>
      <c r="E1825" s="286"/>
    </row>
    <row r="1826" spans="1:5" ht="21.95" customHeight="1" thickBot="1">
      <c r="A1826" s="31">
        <f>'اسماء العملاء'!A652</f>
        <v>0</v>
      </c>
      <c r="B1826" s="293"/>
      <c r="C1826" s="287"/>
      <c r="D1826" s="287"/>
      <c r="E1826" s="286"/>
    </row>
    <row r="1827" spans="1:5" ht="21.95" customHeight="1" thickBot="1">
      <c r="A1827" s="31">
        <f>'اسماء العملاء'!A653</f>
        <v>0</v>
      </c>
      <c r="B1827" s="293"/>
      <c r="C1827" s="287"/>
      <c r="D1827" s="287"/>
      <c r="E1827" s="286"/>
    </row>
    <row r="1828" spans="1:5" ht="21.95" customHeight="1" thickBot="1">
      <c r="A1828" s="31">
        <f>'اسماء العملاء'!A654</f>
        <v>0</v>
      </c>
      <c r="B1828" s="293"/>
      <c r="C1828" s="287"/>
      <c r="D1828" s="287"/>
      <c r="E1828" s="286"/>
    </row>
    <row r="1829" spans="1:5" ht="21.95" customHeight="1" thickBot="1">
      <c r="A1829" s="31">
        <f>'اسماء العملاء'!A655</f>
        <v>0</v>
      </c>
      <c r="B1829" s="293"/>
      <c r="C1829" s="287"/>
      <c r="D1829" s="287"/>
      <c r="E1829" s="286"/>
    </row>
    <row r="1830" spans="1:5" ht="21.95" customHeight="1" thickBot="1">
      <c r="A1830" s="31">
        <f>'اسماء العملاء'!A656</f>
        <v>0</v>
      </c>
      <c r="B1830" s="293"/>
      <c r="C1830" s="287"/>
      <c r="D1830" s="287"/>
      <c r="E1830" s="286"/>
    </row>
    <row r="1831" spans="1:5" ht="21.95" customHeight="1" thickBot="1">
      <c r="A1831" s="31">
        <f>'اسماء العملاء'!A657</f>
        <v>0</v>
      </c>
      <c r="B1831" s="293"/>
      <c r="C1831" s="287"/>
      <c r="D1831" s="287"/>
      <c r="E1831" s="286"/>
    </row>
    <row r="1832" spans="1:5" ht="21.95" customHeight="1" thickBot="1">
      <c r="A1832" s="31">
        <f>'اسماء العملاء'!A658</f>
        <v>0</v>
      </c>
      <c r="B1832" s="293"/>
      <c r="C1832" s="287"/>
      <c r="D1832" s="287"/>
      <c r="E1832" s="286"/>
    </row>
    <row r="1833" spans="1:5" ht="21.95" customHeight="1" thickBot="1">
      <c r="A1833" s="31">
        <f>'اسماء العملاء'!A659</f>
        <v>0</v>
      </c>
      <c r="B1833" s="293"/>
      <c r="C1833" s="287"/>
      <c r="D1833" s="287"/>
      <c r="E1833" s="286"/>
    </row>
    <row r="1834" spans="1:5" ht="21.95" customHeight="1" thickBot="1">
      <c r="A1834" s="31">
        <f>'اسماء العملاء'!A660</f>
        <v>0</v>
      </c>
      <c r="B1834" s="293"/>
      <c r="C1834" s="287"/>
      <c r="D1834" s="287"/>
      <c r="E1834" s="286"/>
    </row>
    <row r="1835" spans="1:5" ht="21.95" customHeight="1" thickBot="1">
      <c r="A1835" s="31">
        <f>'اسماء العملاء'!A661</f>
        <v>0</v>
      </c>
      <c r="B1835" s="293"/>
      <c r="C1835" s="287"/>
      <c r="D1835" s="287"/>
      <c r="E1835" s="286"/>
    </row>
    <row r="1836" spans="1:5" ht="21.95" customHeight="1" thickBot="1">
      <c r="A1836" s="31">
        <f>'اسماء العملاء'!A662</f>
        <v>0</v>
      </c>
      <c r="B1836" s="293"/>
      <c r="C1836" s="287"/>
      <c r="D1836" s="287"/>
      <c r="E1836" s="286"/>
    </row>
    <row r="1837" spans="1:5" ht="21.95" customHeight="1" thickBot="1">
      <c r="A1837" s="31">
        <f>'اسماء العملاء'!A663</f>
        <v>0</v>
      </c>
      <c r="B1837" s="293"/>
      <c r="C1837" s="287"/>
      <c r="D1837" s="287"/>
      <c r="E1837" s="286"/>
    </row>
    <row r="1838" spans="1:5" ht="21.95" customHeight="1" thickBot="1">
      <c r="A1838" s="31">
        <f>'اسماء العملاء'!A664</f>
        <v>0</v>
      </c>
      <c r="B1838" s="293"/>
      <c r="C1838" s="287"/>
      <c r="D1838" s="287"/>
      <c r="E1838" s="286"/>
    </row>
    <row r="1839" spans="1:5" ht="21.95" customHeight="1" thickBot="1">
      <c r="A1839" s="31">
        <f>'اسماء العملاء'!A665</f>
        <v>0</v>
      </c>
      <c r="B1839" s="293"/>
      <c r="C1839" s="287"/>
      <c r="D1839" s="287"/>
      <c r="E1839" s="286"/>
    </row>
    <row r="1840" spans="1:5" ht="21.95" customHeight="1" thickBot="1">
      <c r="A1840" s="31">
        <f>'اسماء العملاء'!A666</f>
        <v>0</v>
      </c>
      <c r="B1840" s="293"/>
      <c r="C1840" s="287"/>
      <c r="D1840" s="287"/>
      <c r="E1840" s="286"/>
    </row>
    <row r="1841" spans="1:5" ht="21.95" customHeight="1" thickBot="1">
      <c r="A1841" s="31">
        <f>'اسماء العملاء'!A667</f>
        <v>0</v>
      </c>
      <c r="B1841" s="293"/>
      <c r="C1841" s="287"/>
      <c r="D1841" s="287"/>
      <c r="E1841" s="286"/>
    </row>
    <row r="1842" spans="1:5" ht="21.95" customHeight="1" thickBot="1">
      <c r="A1842" s="31">
        <f>'اسماء العملاء'!A668</f>
        <v>0</v>
      </c>
      <c r="B1842" s="293"/>
      <c r="C1842" s="287"/>
      <c r="D1842" s="287"/>
      <c r="E1842" s="286"/>
    </row>
    <row r="1843" spans="1:5" ht="21.95" customHeight="1" thickBot="1">
      <c r="A1843" s="31">
        <f>'اسماء العملاء'!A669</f>
        <v>0</v>
      </c>
      <c r="B1843" s="293"/>
      <c r="C1843" s="287"/>
      <c r="D1843" s="287"/>
      <c r="E1843" s="286"/>
    </row>
    <row r="1844" spans="1:5" ht="21.95" customHeight="1" thickBot="1">
      <c r="A1844" s="31">
        <f>'اسماء العملاء'!A670</f>
        <v>0</v>
      </c>
      <c r="B1844" s="293"/>
      <c r="C1844" s="287"/>
      <c r="D1844" s="287"/>
      <c r="E1844" s="286"/>
    </row>
    <row r="1845" spans="1:5" ht="21.95" customHeight="1" thickBot="1">
      <c r="A1845" s="31">
        <f>'اسماء العملاء'!A671</f>
        <v>0</v>
      </c>
      <c r="B1845" s="293"/>
      <c r="C1845" s="287"/>
      <c r="D1845" s="287"/>
      <c r="E1845" s="286"/>
    </row>
    <row r="1846" spans="1:5" ht="21.95" customHeight="1" thickBot="1">
      <c r="A1846" s="31">
        <f>'اسماء العملاء'!A672</f>
        <v>0</v>
      </c>
      <c r="B1846" s="293"/>
      <c r="C1846" s="287"/>
      <c r="D1846" s="287"/>
      <c r="E1846" s="286"/>
    </row>
    <row r="1847" spans="1:5" ht="21.95" customHeight="1" thickBot="1">
      <c r="A1847" s="31">
        <f>'اسماء العملاء'!A673</f>
        <v>0</v>
      </c>
      <c r="B1847" s="293"/>
      <c r="C1847" s="287"/>
      <c r="D1847" s="287"/>
      <c r="E1847" s="286"/>
    </row>
    <row r="1848" spans="1:5" ht="21.95" customHeight="1" thickBot="1">
      <c r="A1848" s="31">
        <f>'اسماء العملاء'!A674</f>
        <v>0</v>
      </c>
      <c r="B1848" s="293"/>
      <c r="C1848" s="287"/>
      <c r="D1848" s="287"/>
      <c r="E1848" s="286"/>
    </row>
    <row r="1849" spans="1:5" ht="21.95" customHeight="1" thickBot="1">
      <c r="A1849" s="31">
        <f>'اسماء العملاء'!A675</f>
        <v>0</v>
      </c>
      <c r="B1849" s="293"/>
      <c r="C1849" s="287"/>
      <c r="D1849" s="287"/>
      <c r="E1849" s="286"/>
    </row>
    <row r="1850" spans="1:5" ht="21.95" customHeight="1" thickBot="1">
      <c r="A1850" s="31">
        <f>'اسماء العملاء'!A676</f>
        <v>0</v>
      </c>
      <c r="B1850" s="293"/>
      <c r="C1850" s="287"/>
      <c r="D1850" s="287"/>
      <c r="E1850" s="286"/>
    </row>
    <row r="1851" spans="1:5" ht="21.95" customHeight="1" thickBot="1">
      <c r="A1851" s="31">
        <f>'اسماء العملاء'!A677</f>
        <v>0</v>
      </c>
      <c r="B1851" s="293"/>
      <c r="C1851" s="287"/>
      <c r="D1851" s="287"/>
      <c r="E1851" s="286"/>
    </row>
    <row r="1852" spans="1:5" ht="21.95" customHeight="1" thickBot="1">
      <c r="A1852" s="31">
        <f>'اسماء العملاء'!A678</f>
        <v>0</v>
      </c>
      <c r="B1852" s="293"/>
      <c r="C1852" s="287"/>
      <c r="D1852" s="287"/>
      <c r="E1852" s="286"/>
    </row>
    <row r="1853" spans="1:5" ht="21.95" customHeight="1" thickBot="1">
      <c r="A1853" s="31">
        <f>'اسماء العملاء'!A679</f>
        <v>0</v>
      </c>
      <c r="B1853" s="293"/>
      <c r="C1853" s="287"/>
      <c r="D1853" s="287"/>
      <c r="E1853" s="286"/>
    </row>
    <row r="1854" spans="1:5" ht="21.95" customHeight="1" thickBot="1">
      <c r="A1854" s="31">
        <f>'اسماء العملاء'!A680</f>
        <v>0</v>
      </c>
      <c r="B1854" s="293"/>
      <c r="C1854" s="287"/>
      <c r="D1854" s="287"/>
      <c r="E1854" s="286"/>
    </row>
    <row r="1855" spans="1:5" ht="21.95" customHeight="1" thickBot="1">
      <c r="A1855" s="31">
        <f>'اسماء العملاء'!A681</f>
        <v>0</v>
      </c>
      <c r="B1855" s="293"/>
      <c r="C1855" s="287"/>
      <c r="D1855" s="287"/>
      <c r="E1855" s="286"/>
    </row>
    <row r="1856" spans="1:5" ht="21.95" customHeight="1" thickBot="1">
      <c r="A1856" s="31">
        <f>'اسماء العملاء'!A682</f>
        <v>0</v>
      </c>
      <c r="B1856" s="293"/>
      <c r="C1856" s="287"/>
      <c r="D1856" s="287"/>
      <c r="E1856" s="286"/>
    </row>
    <row r="1857" spans="1:5" ht="21.95" customHeight="1" thickBot="1">
      <c r="A1857" s="31">
        <f>'اسماء العملاء'!A683</f>
        <v>0</v>
      </c>
      <c r="B1857" s="293"/>
      <c r="C1857" s="287"/>
      <c r="D1857" s="287"/>
      <c r="E1857" s="286"/>
    </row>
    <row r="1858" spans="1:5" ht="21.95" customHeight="1" thickBot="1">
      <c r="A1858" s="31">
        <f>'اسماء العملاء'!A684</f>
        <v>0</v>
      </c>
      <c r="B1858" s="293"/>
      <c r="C1858" s="287"/>
      <c r="D1858" s="287"/>
      <c r="E1858" s="286"/>
    </row>
    <row r="1859" spans="1:5" ht="21.95" customHeight="1" thickBot="1">
      <c r="A1859" s="31">
        <f>'اسماء العملاء'!A685</f>
        <v>0</v>
      </c>
      <c r="B1859" s="293"/>
      <c r="C1859" s="287"/>
      <c r="D1859" s="287"/>
      <c r="E1859" s="286"/>
    </row>
    <row r="1860" spans="1:5" ht="21.95" customHeight="1" thickBot="1">
      <c r="A1860" s="31">
        <f>'اسماء العملاء'!A686</f>
        <v>0</v>
      </c>
      <c r="B1860" s="293"/>
      <c r="C1860" s="287"/>
      <c r="D1860" s="287"/>
      <c r="E1860" s="286"/>
    </row>
    <row r="1861" spans="1:5" ht="21.95" customHeight="1" thickBot="1">
      <c r="A1861" s="31">
        <f>'اسماء العملاء'!A687</f>
        <v>0</v>
      </c>
      <c r="B1861" s="293"/>
      <c r="C1861" s="287"/>
      <c r="D1861" s="287"/>
      <c r="E1861" s="286"/>
    </row>
    <row r="1862" spans="1:5" ht="21.95" customHeight="1" thickBot="1">
      <c r="A1862" s="31">
        <f>'اسماء العملاء'!A688</f>
        <v>0</v>
      </c>
      <c r="B1862" s="293"/>
      <c r="C1862" s="287"/>
      <c r="D1862" s="287"/>
      <c r="E1862" s="286"/>
    </row>
    <row r="1863" spans="1:5" ht="21.95" customHeight="1" thickBot="1">
      <c r="A1863" s="31">
        <f>'اسماء العملاء'!A689</f>
        <v>0</v>
      </c>
      <c r="B1863" s="293"/>
      <c r="C1863" s="287"/>
      <c r="D1863" s="287"/>
      <c r="E1863" s="286"/>
    </row>
    <row r="1864" spans="1:5" ht="21.95" customHeight="1" thickBot="1">
      <c r="A1864" s="31">
        <f>'اسماء العملاء'!A690</f>
        <v>0</v>
      </c>
      <c r="B1864" s="293"/>
      <c r="C1864" s="287"/>
      <c r="D1864" s="287"/>
      <c r="E1864" s="286"/>
    </row>
    <row r="1865" spans="1:5" ht="21.95" customHeight="1" thickBot="1">
      <c r="A1865" s="31">
        <f>'اسماء العملاء'!A691</f>
        <v>0</v>
      </c>
      <c r="B1865" s="293"/>
      <c r="C1865" s="287"/>
      <c r="D1865" s="287"/>
      <c r="E1865" s="286"/>
    </row>
    <row r="1866" spans="1:5" ht="21.95" customHeight="1" thickBot="1">
      <c r="A1866" s="31">
        <f>'اسماء العملاء'!A692</f>
        <v>0</v>
      </c>
      <c r="B1866" s="293"/>
      <c r="C1866" s="287"/>
      <c r="D1866" s="287"/>
      <c r="E1866" s="286"/>
    </row>
    <row r="1867" spans="1:5" ht="21.95" customHeight="1" thickBot="1">
      <c r="A1867" s="31">
        <f>'اسماء العملاء'!A693</f>
        <v>0</v>
      </c>
      <c r="B1867" s="293"/>
      <c r="C1867" s="287"/>
      <c r="D1867" s="287"/>
      <c r="E1867" s="286"/>
    </row>
    <row r="1868" spans="1:5" ht="21.95" customHeight="1" thickBot="1">
      <c r="A1868" s="31">
        <f>'اسماء العملاء'!A694</f>
        <v>0</v>
      </c>
      <c r="B1868" s="293"/>
      <c r="C1868" s="287"/>
      <c r="D1868" s="287"/>
      <c r="E1868" s="286"/>
    </row>
    <row r="1869" spans="1:5" ht="21.95" customHeight="1" thickBot="1">
      <c r="A1869" s="31">
        <f>'اسماء العملاء'!A695</f>
        <v>0</v>
      </c>
      <c r="B1869" s="293"/>
      <c r="C1869" s="287"/>
      <c r="D1869" s="287"/>
      <c r="E1869" s="286"/>
    </row>
    <row r="1870" spans="1:5" ht="21.95" customHeight="1" thickBot="1">
      <c r="A1870" s="31">
        <f>'اسماء العملاء'!A696</f>
        <v>0</v>
      </c>
      <c r="B1870" s="293"/>
      <c r="C1870" s="287"/>
      <c r="D1870" s="287"/>
      <c r="E1870" s="286"/>
    </row>
    <row r="1871" spans="1:5" ht="21.95" customHeight="1" thickBot="1">
      <c r="A1871" s="31">
        <f>'اسماء العملاء'!A697</f>
        <v>0</v>
      </c>
      <c r="B1871" s="293"/>
      <c r="C1871" s="287"/>
      <c r="D1871" s="287"/>
      <c r="E1871" s="286"/>
    </row>
    <row r="1872" spans="1:5" ht="21.95" customHeight="1" thickBot="1">
      <c r="A1872" s="31">
        <f>'اسماء العملاء'!A698</f>
        <v>0</v>
      </c>
      <c r="B1872" s="293"/>
      <c r="C1872" s="287"/>
      <c r="D1872" s="287"/>
      <c r="E1872" s="286"/>
    </row>
    <row r="1873" spans="1:5" ht="21.95" customHeight="1" thickBot="1">
      <c r="A1873" s="31">
        <f>'اسماء العملاء'!A699</f>
        <v>0</v>
      </c>
      <c r="B1873" s="293"/>
      <c r="C1873" s="287"/>
      <c r="D1873" s="287"/>
      <c r="E1873" s="286"/>
    </row>
    <row r="1874" spans="1:5" ht="21.95" customHeight="1" thickBot="1">
      <c r="A1874" s="31">
        <f>'اسماء العملاء'!A700</f>
        <v>0</v>
      </c>
      <c r="B1874" s="293"/>
      <c r="C1874" s="287"/>
      <c r="D1874" s="287"/>
      <c r="E1874" s="286"/>
    </row>
    <row r="1875" spans="1:5" ht="21.95" customHeight="1" thickBot="1">
      <c r="A1875" s="31">
        <f>'اسماء العملاء'!A701</f>
        <v>0</v>
      </c>
      <c r="B1875" s="293"/>
      <c r="C1875" s="287"/>
      <c r="D1875" s="287"/>
      <c r="E1875" s="286"/>
    </row>
    <row r="1876" spans="1:5" ht="21.95" customHeight="1" thickBot="1">
      <c r="A1876" s="31">
        <f>'اسماء العملاء'!A702</f>
        <v>0</v>
      </c>
      <c r="B1876" s="293"/>
      <c r="C1876" s="287"/>
      <c r="D1876" s="287"/>
      <c r="E1876" s="286"/>
    </row>
    <row r="1877" spans="1:5" ht="21.95" customHeight="1" thickBot="1">
      <c r="A1877" s="31">
        <f>'اسماء العملاء'!A703</f>
        <v>0</v>
      </c>
      <c r="B1877" s="293"/>
      <c r="C1877" s="287"/>
      <c r="D1877" s="287"/>
      <c r="E1877" s="286"/>
    </row>
    <row r="1878" spans="1:5" ht="21.95" customHeight="1" thickBot="1">
      <c r="A1878" s="31">
        <f>'اسماء العملاء'!A704</f>
        <v>0</v>
      </c>
      <c r="B1878" s="293"/>
      <c r="C1878" s="287"/>
      <c r="D1878" s="287"/>
      <c r="E1878" s="286"/>
    </row>
    <row r="1879" spans="1:5" ht="21.95" customHeight="1" thickBot="1">
      <c r="A1879" s="31">
        <f>'اسماء العملاء'!A705</f>
        <v>0</v>
      </c>
      <c r="B1879" s="293"/>
      <c r="C1879" s="287"/>
      <c r="D1879" s="287"/>
      <c r="E1879" s="286"/>
    </row>
    <row r="1880" spans="1:5" ht="21.95" customHeight="1" thickBot="1">
      <c r="A1880" s="31">
        <f>'اسماء العملاء'!A706</f>
        <v>0</v>
      </c>
      <c r="B1880" s="293"/>
      <c r="C1880" s="287"/>
      <c r="D1880" s="287"/>
      <c r="E1880" s="286"/>
    </row>
    <row r="1881" spans="1:5" ht="21.95" customHeight="1" thickBot="1">
      <c r="A1881" s="31">
        <f>'اسماء العملاء'!A707</f>
        <v>0</v>
      </c>
      <c r="B1881" s="293"/>
      <c r="C1881" s="287"/>
      <c r="D1881" s="287"/>
      <c r="E1881" s="286"/>
    </row>
    <row r="1882" spans="1:5" ht="21.95" customHeight="1" thickBot="1">
      <c r="A1882" s="31">
        <f>'اسماء العملاء'!A708</f>
        <v>0</v>
      </c>
      <c r="B1882" s="293"/>
      <c r="C1882" s="287"/>
      <c r="D1882" s="287"/>
      <c r="E1882" s="286"/>
    </row>
    <row r="1883" spans="1:5" ht="21.95" customHeight="1" thickBot="1">
      <c r="A1883" s="31">
        <f>'اسماء العملاء'!A709</f>
        <v>0</v>
      </c>
      <c r="B1883" s="293"/>
      <c r="C1883" s="287"/>
      <c r="D1883" s="287"/>
      <c r="E1883" s="286"/>
    </row>
    <row r="1884" spans="1:5" ht="21.95" customHeight="1" thickBot="1">
      <c r="A1884" s="31">
        <f>'اسماء العملاء'!A710</f>
        <v>0</v>
      </c>
      <c r="B1884" s="293"/>
      <c r="C1884" s="287"/>
      <c r="D1884" s="287"/>
      <c r="E1884" s="286"/>
    </row>
    <row r="1885" spans="1:5" ht="21.95" customHeight="1" thickBot="1">
      <c r="A1885" s="31">
        <f>'اسماء العملاء'!A711</f>
        <v>0</v>
      </c>
      <c r="B1885" s="293"/>
      <c r="C1885" s="287"/>
      <c r="D1885" s="287"/>
      <c r="E1885" s="286"/>
    </row>
    <row r="1886" spans="1:5" ht="21.95" customHeight="1" thickBot="1">
      <c r="A1886" s="31">
        <f>'اسماء العملاء'!A712</f>
        <v>0</v>
      </c>
      <c r="B1886" s="293"/>
      <c r="C1886" s="287"/>
      <c r="D1886" s="287"/>
      <c r="E1886" s="286"/>
    </row>
    <row r="1887" spans="1:5" ht="21.95" customHeight="1" thickBot="1">
      <c r="A1887" s="31">
        <f>'اسماء العملاء'!A713</f>
        <v>0</v>
      </c>
      <c r="B1887" s="293"/>
      <c r="C1887" s="287"/>
      <c r="D1887" s="287"/>
      <c r="E1887" s="286"/>
    </row>
    <row r="1888" spans="1:5" ht="21.95" customHeight="1" thickBot="1">
      <c r="A1888" s="31">
        <f>'اسماء العملاء'!A714</f>
        <v>0</v>
      </c>
      <c r="B1888" s="293"/>
      <c r="C1888" s="287"/>
      <c r="D1888" s="287"/>
      <c r="E1888" s="286"/>
    </row>
    <row r="1889" spans="1:5" ht="21.95" customHeight="1" thickBot="1">
      <c r="A1889" s="31">
        <f>'اسماء العملاء'!A715</f>
        <v>0</v>
      </c>
      <c r="B1889" s="293"/>
      <c r="C1889" s="287"/>
      <c r="D1889" s="287"/>
      <c r="E1889" s="286"/>
    </row>
    <row r="1890" spans="1:5" ht="21.95" customHeight="1" thickBot="1">
      <c r="A1890" s="31">
        <f>'اسماء العملاء'!A716</f>
        <v>0</v>
      </c>
      <c r="B1890" s="293"/>
      <c r="C1890" s="287"/>
      <c r="D1890" s="287"/>
      <c r="E1890" s="286"/>
    </row>
    <row r="1891" spans="1:5" ht="21.95" customHeight="1" thickBot="1">
      <c r="A1891" s="31">
        <f>'اسماء العملاء'!A717</f>
        <v>0</v>
      </c>
      <c r="B1891" s="293"/>
      <c r="C1891" s="287"/>
      <c r="D1891" s="287"/>
      <c r="E1891" s="286"/>
    </row>
    <row r="1892" spans="1:5" ht="21.95" customHeight="1" thickBot="1">
      <c r="A1892" s="31">
        <f>'اسماء العملاء'!A718</f>
        <v>0</v>
      </c>
      <c r="B1892" s="293"/>
      <c r="C1892" s="287"/>
      <c r="D1892" s="287"/>
      <c r="E1892" s="286"/>
    </row>
    <row r="1893" spans="1:5" ht="21.95" customHeight="1" thickBot="1">
      <c r="A1893" s="31">
        <f>'اسماء العملاء'!A719</f>
        <v>0</v>
      </c>
      <c r="B1893" s="293"/>
      <c r="C1893" s="287"/>
      <c r="D1893" s="287"/>
      <c r="E1893" s="286"/>
    </row>
    <row r="1894" spans="1:5" ht="21.95" customHeight="1" thickBot="1">
      <c r="A1894" s="31">
        <f>'اسماء العملاء'!A720</f>
        <v>0</v>
      </c>
      <c r="B1894" s="293"/>
      <c r="C1894" s="287"/>
      <c r="D1894" s="287"/>
      <c r="E1894" s="286"/>
    </row>
    <row r="1895" spans="1:5" ht="21.95" customHeight="1" thickBot="1">
      <c r="A1895" s="31">
        <f>'اسماء العملاء'!A721</f>
        <v>0</v>
      </c>
      <c r="B1895" s="293"/>
      <c r="C1895" s="287"/>
      <c r="D1895" s="287"/>
      <c r="E1895" s="286"/>
    </row>
    <row r="1896" spans="1:5" ht="21.95" customHeight="1" thickBot="1">
      <c r="A1896" s="31">
        <f>'اسماء العملاء'!A722</f>
        <v>0</v>
      </c>
      <c r="B1896" s="293"/>
      <c r="C1896" s="287"/>
      <c r="D1896" s="287"/>
      <c r="E1896" s="286"/>
    </row>
    <row r="1897" spans="1:5" ht="21.95" customHeight="1" thickBot="1">
      <c r="A1897" s="31">
        <f>'اسماء العملاء'!A723</f>
        <v>0</v>
      </c>
      <c r="B1897" s="293"/>
      <c r="C1897" s="287"/>
      <c r="D1897" s="287"/>
      <c r="E1897" s="286"/>
    </row>
    <row r="1898" spans="1:5" ht="21.95" customHeight="1" thickBot="1">
      <c r="A1898" s="31">
        <f>'اسماء العملاء'!A724</f>
        <v>0</v>
      </c>
      <c r="B1898" s="293"/>
      <c r="C1898" s="287"/>
      <c r="D1898" s="287"/>
      <c r="E1898" s="286"/>
    </row>
    <row r="1899" spans="1:5" ht="21.95" customHeight="1" thickBot="1">
      <c r="A1899" s="31">
        <f>'اسماء العملاء'!A725</f>
        <v>0</v>
      </c>
      <c r="B1899" s="293"/>
      <c r="C1899" s="287"/>
      <c r="D1899" s="287"/>
      <c r="E1899" s="286"/>
    </row>
    <row r="1900" spans="1:5" ht="21.95" customHeight="1" thickBot="1">
      <c r="A1900" s="31">
        <f>'اسماء العملاء'!A726</f>
        <v>0</v>
      </c>
      <c r="B1900" s="293"/>
      <c r="C1900" s="287"/>
      <c r="D1900" s="287"/>
      <c r="E1900" s="286"/>
    </row>
    <row r="1901" spans="1:5" ht="21.95" customHeight="1" thickBot="1">
      <c r="A1901" s="31">
        <f>'اسماء العملاء'!A727</f>
        <v>0</v>
      </c>
      <c r="B1901" s="293"/>
      <c r="C1901" s="287"/>
      <c r="D1901" s="287"/>
      <c r="E1901" s="286"/>
    </row>
    <row r="1902" spans="1:5" ht="21.95" customHeight="1" thickBot="1">
      <c r="A1902" s="31">
        <f>'اسماء العملاء'!A728</f>
        <v>0</v>
      </c>
      <c r="B1902" s="293"/>
      <c r="C1902" s="287"/>
      <c r="D1902" s="287"/>
      <c r="E1902" s="286"/>
    </row>
    <row r="1903" spans="1:5" ht="21.95" customHeight="1" thickBot="1">
      <c r="A1903" s="31">
        <f>'اسماء العملاء'!A729</f>
        <v>0</v>
      </c>
      <c r="B1903" s="293"/>
      <c r="C1903" s="287"/>
      <c r="D1903" s="287"/>
      <c r="E1903" s="286"/>
    </row>
    <row r="1904" spans="1:5" ht="21.95" customHeight="1" thickBot="1">
      <c r="A1904" s="31">
        <f>'اسماء العملاء'!A730</f>
        <v>0</v>
      </c>
      <c r="B1904" s="293"/>
      <c r="C1904" s="287"/>
      <c r="D1904" s="287"/>
      <c r="E1904" s="286"/>
    </row>
    <row r="1905" spans="1:5" ht="21.95" customHeight="1" thickBot="1">
      <c r="A1905" s="31">
        <f>'اسماء العملاء'!A731</f>
        <v>0</v>
      </c>
      <c r="B1905" s="293"/>
      <c r="C1905" s="287"/>
      <c r="D1905" s="287"/>
      <c r="E1905" s="286"/>
    </row>
    <row r="1906" spans="1:5" ht="21.95" customHeight="1" thickBot="1">
      <c r="A1906" s="31">
        <f>'اسماء العملاء'!A732</f>
        <v>0</v>
      </c>
      <c r="B1906" s="293"/>
      <c r="C1906" s="287"/>
      <c r="D1906" s="287"/>
      <c r="E1906" s="286"/>
    </row>
    <row r="1907" spans="1:5" ht="21.95" customHeight="1" thickBot="1">
      <c r="A1907" s="31">
        <f>'اسماء العملاء'!A733</f>
        <v>0</v>
      </c>
      <c r="B1907" s="293"/>
      <c r="C1907" s="287"/>
      <c r="D1907" s="287"/>
      <c r="E1907" s="286"/>
    </row>
    <row r="1908" spans="1:5" ht="21.95" customHeight="1" thickBot="1">
      <c r="A1908" s="31">
        <f>'اسماء العملاء'!A734</f>
        <v>0</v>
      </c>
      <c r="B1908" s="293"/>
      <c r="C1908" s="287"/>
      <c r="D1908" s="287"/>
      <c r="E1908" s="286"/>
    </row>
    <row r="1909" spans="1:5" ht="21.95" customHeight="1" thickBot="1">
      <c r="A1909" s="31">
        <f>'اسماء العملاء'!A735</f>
        <v>0</v>
      </c>
      <c r="B1909" s="293"/>
      <c r="C1909" s="287"/>
      <c r="D1909" s="287"/>
      <c r="E1909" s="286"/>
    </row>
    <row r="1910" spans="1:5" ht="21.95" customHeight="1" thickBot="1">
      <c r="A1910" s="31">
        <f>'اسماء العملاء'!A736</f>
        <v>0</v>
      </c>
      <c r="B1910" s="293"/>
      <c r="C1910" s="287"/>
      <c r="D1910" s="287"/>
      <c r="E1910" s="286"/>
    </row>
    <row r="1911" spans="1:5" ht="21.95" customHeight="1" thickBot="1">
      <c r="A1911" s="31">
        <f>'اسماء العملاء'!A737</f>
        <v>0</v>
      </c>
      <c r="B1911" s="293"/>
      <c r="C1911" s="287"/>
      <c r="D1911" s="287"/>
      <c r="E1911" s="286"/>
    </row>
    <row r="1912" spans="1:5" ht="21.95" customHeight="1" thickBot="1">
      <c r="A1912" s="31">
        <f>'اسماء العملاء'!A738</f>
        <v>0</v>
      </c>
      <c r="B1912" s="293"/>
      <c r="C1912" s="287"/>
      <c r="D1912" s="287"/>
      <c r="E1912" s="286"/>
    </row>
    <row r="1913" spans="1:5" ht="21.95" customHeight="1" thickBot="1">
      <c r="A1913" s="31">
        <f>'اسماء العملاء'!A739</f>
        <v>0</v>
      </c>
      <c r="B1913" s="293"/>
      <c r="C1913" s="287"/>
      <c r="D1913" s="287"/>
      <c r="E1913" s="286"/>
    </row>
    <row r="1914" spans="1:5" ht="21.95" customHeight="1" thickBot="1">
      <c r="A1914" s="31">
        <f>'اسماء العملاء'!A740</f>
        <v>0</v>
      </c>
      <c r="B1914" s="293"/>
      <c r="C1914" s="287"/>
      <c r="D1914" s="287"/>
      <c r="E1914" s="286"/>
    </row>
    <row r="1915" spans="1:5" ht="21.95" customHeight="1" thickBot="1">
      <c r="A1915" s="31">
        <f>'اسماء العملاء'!A741</f>
        <v>0</v>
      </c>
      <c r="B1915" s="293"/>
      <c r="C1915" s="287"/>
      <c r="D1915" s="287"/>
      <c r="E1915" s="286"/>
    </row>
    <row r="1916" spans="1:5" ht="21.95" customHeight="1" thickBot="1">
      <c r="A1916" s="31">
        <f>'اسماء العملاء'!A742</f>
        <v>0</v>
      </c>
      <c r="B1916" s="293"/>
      <c r="C1916" s="287"/>
      <c r="D1916" s="287"/>
      <c r="E1916" s="286"/>
    </row>
    <row r="1917" spans="1:5" ht="21.95" customHeight="1" thickBot="1">
      <c r="A1917" s="31">
        <f>'اسماء العملاء'!A743</f>
        <v>0</v>
      </c>
      <c r="B1917" s="293"/>
      <c r="C1917" s="287"/>
      <c r="D1917" s="287"/>
      <c r="E1917" s="286"/>
    </row>
    <row r="1918" spans="1:5" ht="21.95" customHeight="1" thickBot="1">
      <c r="A1918" s="31">
        <f>'اسماء العملاء'!A744</f>
        <v>0</v>
      </c>
      <c r="B1918" s="293"/>
      <c r="C1918" s="287"/>
      <c r="D1918" s="287"/>
      <c r="E1918" s="286"/>
    </row>
    <row r="1919" spans="1:5" ht="21.95" customHeight="1" thickBot="1">
      <c r="A1919" s="31">
        <f>'اسماء العملاء'!A745</f>
        <v>0</v>
      </c>
      <c r="B1919" s="293"/>
      <c r="C1919" s="287"/>
      <c r="D1919" s="287"/>
      <c r="E1919" s="286"/>
    </row>
    <row r="1920" spans="1:5" ht="21.95" customHeight="1" thickBot="1">
      <c r="A1920" s="31">
        <f>'اسماء العملاء'!A746</f>
        <v>0</v>
      </c>
      <c r="B1920" s="293"/>
      <c r="C1920" s="287"/>
      <c r="D1920" s="287"/>
      <c r="E1920" s="286"/>
    </row>
    <row r="1921" spans="1:5" ht="21.95" customHeight="1" thickBot="1">
      <c r="A1921" s="31">
        <f>'اسماء العملاء'!A747</f>
        <v>0</v>
      </c>
      <c r="B1921" s="293"/>
      <c r="C1921" s="287"/>
      <c r="D1921" s="287"/>
      <c r="E1921" s="286"/>
    </row>
    <row r="1922" spans="1:5" ht="21.95" customHeight="1" thickBot="1">
      <c r="A1922" s="31">
        <f>'اسماء العملاء'!A748</f>
        <v>0</v>
      </c>
      <c r="B1922" s="293"/>
      <c r="C1922" s="287"/>
      <c r="D1922" s="287"/>
      <c r="E1922" s="286"/>
    </row>
    <row r="1923" spans="1:5" ht="21.95" customHeight="1" thickBot="1">
      <c r="A1923" s="31">
        <f>'اسماء العملاء'!A749</f>
        <v>0</v>
      </c>
      <c r="B1923" s="293"/>
      <c r="C1923" s="287"/>
      <c r="D1923" s="287"/>
      <c r="E1923" s="286"/>
    </row>
    <row r="1924" spans="1:5" ht="21.95" customHeight="1" thickBot="1">
      <c r="A1924" s="31">
        <f>'اسماء العملاء'!A750</f>
        <v>0</v>
      </c>
      <c r="B1924" s="293"/>
      <c r="C1924" s="287"/>
      <c r="D1924" s="287"/>
      <c r="E1924" s="286"/>
    </row>
    <row r="1925" spans="1:5" ht="21.95" customHeight="1" thickBot="1">
      <c r="A1925" s="31">
        <f>'اسماء العملاء'!A751</f>
        <v>0</v>
      </c>
      <c r="B1925" s="293"/>
      <c r="C1925" s="287"/>
      <c r="D1925" s="287"/>
      <c r="E1925" s="286"/>
    </row>
    <row r="1926" spans="1:5" ht="21.95" customHeight="1" thickBot="1">
      <c r="A1926" s="31">
        <f>'اسماء العملاء'!A752</f>
        <v>0</v>
      </c>
      <c r="B1926" s="293"/>
      <c r="C1926" s="287"/>
      <c r="D1926" s="287"/>
      <c r="E1926" s="286"/>
    </row>
    <row r="1927" spans="1:5" ht="21.95" customHeight="1" thickBot="1">
      <c r="A1927" s="31">
        <f>'اسماء العملاء'!A753</f>
        <v>0</v>
      </c>
      <c r="B1927" s="293"/>
      <c r="C1927" s="287"/>
      <c r="D1927" s="287"/>
      <c r="E1927" s="286"/>
    </row>
    <row r="1928" spans="1:5" ht="21.95" customHeight="1" thickBot="1">
      <c r="A1928" s="31">
        <f>'اسماء العملاء'!A754</f>
        <v>0</v>
      </c>
      <c r="B1928" s="293"/>
      <c r="C1928" s="287"/>
      <c r="D1928" s="287"/>
      <c r="E1928" s="286"/>
    </row>
    <row r="1929" spans="1:5" ht="21.95" customHeight="1" thickBot="1">
      <c r="A1929" s="31">
        <f>'اسماء العملاء'!A755</f>
        <v>0</v>
      </c>
      <c r="B1929" s="293"/>
      <c r="C1929" s="287"/>
      <c r="D1929" s="287"/>
      <c r="E1929" s="286"/>
    </row>
    <row r="1930" spans="1:5" ht="21.95" customHeight="1" thickBot="1">
      <c r="A1930" s="31">
        <f>'اسماء العملاء'!A756</f>
        <v>0</v>
      </c>
      <c r="B1930" s="293"/>
      <c r="C1930" s="287"/>
      <c r="D1930" s="287"/>
      <c r="E1930" s="286"/>
    </row>
    <row r="1931" spans="1:5" ht="21.95" customHeight="1" thickBot="1">
      <c r="A1931" s="31">
        <f>'اسماء العملاء'!A757</f>
        <v>0</v>
      </c>
      <c r="B1931" s="293"/>
      <c r="C1931" s="287"/>
      <c r="D1931" s="287"/>
      <c r="E1931" s="286"/>
    </row>
    <row r="1932" spans="1:5" ht="21.95" customHeight="1" thickBot="1">
      <c r="A1932" s="31">
        <f>'اسماء العملاء'!A758</f>
        <v>0</v>
      </c>
      <c r="B1932" s="293"/>
      <c r="C1932" s="287"/>
      <c r="D1932" s="287"/>
      <c r="E1932" s="286"/>
    </row>
    <row r="1933" spans="1:5" ht="21.95" customHeight="1" thickBot="1">
      <c r="A1933" s="31">
        <f>'اسماء العملاء'!A759</f>
        <v>0</v>
      </c>
      <c r="B1933" s="293"/>
      <c r="C1933" s="287"/>
      <c r="D1933" s="287"/>
      <c r="E1933" s="286"/>
    </row>
    <row r="1934" spans="1:5" ht="21.95" customHeight="1" thickBot="1">
      <c r="A1934" s="31">
        <f>'اسماء العملاء'!A760</f>
        <v>0</v>
      </c>
      <c r="B1934" s="293"/>
      <c r="C1934" s="287"/>
      <c r="D1934" s="287"/>
      <c r="E1934" s="286"/>
    </row>
    <row r="1935" spans="1:5" ht="21.95" customHeight="1" thickBot="1">
      <c r="A1935" s="31">
        <f>'اسماء العملاء'!A761</f>
        <v>0</v>
      </c>
      <c r="B1935" s="293"/>
      <c r="C1935" s="287"/>
      <c r="D1935" s="287"/>
      <c r="E1935" s="286"/>
    </row>
    <row r="1936" spans="1:5" ht="21.95" customHeight="1" thickBot="1">
      <c r="A1936" s="31">
        <f>'اسماء العملاء'!A762</f>
        <v>0</v>
      </c>
      <c r="B1936" s="293"/>
      <c r="C1936" s="287"/>
      <c r="D1936" s="287"/>
      <c r="E1936" s="286"/>
    </row>
    <row r="1937" spans="1:5" ht="21.95" customHeight="1" thickBot="1">
      <c r="A1937" s="31">
        <f>'اسماء العملاء'!A763</f>
        <v>0</v>
      </c>
      <c r="B1937" s="293"/>
      <c r="C1937" s="287"/>
      <c r="D1937" s="287"/>
      <c r="E1937" s="286"/>
    </row>
    <row r="1938" spans="1:5" ht="21.95" customHeight="1" thickBot="1">
      <c r="A1938" s="31">
        <f>'اسماء العملاء'!A764</f>
        <v>0</v>
      </c>
      <c r="B1938" s="293"/>
      <c r="C1938" s="287"/>
      <c r="D1938" s="287"/>
      <c r="E1938" s="286"/>
    </row>
    <row r="1939" spans="1:5" ht="21.95" customHeight="1" thickBot="1">
      <c r="A1939" s="31">
        <f>'اسماء العملاء'!A765</f>
        <v>0</v>
      </c>
      <c r="B1939" s="293"/>
      <c r="C1939" s="287"/>
      <c r="D1939" s="287"/>
      <c r="E1939" s="286"/>
    </row>
    <row r="1940" spans="1:5" ht="21.95" customHeight="1" thickBot="1">
      <c r="A1940" s="31">
        <f>'اسماء العملاء'!A766</f>
        <v>0</v>
      </c>
      <c r="B1940" s="293"/>
      <c r="C1940" s="287"/>
      <c r="D1940" s="287"/>
      <c r="E1940" s="286"/>
    </row>
    <row r="1941" spans="1:5" ht="21.95" customHeight="1" thickBot="1">
      <c r="A1941" s="31">
        <f>'اسماء العملاء'!A767</f>
        <v>0</v>
      </c>
      <c r="B1941" s="293"/>
      <c r="C1941" s="287"/>
      <c r="D1941" s="287"/>
      <c r="E1941" s="286"/>
    </row>
    <row r="1942" spans="1:5" ht="21.95" customHeight="1" thickBot="1">
      <c r="A1942" s="31">
        <f>'اسماء العملاء'!A768</f>
        <v>0</v>
      </c>
      <c r="B1942" s="293"/>
      <c r="C1942" s="287"/>
      <c r="D1942" s="287"/>
      <c r="E1942" s="286"/>
    </row>
    <row r="1943" spans="1:5" ht="21.95" customHeight="1" thickBot="1">
      <c r="A1943" s="31">
        <f>'اسماء العملاء'!A769</f>
        <v>0</v>
      </c>
      <c r="B1943" s="293"/>
      <c r="C1943" s="287"/>
      <c r="D1943" s="287"/>
      <c r="E1943" s="286"/>
    </row>
    <row r="1944" spans="1:5" ht="21.95" customHeight="1" thickBot="1">
      <c r="A1944" s="31">
        <f>'اسماء العملاء'!A770</f>
        <v>0</v>
      </c>
      <c r="B1944" s="293"/>
      <c r="C1944" s="287"/>
      <c r="D1944" s="287"/>
      <c r="E1944" s="286"/>
    </row>
    <row r="1945" spans="1:5" ht="21.95" customHeight="1" thickBot="1">
      <c r="A1945" s="31">
        <f>'اسماء العملاء'!A771</f>
        <v>0</v>
      </c>
      <c r="B1945" s="293"/>
      <c r="C1945" s="287"/>
      <c r="D1945" s="287"/>
      <c r="E1945" s="286"/>
    </row>
    <row r="1946" spans="1:5" ht="21.95" customHeight="1" thickBot="1">
      <c r="A1946" s="31">
        <f>'اسماء العملاء'!A772</f>
        <v>0</v>
      </c>
      <c r="B1946" s="293"/>
      <c r="C1946" s="287"/>
      <c r="D1946" s="287"/>
      <c r="E1946" s="286"/>
    </row>
    <row r="1947" spans="1:5" ht="21.95" customHeight="1" thickBot="1">
      <c r="A1947" s="31">
        <f>'اسماء العملاء'!A773</f>
        <v>0</v>
      </c>
      <c r="B1947" s="293"/>
      <c r="C1947" s="287"/>
      <c r="D1947" s="287"/>
      <c r="E1947" s="286"/>
    </row>
    <row r="1948" spans="1:5" ht="21.95" customHeight="1" thickBot="1">
      <c r="A1948" s="31">
        <f>'اسماء العملاء'!A774</f>
        <v>0</v>
      </c>
      <c r="B1948" s="293"/>
      <c r="C1948" s="287"/>
      <c r="D1948" s="287"/>
      <c r="E1948" s="286"/>
    </row>
    <row r="1949" spans="1:5" ht="21.95" customHeight="1" thickBot="1">
      <c r="A1949" s="31">
        <f>'اسماء العملاء'!A775</f>
        <v>0</v>
      </c>
      <c r="B1949" s="293"/>
      <c r="C1949" s="287"/>
      <c r="D1949" s="287"/>
      <c r="E1949" s="286"/>
    </row>
    <row r="1950" spans="1:5" ht="21.95" customHeight="1" thickBot="1">
      <c r="A1950" s="31">
        <f>'اسماء العملاء'!A776</f>
        <v>0</v>
      </c>
      <c r="B1950" s="293"/>
      <c r="C1950" s="287"/>
      <c r="D1950" s="287"/>
      <c r="E1950" s="286"/>
    </row>
    <row r="1951" spans="1:5" ht="21.95" customHeight="1" thickBot="1">
      <c r="A1951" s="31">
        <f>'اسماء العملاء'!A777</f>
        <v>0</v>
      </c>
      <c r="B1951" s="293"/>
      <c r="C1951" s="287"/>
      <c r="D1951" s="287"/>
      <c r="E1951" s="286"/>
    </row>
    <row r="1952" spans="1:5" ht="21.95" customHeight="1" thickBot="1">
      <c r="A1952" s="31">
        <f>'اسماء العملاء'!A778</f>
        <v>0</v>
      </c>
      <c r="B1952" s="293"/>
      <c r="C1952" s="287"/>
      <c r="D1952" s="287"/>
      <c r="E1952" s="286"/>
    </row>
    <row r="1953" spans="1:5" ht="21.95" customHeight="1" thickBot="1">
      <c r="A1953" s="31">
        <f>'اسماء العملاء'!A779</f>
        <v>0</v>
      </c>
      <c r="B1953" s="293"/>
      <c r="C1953" s="287"/>
      <c r="D1953" s="287"/>
      <c r="E1953" s="286"/>
    </row>
    <row r="1954" spans="1:5" ht="21.95" customHeight="1" thickBot="1">
      <c r="A1954" s="31">
        <f>'اسماء العملاء'!A780</f>
        <v>0</v>
      </c>
      <c r="B1954" s="293"/>
      <c r="C1954" s="287"/>
      <c r="D1954" s="287"/>
      <c r="E1954" s="286"/>
    </row>
    <row r="1955" spans="1:5" ht="21.95" customHeight="1" thickBot="1">
      <c r="A1955" s="31">
        <f>'اسماء العملاء'!A781</f>
        <v>0</v>
      </c>
      <c r="B1955" s="293"/>
      <c r="C1955" s="287"/>
      <c r="D1955" s="287"/>
      <c r="E1955" s="286"/>
    </row>
    <row r="1956" spans="1:5" ht="21.95" customHeight="1" thickBot="1">
      <c r="A1956" s="31">
        <f>'اسماء العملاء'!A782</f>
        <v>0</v>
      </c>
      <c r="B1956" s="293"/>
      <c r="C1956" s="287"/>
      <c r="D1956" s="287"/>
      <c r="E1956" s="286"/>
    </row>
    <row r="1957" spans="1:5" ht="21.95" customHeight="1" thickBot="1">
      <c r="A1957" s="31">
        <f>'اسماء العملاء'!A783</f>
        <v>0</v>
      </c>
      <c r="B1957" s="293"/>
      <c r="C1957" s="287"/>
      <c r="D1957" s="287"/>
      <c r="E1957" s="286"/>
    </row>
    <row r="1958" spans="1:5" ht="21.95" customHeight="1" thickBot="1">
      <c r="A1958" s="31">
        <f>'اسماء العملاء'!A784</f>
        <v>0</v>
      </c>
      <c r="B1958" s="293"/>
      <c r="C1958" s="287"/>
      <c r="D1958" s="287"/>
      <c r="E1958" s="286"/>
    </row>
    <row r="1959" spans="1:5" ht="21.95" customHeight="1" thickBot="1">
      <c r="A1959" s="31">
        <f>'اسماء العملاء'!A785</f>
        <v>0</v>
      </c>
      <c r="B1959" s="293"/>
      <c r="C1959" s="287"/>
      <c r="D1959" s="287"/>
      <c r="E1959" s="286"/>
    </row>
    <row r="1960" spans="1:5" ht="21.95" customHeight="1" thickBot="1">
      <c r="A1960" s="31">
        <f>'اسماء العملاء'!A786</f>
        <v>0</v>
      </c>
      <c r="B1960" s="293"/>
      <c r="C1960" s="287"/>
      <c r="D1960" s="287"/>
      <c r="E1960" s="286"/>
    </row>
    <row r="1961" spans="1:5" ht="21.95" customHeight="1" thickBot="1">
      <c r="A1961" s="31">
        <f>'اسماء العملاء'!A787</f>
        <v>0</v>
      </c>
      <c r="B1961" s="293"/>
      <c r="C1961" s="287"/>
      <c r="D1961" s="287"/>
      <c r="E1961" s="286"/>
    </row>
    <row r="1962" spans="1:5" ht="21.95" customHeight="1" thickBot="1">
      <c r="A1962" s="31">
        <f>'اسماء العملاء'!A788</f>
        <v>0</v>
      </c>
      <c r="B1962" s="293"/>
      <c r="C1962" s="287"/>
      <c r="D1962" s="287"/>
      <c r="E1962" s="286"/>
    </row>
    <row r="1963" spans="1:5" ht="21.95" customHeight="1" thickBot="1">
      <c r="A1963" s="31">
        <f>'اسماء العملاء'!A789</f>
        <v>0</v>
      </c>
      <c r="B1963" s="293"/>
      <c r="C1963" s="287"/>
      <c r="D1963" s="287"/>
      <c r="E1963" s="286"/>
    </row>
    <row r="1964" spans="1:5" ht="21.95" customHeight="1" thickBot="1">
      <c r="A1964" s="31">
        <f>'اسماء العملاء'!A790</f>
        <v>0</v>
      </c>
      <c r="B1964" s="293"/>
      <c r="C1964" s="287"/>
      <c r="D1964" s="287"/>
      <c r="E1964" s="286"/>
    </row>
    <row r="1965" spans="1:5" ht="21.95" customHeight="1" thickBot="1">
      <c r="A1965" s="31">
        <f>'اسماء العملاء'!A791</f>
        <v>0</v>
      </c>
      <c r="B1965" s="293"/>
      <c r="C1965" s="287"/>
      <c r="D1965" s="287"/>
      <c r="E1965" s="286"/>
    </row>
    <row r="1966" spans="1:5" ht="21.95" customHeight="1" thickBot="1">
      <c r="A1966" s="31">
        <f>'اسماء العملاء'!A792</f>
        <v>0</v>
      </c>
      <c r="B1966" s="293"/>
      <c r="C1966" s="287"/>
      <c r="D1966" s="287"/>
      <c r="E1966" s="286"/>
    </row>
    <row r="1967" spans="1:5" ht="21.95" customHeight="1" thickBot="1">
      <c r="A1967" s="31">
        <f>'اسماء العملاء'!A793</f>
        <v>0</v>
      </c>
      <c r="B1967" s="293"/>
      <c r="C1967" s="287"/>
      <c r="D1967" s="287"/>
      <c r="E1967" s="286"/>
    </row>
    <row r="1968" spans="1:5" ht="21.95" customHeight="1" thickBot="1">
      <c r="A1968" s="31">
        <f>'اسماء العملاء'!A794</f>
        <v>0</v>
      </c>
      <c r="B1968" s="293"/>
      <c r="C1968" s="287"/>
      <c r="D1968" s="287"/>
      <c r="E1968" s="286"/>
    </row>
    <row r="1969" spans="1:5" ht="21.95" customHeight="1" thickBot="1">
      <c r="A1969" s="31">
        <f>'اسماء العملاء'!A795</f>
        <v>0</v>
      </c>
      <c r="B1969" s="293"/>
      <c r="C1969" s="287"/>
      <c r="D1969" s="287"/>
      <c r="E1969" s="286"/>
    </row>
    <row r="1970" spans="1:5" ht="21.95" customHeight="1" thickBot="1">
      <c r="A1970" s="31">
        <f>'اسماء العملاء'!A796</f>
        <v>0</v>
      </c>
      <c r="B1970" s="293"/>
      <c r="C1970" s="287"/>
      <c r="D1970" s="287"/>
      <c r="E1970" s="286"/>
    </row>
    <row r="1971" spans="1:5" ht="21.95" customHeight="1" thickBot="1">
      <c r="A1971" s="31">
        <f>'اسماء العملاء'!A797</f>
        <v>0</v>
      </c>
      <c r="B1971" s="293"/>
      <c r="C1971" s="287"/>
      <c r="D1971" s="287"/>
      <c r="E1971" s="286"/>
    </row>
    <row r="1972" spans="1:5" ht="21.95" customHeight="1" thickBot="1">
      <c r="A1972" s="31">
        <f>'اسماء العملاء'!A798</f>
        <v>0</v>
      </c>
      <c r="B1972" s="293"/>
      <c r="C1972" s="287"/>
      <c r="D1972" s="287"/>
      <c r="E1972" s="286"/>
    </row>
    <row r="1973" spans="1:5" ht="21.95" customHeight="1" thickBot="1">
      <c r="A1973" s="31">
        <f>'اسماء العملاء'!A799</f>
        <v>0</v>
      </c>
      <c r="B1973" s="293"/>
      <c r="C1973" s="287"/>
      <c r="D1973" s="287"/>
      <c r="E1973" s="286"/>
    </row>
    <row r="1974" spans="1:5" ht="21.95" customHeight="1" thickBot="1">
      <c r="A1974" s="31">
        <f>'اسماء العملاء'!A800</f>
        <v>0</v>
      </c>
      <c r="B1974" s="293"/>
      <c r="C1974" s="287"/>
      <c r="D1974" s="287"/>
      <c r="E1974" s="286"/>
    </row>
    <row r="1975" spans="1:5" ht="21.95" customHeight="1" thickBot="1">
      <c r="A1975" s="31">
        <f>'اسماء العملاء'!A801</f>
        <v>0</v>
      </c>
      <c r="B1975" s="293"/>
      <c r="C1975" s="287"/>
      <c r="D1975" s="287"/>
      <c r="E1975" s="286"/>
    </row>
    <row r="1976" spans="1:5" ht="21.95" customHeight="1" thickBot="1">
      <c r="A1976" s="31">
        <f>'اسماء العملاء'!A802</f>
        <v>0</v>
      </c>
      <c r="B1976" s="293"/>
      <c r="C1976" s="287"/>
      <c r="D1976" s="287"/>
      <c r="E1976" s="286"/>
    </row>
    <row r="1977" spans="1:5" ht="21.95" customHeight="1" thickBot="1">
      <c r="A1977" s="31">
        <f>'اسماء العملاء'!A803</f>
        <v>0</v>
      </c>
      <c r="B1977" s="293"/>
      <c r="C1977" s="287"/>
      <c r="D1977" s="287"/>
      <c r="E1977" s="286"/>
    </row>
    <row r="1978" spans="1:5" ht="21.95" customHeight="1" thickBot="1">
      <c r="A1978" s="31">
        <f>'اسماء العملاء'!A804</f>
        <v>0</v>
      </c>
      <c r="B1978" s="293"/>
      <c r="C1978" s="287"/>
      <c r="D1978" s="287"/>
      <c r="E1978" s="286"/>
    </row>
    <row r="1979" spans="1:5" ht="21.95" customHeight="1" thickBot="1">
      <c r="A1979" s="31">
        <f>'اسماء العملاء'!A805</f>
        <v>0</v>
      </c>
      <c r="B1979" s="293"/>
      <c r="C1979" s="287"/>
      <c r="D1979" s="287"/>
      <c r="E1979" s="286"/>
    </row>
    <row r="1980" spans="1:5" ht="21.95" customHeight="1" thickBot="1">
      <c r="A1980" s="31">
        <f>'اسماء العملاء'!A806</f>
        <v>0</v>
      </c>
      <c r="B1980" s="293"/>
      <c r="C1980" s="287"/>
      <c r="D1980" s="287"/>
      <c r="E1980" s="286"/>
    </row>
    <row r="1981" spans="1:5" ht="21.95" customHeight="1" thickBot="1">
      <c r="A1981" s="31">
        <f>'اسماء العملاء'!A807</f>
        <v>0</v>
      </c>
      <c r="B1981" s="293"/>
      <c r="C1981" s="287"/>
      <c r="D1981" s="287"/>
      <c r="E1981" s="286"/>
    </row>
    <row r="1982" spans="1:5" ht="21.95" customHeight="1" thickBot="1">
      <c r="A1982" s="31">
        <f>'اسماء العملاء'!A808</f>
        <v>0</v>
      </c>
      <c r="B1982" s="293"/>
      <c r="C1982" s="287"/>
      <c r="D1982" s="287"/>
      <c r="E1982" s="286"/>
    </row>
    <row r="1983" spans="1:5" ht="21.95" customHeight="1" thickBot="1">
      <c r="A1983" s="31">
        <f>'اسماء العملاء'!A809</f>
        <v>0</v>
      </c>
      <c r="B1983" s="293"/>
      <c r="C1983" s="287"/>
      <c r="D1983" s="287"/>
      <c r="E1983" s="286"/>
    </row>
    <row r="1984" spans="1:5" ht="21.95" customHeight="1" thickBot="1">
      <c r="A1984" s="31">
        <f>'اسماء العملاء'!A810</f>
        <v>0</v>
      </c>
      <c r="B1984" s="293"/>
      <c r="C1984" s="287"/>
      <c r="D1984" s="287"/>
      <c r="E1984" s="286"/>
    </row>
    <row r="1985" spans="1:5" ht="21.95" customHeight="1" thickBot="1">
      <c r="A1985" s="31">
        <f>'اسماء العملاء'!A811</f>
        <v>0</v>
      </c>
      <c r="B1985" s="293"/>
      <c r="C1985" s="287"/>
      <c r="D1985" s="287"/>
      <c r="E1985" s="286"/>
    </row>
    <row r="1986" spans="1:5" ht="21.95" customHeight="1" thickBot="1">
      <c r="A1986" s="31">
        <f>'اسماء العملاء'!A812</f>
        <v>0</v>
      </c>
      <c r="B1986" s="293"/>
      <c r="C1986" s="287"/>
      <c r="D1986" s="287"/>
      <c r="E1986" s="286"/>
    </row>
    <row r="1987" spans="1:5" ht="21.95" customHeight="1" thickBot="1">
      <c r="A1987" s="31">
        <f>'اسماء العملاء'!A813</f>
        <v>0</v>
      </c>
      <c r="B1987" s="293"/>
      <c r="C1987" s="287"/>
      <c r="D1987" s="287"/>
      <c r="E1987" s="286"/>
    </row>
    <row r="1988" spans="1:5" ht="21.95" customHeight="1" thickBot="1">
      <c r="A1988" s="31">
        <f>'اسماء العملاء'!A814</f>
        <v>0</v>
      </c>
      <c r="B1988" s="293"/>
      <c r="C1988" s="287"/>
      <c r="D1988" s="287"/>
      <c r="E1988" s="286"/>
    </row>
    <row r="1989" spans="1:5" ht="21.95" customHeight="1" thickBot="1">
      <c r="A1989" s="31">
        <f>'اسماء العملاء'!A815</f>
        <v>0</v>
      </c>
      <c r="B1989" s="293"/>
      <c r="C1989" s="287"/>
      <c r="D1989" s="287"/>
      <c r="E1989" s="286"/>
    </row>
    <row r="1990" spans="1:5" ht="21.95" customHeight="1" thickBot="1">
      <c r="A1990" s="31">
        <f>'اسماء العملاء'!A816</f>
        <v>0</v>
      </c>
      <c r="B1990" s="293"/>
      <c r="C1990" s="287"/>
      <c r="D1990" s="287"/>
      <c r="E1990" s="286"/>
    </row>
    <row r="1991" spans="1:5" ht="21.95" customHeight="1" thickBot="1">
      <c r="A1991" s="31">
        <f>'اسماء العملاء'!A817</f>
        <v>0</v>
      </c>
      <c r="B1991" s="293"/>
      <c r="C1991" s="287"/>
      <c r="D1991" s="287"/>
      <c r="E1991" s="286"/>
    </row>
    <row r="1992" spans="1:5" ht="21.95" customHeight="1" thickBot="1">
      <c r="A1992" s="31">
        <f>'اسماء العملاء'!A818</f>
        <v>0</v>
      </c>
      <c r="B1992" s="293"/>
      <c r="C1992" s="287"/>
      <c r="D1992" s="287"/>
      <c r="E1992" s="286"/>
    </row>
    <row r="1993" spans="1:5" ht="21.95" customHeight="1" thickBot="1">
      <c r="A1993" s="31">
        <f>'اسماء العملاء'!A819</f>
        <v>0</v>
      </c>
      <c r="B1993" s="293"/>
      <c r="C1993" s="287"/>
      <c r="D1993" s="287"/>
      <c r="E1993" s="286"/>
    </row>
    <row r="1994" spans="1:5" ht="21.95" customHeight="1" thickBot="1">
      <c r="A1994" s="31">
        <f>'اسماء العملاء'!A820</f>
        <v>0</v>
      </c>
      <c r="B1994" s="293"/>
      <c r="C1994" s="287"/>
      <c r="D1994" s="287"/>
      <c r="E1994" s="286"/>
    </row>
    <row r="1995" spans="1:5" ht="21.95" customHeight="1" thickBot="1">
      <c r="A1995" s="31">
        <f>'اسماء العملاء'!A821</f>
        <v>0</v>
      </c>
      <c r="B1995" s="293"/>
      <c r="C1995" s="287"/>
      <c r="D1995" s="287"/>
      <c r="E1995" s="286"/>
    </row>
    <row r="1996" spans="1:5" ht="21.95" customHeight="1" thickBot="1">
      <c r="A1996" s="31">
        <f>'اسماء العملاء'!A822</f>
        <v>0</v>
      </c>
      <c r="B1996" s="293"/>
      <c r="C1996" s="287"/>
      <c r="D1996" s="287"/>
      <c r="E1996" s="286"/>
    </row>
    <row r="1997" spans="1:5" ht="21.95" customHeight="1" thickBot="1">
      <c r="A1997" s="31">
        <f>'اسماء العملاء'!A823</f>
        <v>0</v>
      </c>
      <c r="B1997" s="293"/>
      <c r="C1997" s="287"/>
      <c r="D1997" s="287"/>
      <c r="E1997" s="286"/>
    </row>
    <row r="1998" spans="1:5" ht="21.95" customHeight="1" thickBot="1">
      <c r="A1998" s="31">
        <f>'اسماء العملاء'!A824</f>
        <v>0</v>
      </c>
      <c r="B1998" s="293"/>
      <c r="C1998" s="287"/>
      <c r="D1998" s="287"/>
      <c r="E1998" s="286"/>
    </row>
    <row r="1999" spans="1:5" ht="21.95" customHeight="1" thickBot="1">
      <c r="A1999" s="31">
        <f>'اسماء العملاء'!A825</f>
        <v>0</v>
      </c>
      <c r="B1999" s="293"/>
      <c r="C1999" s="287"/>
      <c r="D1999" s="287"/>
      <c r="E1999" s="286"/>
    </row>
    <row r="2000" spans="1:5" ht="21.95" customHeight="1" thickBot="1">
      <c r="A2000" s="31">
        <f>'اسماء العملاء'!A826</f>
        <v>0</v>
      </c>
      <c r="B2000" s="293"/>
      <c r="C2000" s="287"/>
      <c r="D2000" s="287"/>
      <c r="E2000" s="286"/>
    </row>
    <row r="2001" spans="1:5" ht="21.95" customHeight="1" thickBot="1">
      <c r="A2001" s="31">
        <f>'اسماء العملاء'!A827</f>
        <v>0</v>
      </c>
      <c r="B2001" s="293"/>
      <c r="C2001" s="287"/>
      <c r="D2001" s="287"/>
      <c r="E2001" s="286"/>
    </row>
    <row r="2002" spans="1:5" ht="21.95" customHeight="1" thickBot="1">
      <c r="A2002" s="31">
        <f>'اسماء العملاء'!A828</f>
        <v>0</v>
      </c>
      <c r="B2002" s="293"/>
      <c r="C2002" s="287"/>
      <c r="D2002" s="287"/>
      <c r="E2002" s="286"/>
    </row>
    <row r="2003" spans="1:5" ht="21.95" customHeight="1" thickBot="1">
      <c r="A2003" s="31">
        <f>'اسماء العملاء'!A829</f>
        <v>0</v>
      </c>
      <c r="B2003" s="293"/>
      <c r="C2003" s="287"/>
      <c r="D2003" s="287"/>
      <c r="E2003" s="286"/>
    </row>
    <row r="2004" spans="1:5" ht="21.95" customHeight="1" thickBot="1">
      <c r="A2004" s="31">
        <f>'اسماء العملاء'!A830</f>
        <v>0</v>
      </c>
      <c r="B2004" s="293"/>
      <c r="C2004" s="287"/>
      <c r="D2004" s="287"/>
      <c r="E2004" s="286"/>
    </row>
    <row r="2005" spans="1:5" ht="21.95" customHeight="1" thickBot="1">
      <c r="A2005" s="31">
        <f>'اسماء العملاء'!A831</f>
        <v>0</v>
      </c>
      <c r="B2005" s="293"/>
      <c r="C2005" s="287"/>
      <c r="D2005" s="287"/>
      <c r="E2005" s="286"/>
    </row>
    <row r="2006" spans="1:5" ht="21.95" customHeight="1" thickBot="1">
      <c r="A2006" s="31">
        <f>'اسماء العملاء'!A832</f>
        <v>0</v>
      </c>
      <c r="B2006" s="293"/>
      <c r="C2006" s="287"/>
      <c r="D2006" s="287"/>
      <c r="E2006" s="286"/>
    </row>
    <row r="2007" spans="1:5" ht="21.95" customHeight="1" thickBot="1">
      <c r="A2007" s="31">
        <f>'اسماء العملاء'!A833</f>
        <v>0</v>
      </c>
      <c r="B2007" s="293"/>
      <c r="C2007" s="287"/>
      <c r="D2007" s="287"/>
      <c r="E2007" s="286"/>
    </row>
    <row r="2008" spans="1:5" ht="21.95" customHeight="1" thickBot="1">
      <c r="A2008" s="31">
        <f>'اسماء العملاء'!A834</f>
        <v>0</v>
      </c>
      <c r="B2008" s="293"/>
      <c r="C2008" s="287"/>
      <c r="D2008" s="287"/>
      <c r="E2008" s="286"/>
    </row>
    <row r="2009" spans="1:5" ht="21.95" customHeight="1" thickBot="1">
      <c r="A2009" s="31">
        <f>'اسماء العملاء'!A835</f>
        <v>0</v>
      </c>
      <c r="B2009" s="293"/>
      <c r="C2009" s="287"/>
      <c r="D2009" s="287"/>
      <c r="E2009" s="286"/>
    </row>
    <row r="2010" spans="1:5" ht="21.95" customHeight="1" thickBot="1">
      <c r="A2010" s="31">
        <f>'اسماء العملاء'!A836</f>
        <v>0</v>
      </c>
      <c r="B2010" s="293"/>
      <c r="C2010" s="287"/>
      <c r="D2010" s="287"/>
      <c r="E2010" s="286"/>
    </row>
    <row r="2011" spans="1:5" ht="21.95" customHeight="1" thickBot="1">
      <c r="A2011" s="31">
        <f>'اسماء العملاء'!A837</f>
        <v>0</v>
      </c>
      <c r="B2011" s="293"/>
      <c r="C2011" s="287"/>
      <c r="D2011" s="287"/>
      <c r="E2011" s="286"/>
    </row>
    <row r="2012" spans="1:5" ht="21.95" customHeight="1" thickBot="1">
      <c r="A2012" s="31">
        <f>'اسماء العملاء'!A838</f>
        <v>0</v>
      </c>
      <c r="B2012" s="293"/>
      <c r="C2012" s="287"/>
      <c r="D2012" s="287"/>
      <c r="E2012" s="286"/>
    </row>
    <row r="2013" spans="1:5" ht="21.95" customHeight="1" thickBot="1">
      <c r="A2013" s="31">
        <f>'اسماء العملاء'!A839</f>
        <v>0</v>
      </c>
      <c r="B2013" s="293"/>
      <c r="C2013" s="287"/>
      <c r="D2013" s="287"/>
      <c r="E2013" s="286"/>
    </row>
    <row r="2014" spans="1:5" ht="21.95" customHeight="1" thickBot="1">
      <c r="A2014" s="31">
        <f>'اسماء العملاء'!A840</f>
        <v>0</v>
      </c>
      <c r="B2014" s="293"/>
      <c r="C2014" s="287"/>
      <c r="D2014" s="287"/>
      <c r="E2014" s="286"/>
    </row>
    <row r="2015" spans="1:5" ht="21.95" customHeight="1" thickBot="1">
      <c r="A2015" s="31">
        <f>'اسماء العملاء'!A841</f>
        <v>0</v>
      </c>
      <c r="B2015" s="293"/>
      <c r="C2015" s="287"/>
      <c r="D2015" s="287"/>
      <c r="E2015" s="286"/>
    </row>
    <row r="2016" spans="1:5" ht="21.95" customHeight="1" thickBot="1">
      <c r="A2016" s="31">
        <f>'اسماء العملاء'!A842</f>
        <v>0</v>
      </c>
      <c r="B2016" s="293"/>
      <c r="C2016" s="287"/>
      <c r="D2016" s="287"/>
      <c r="E2016" s="286"/>
    </row>
    <row r="2017" spans="1:5" ht="21.95" customHeight="1" thickBot="1">
      <c r="A2017" s="31">
        <f>'اسماء العملاء'!A843</f>
        <v>0</v>
      </c>
      <c r="B2017" s="293"/>
      <c r="C2017" s="287"/>
      <c r="D2017" s="287"/>
      <c r="E2017" s="286"/>
    </row>
    <row r="2018" spans="1:5" ht="21.95" customHeight="1" thickBot="1">
      <c r="A2018" s="31">
        <f>'اسماء العملاء'!A844</f>
        <v>0</v>
      </c>
      <c r="B2018" s="293"/>
      <c r="C2018" s="287"/>
      <c r="D2018" s="287"/>
      <c r="E2018" s="286"/>
    </row>
    <row r="2019" spans="1:5" ht="21.95" customHeight="1" thickBot="1">
      <c r="A2019" s="31">
        <f>'اسماء العملاء'!A845</f>
        <v>0</v>
      </c>
      <c r="B2019" s="293"/>
      <c r="C2019" s="287"/>
      <c r="D2019" s="287"/>
      <c r="E2019" s="286"/>
    </row>
    <row r="2020" spans="1:5" ht="21.95" customHeight="1" thickBot="1">
      <c r="A2020" s="31">
        <f>'اسماء العملاء'!A846</f>
        <v>0</v>
      </c>
      <c r="B2020" s="293"/>
      <c r="C2020" s="287"/>
      <c r="D2020" s="287"/>
      <c r="E2020" s="286"/>
    </row>
    <row r="2021" spans="1:5" ht="21.95" customHeight="1" thickBot="1">
      <c r="A2021" s="31">
        <f>'اسماء العملاء'!A847</f>
        <v>0</v>
      </c>
      <c r="B2021" s="293"/>
      <c r="C2021" s="287"/>
      <c r="D2021" s="287"/>
      <c r="E2021" s="286"/>
    </row>
    <row r="2022" spans="1:5" ht="21.95" customHeight="1" thickBot="1">
      <c r="A2022" s="31">
        <f>'اسماء العملاء'!A848</f>
        <v>0</v>
      </c>
      <c r="B2022" s="293"/>
      <c r="C2022" s="287"/>
      <c r="D2022" s="287"/>
      <c r="E2022" s="286"/>
    </row>
    <row r="2023" spans="1:5" ht="21.95" customHeight="1" thickBot="1">
      <c r="A2023" s="31">
        <f>'اسماء العملاء'!A849</f>
        <v>0</v>
      </c>
      <c r="B2023" s="293"/>
      <c r="C2023" s="287"/>
      <c r="D2023" s="287"/>
      <c r="E2023" s="286"/>
    </row>
    <row r="2024" spans="1:5" ht="21.95" customHeight="1" thickBot="1">
      <c r="A2024" s="31">
        <f>'اسماء العملاء'!A850</f>
        <v>0</v>
      </c>
      <c r="B2024" s="293"/>
      <c r="C2024" s="287"/>
      <c r="D2024" s="287"/>
      <c r="E2024" s="286"/>
    </row>
    <row r="2025" spans="1:5" ht="21.95" customHeight="1" thickBot="1">
      <c r="A2025" s="31">
        <f>'اسماء العملاء'!A851</f>
        <v>0</v>
      </c>
      <c r="B2025" s="293"/>
      <c r="C2025" s="287"/>
      <c r="D2025" s="287"/>
      <c r="E2025" s="286"/>
    </row>
    <row r="2026" spans="1:5" ht="21.95" customHeight="1" thickBot="1">
      <c r="A2026" s="31">
        <f>'اسماء العملاء'!A852</f>
        <v>0</v>
      </c>
      <c r="B2026" s="293"/>
      <c r="C2026" s="287"/>
      <c r="D2026" s="287"/>
      <c r="E2026" s="286"/>
    </row>
    <row r="2027" spans="1:5" ht="21.95" customHeight="1" thickBot="1">
      <c r="A2027" s="31">
        <f>'اسماء العملاء'!A853</f>
        <v>0</v>
      </c>
      <c r="B2027" s="293"/>
      <c r="C2027" s="287"/>
      <c r="D2027" s="287"/>
      <c r="E2027" s="286"/>
    </row>
    <row r="2028" spans="1:5" ht="21.95" customHeight="1" thickBot="1">
      <c r="A2028" s="31">
        <f>'اسماء العملاء'!A854</f>
        <v>0</v>
      </c>
      <c r="B2028" s="293"/>
      <c r="C2028" s="287"/>
      <c r="D2028" s="287"/>
      <c r="E2028" s="286"/>
    </row>
    <row r="2029" spans="1:5" ht="21.95" customHeight="1" thickBot="1">
      <c r="A2029" s="31">
        <f>'اسماء العملاء'!A855</f>
        <v>0</v>
      </c>
      <c r="B2029" s="293"/>
      <c r="C2029" s="287"/>
      <c r="D2029" s="287"/>
      <c r="E2029" s="286"/>
    </row>
    <row r="2030" spans="1:5" ht="21.95" customHeight="1" thickBot="1">
      <c r="A2030" s="31">
        <f>'اسماء العملاء'!A856</f>
        <v>0</v>
      </c>
      <c r="B2030" s="293"/>
      <c r="C2030" s="287"/>
      <c r="D2030" s="287"/>
      <c r="E2030" s="286"/>
    </row>
    <row r="2031" spans="1:5" ht="21.95" customHeight="1" thickBot="1">
      <c r="A2031" s="31">
        <f>'اسماء العملاء'!A857</f>
        <v>0</v>
      </c>
      <c r="B2031" s="293"/>
      <c r="C2031" s="287"/>
      <c r="D2031" s="287"/>
      <c r="E2031" s="286"/>
    </row>
    <row r="2032" spans="1:5" ht="21.95" customHeight="1" thickBot="1">
      <c r="A2032" s="31">
        <f>'اسماء العملاء'!A858</f>
        <v>0</v>
      </c>
      <c r="B2032" s="293"/>
      <c r="C2032" s="287"/>
      <c r="D2032" s="287"/>
      <c r="E2032" s="286"/>
    </row>
    <row r="2033" spans="1:5" ht="21.95" customHeight="1" thickBot="1">
      <c r="A2033" s="31">
        <f>'اسماء العملاء'!A859</f>
        <v>0</v>
      </c>
      <c r="B2033" s="293"/>
      <c r="C2033" s="287"/>
      <c r="D2033" s="287"/>
      <c r="E2033" s="286"/>
    </row>
    <row r="2034" spans="1:5" ht="21.95" customHeight="1" thickBot="1">
      <c r="A2034" s="31">
        <f>'اسماء العملاء'!A860</f>
        <v>0</v>
      </c>
      <c r="B2034" s="293"/>
      <c r="C2034" s="287"/>
      <c r="D2034" s="287"/>
      <c r="E2034" s="286"/>
    </row>
    <row r="2035" spans="1:5" ht="21.95" customHeight="1" thickBot="1">
      <c r="A2035" s="31">
        <f>'اسماء العملاء'!A861</f>
        <v>0</v>
      </c>
      <c r="B2035" s="293"/>
      <c r="C2035" s="287"/>
      <c r="D2035" s="287"/>
      <c r="E2035" s="286"/>
    </row>
    <row r="2036" spans="1:5" ht="21.95" customHeight="1" thickBot="1">
      <c r="A2036" s="31">
        <f>'اسماء العملاء'!A862</f>
        <v>0</v>
      </c>
      <c r="B2036" s="293"/>
      <c r="C2036" s="287"/>
      <c r="D2036" s="287"/>
      <c r="E2036" s="286"/>
    </row>
    <row r="2037" spans="1:5" ht="21.95" customHeight="1" thickBot="1">
      <c r="A2037" s="31">
        <f>'اسماء العملاء'!A863</f>
        <v>0</v>
      </c>
      <c r="B2037" s="293"/>
      <c r="C2037" s="287"/>
      <c r="D2037" s="287"/>
      <c r="E2037" s="286"/>
    </row>
    <row r="2038" spans="1:5" ht="21.95" customHeight="1" thickBot="1">
      <c r="A2038" s="31">
        <f>'اسماء العملاء'!A864</f>
        <v>0</v>
      </c>
      <c r="B2038" s="293"/>
      <c r="C2038" s="287"/>
      <c r="D2038" s="287"/>
      <c r="E2038" s="286"/>
    </row>
    <row r="2039" spans="1:5" ht="21.95" customHeight="1" thickBot="1">
      <c r="A2039" s="31">
        <f>'اسماء العملاء'!A865</f>
        <v>0</v>
      </c>
      <c r="B2039" s="293"/>
      <c r="C2039" s="287"/>
      <c r="D2039" s="287"/>
      <c r="E2039" s="286"/>
    </row>
    <row r="2040" spans="1:5" ht="21.95" customHeight="1" thickBot="1">
      <c r="A2040" s="31">
        <f>'اسماء العملاء'!A866</f>
        <v>0</v>
      </c>
      <c r="B2040" s="293"/>
      <c r="C2040" s="287"/>
      <c r="D2040" s="287"/>
      <c r="E2040" s="286"/>
    </row>
    <row r="2041" spans="1:5" ht="21.95" customHeight="1" thickBot="1">
      <c r="A2041" s="31">
        <f>'اسماء العملاء'!A867</f>
        <v>0</v>
      </c>
      <c r="B2041" s="293"/>
      <c r="C2041" s="287"/>
      <c r="D2041" s="287"/>
      <c r="E2041" s="286"/>
    </row>
    <row r="2042" spans="1:5" ht="21.95" customHeight="1" thickBot="1">
      <c r="A2042" s="31">
        <f>'اسماء العملاء'!A868</f>
        <v>0</v>
      </c>
      <c r="B2042" s="293"/>
      <c r="C2042" s="287"/>
      <c r="D2042" s="287"/>
      <c r="E2042" s="286"/>
    </row>
    <row r="2043" spans="1:5" ht="21.95" customHeight="1" thickBot="1">
      <c r="A2043" s="31">
        <f>'اسماء العملاء'!A869</f>
        <v>0</v>
      </c>
      <c r="B2043" s="293"/>
      <c r="C2043" s="287"/>
      <c r="D2043" s="287"/>
      <c r="E2043" s="286"/>
    </row>
    <row r="2044" spans="1:5" ht="21.95" customHeight="1" thickBot="1">
      <c r="A2044" s="31">
        <f>'اسماء العملاء'!A870</f>
        <v>0</v>
      </c>
      <c r="B2044" s="293"/>
      <c r="C2044" s="287"/>
      <c r="D2044" s="287"/>
      <c r="E2044" s="286"/>
    </row>
    <row r="2045" spans="1:5" ht="21.95" customHeight="1" thickBot="1">
      <c r="A2045" s="31">
        <f>'اسماء العملاء'!A871</f>
        <v>0</v>
      </c>
      <c r="B2045" s="293"/>
      <c r="C2045" s="287"/>
      <c r="D2045" s="287"/>
      <c r="E2045" s="286"/>
    </row>
    <row r="2046" spans="1:5" ht="21.95" customHeight="1" thickBot="1">
      <c r="A2046" s="31">
        <f>'اسماء العملاء'!A872</f>
        <v>0</v>
      </c>
      <c r="B2046" s="293"/>
      <c r="C2046" s="287"/>
      <c r="D2046" s="287"/>
      <c r="E2046" s="286"/>
    </row>
    <row r="2047" spans="1:5" ht="21.95" customHeight="1" thickBot="1">
      <c r="A2047" s="31">
        <f>'اسماء العملاء'!A873</f>
        <v>0</v>
      </c>
      <c r="B2047" s="293"/>
      <c r="C2047" s="287"/>
      <c r="D2047" s="287"/>
      <c r="E2047" s="286"/>
    </row>
    <row r="2048" spans="1:5" ht="21.95" customHeight="1" thickBot="1">
      <c r="A2048" s="31">
        <f>'اسماء العملاء'!A874</f>
        <v>0</v>
      </c>
      <c r="B2048" s="293"/>
      <c r="C2048" s="287"/>
      <c r="D2048" s="287"/>
      <c r="E2048" s="286"/>
    </row>
    <row r="2049" spans="1:5" ht="21.95" customHeight="1" thickBot="1">
      <c r="A2049" s="31">
        <f>'اسماء العملاء'!A875</f>
        <v>0</v>
      </c>
      <c r="B2049" s="293"/>
      <c r="C2049" s="287"/>
      <c r="D2049" s="287"/>
      <c r="E2049" s="286"/>
    </row>
    <row r="2050" spans="1:5" ht="21.95" customHeight="1" thickBot="1">
      <c r="A2050" s="31">
        <f>'اسماء العملاء'!A876</f>
        <v>0</v>
      </c>
      <c r="B2050" s="293"/>
      <c r="C2050" s="287"/>
      <c r="D2050" s="287"/>
      <c r="E2050" s="286"/>
    </row>
    <row r="2051" spans="1:5" ht="21.95" customHeight="1" thickBot="1">
      <c r="A2051" s="31">
        <f>'اسماء العملاء'!A877</f>
        <v>0</v>
      </c>
      <c r="B2051" s="293"/>
      <c r="C2051" s="287"/>
      <c r="D2051" s="287"/>
      <c r="E2051" s="286"/>
    </row>
    <row r="2052" spans="1:5" ht="21.95" customHeight="1" thickBot="1">
      <c r="A2052" s="31">
        <f>'اسماء العملاء'!A878</f>
        <v>0</v>
      </c>
      <c r="B2052" s="293"/>
      <c r="C2052" s="287"/>
      <c r="D2052" s="287"/>
      <c r="E2052" s="286"/>
    </row>
    <row r="2053" spans="1:5" ht="21.95" customHeight="1" thickBot="1">
      <c r="A2053" s="31">
        <f>'اسماء العملاء'!A879</f>
        <v>0</v>
      </c>
      <c r="B2053" s="293"/>
      <c r="C2053" s="287"/>
      <c r="D2053" s="287"/>
      <c r="E2053" s="286"/>
    </row>
    <row r="2054" spans="1:5" ht="21.95" customHeight="1" thickBot="1">
      <c r="A2054" s="31">
        <f>'اسماء العملاء'!A880</f>
        <v>0</v>
      </c>
      <c r="B2054" s="293"/>
      <c r="C2054" s="287"/>
      <c r="D2054" s="287"/>
      <c r="E2054" s="286"/>
    </row>
    <row r="2055" spans="1:5" ht="21.95" customHeight="1" thickBot="1">
      <c r="A2055" s="31">
        <f>'اسماء العملاء'!A881</f>
        <v>0</v>
      </c>
      <c r="B2055" s="293"/>
      <c r="C2055" s="287"/>
      <c r="D2055" s="287"/>
      <c r="E2055" s="286"/>
    </row>
    <row r="2056" spans="1:5" ht="21.95" customHeight="1" thickBot="1">
      <c r="A2056" s="31">
        <f>'اسماء العملاء'!A882</f>
        <v>0</v>
      </c>
      <c r="B2056" s="293"/>
      <c r="C2056" s="287"/>
      <c r="D2056" s="287"/>
      <c r="E2056" s="286"/>
    </row>
    <row r="2057" spans="1:5" ht="21.95" customHeight="1" thickBot="1">
      <c r="A2057" s="31">
        <f>'اسماء العملاء'!A883</f>
        <v>0</v>
      </c>
      <c r="B2057" s="293"/>
      <c r="C2057" s="287"/>
      <c r="D2057" s="287"/>
      <c r="E2057" s="286"/>
    </row>
    <row r="2058" spans="1:5" ht="21.95" customHeight="1" thickBot="1">
      <c r="A2058" s="31">
        <f>'اسماء العملاء'!A884</f>
        <v>0</v>
      </c>
      <c r="B2058" s="293"/>
      <c r="C2058" s="287"/>
      <c r="D2058" s="287"/>
      <c r="E2058" s="286"/>
    </row>
    <row r="2059" spans="1:5" ht="21.95" customHeight="1" thickBot="1">
      <c r="A2059" s="31">
        <f>'اسماء العملاء'!A885</f>
        <v>0</v>
      </c>
      <c r="B2059" s="293"/>
      <c r="C2059" s="287"/>
      <c r="D2059" s="287"/>
      <c r="E2059" s="286"/>
    </row>
    <row r="2060" spans="1:5" ht="21.95" customHeight="1" thickBot="1">
      <c r="A2060" s="31">
        <f>'اسماء العملاء'!A886</f>
        <v>0</v>
      </c>
      <c r="B2060" s="293"/>
      <c r="C2060" s="287"/>
      <c r="D2060" s="287"/>
      <c r="E2060" s="286"/>
    </row>
    <row r="2061" spans="1:5" ht="21.95" customHeight="1" thickBot="1">
      <c r="A2061" s="31">
        <f>'اسماء العملاء'!A887</f>
        <v>0</v>
      </c>
      <c r="B2061" s="293"/>
      <c r="C2061" s="287"/>
      <c r="D2061" s="287"/>
      <c r="E2061" s="286"/>
    </row>
    <row r="2062" spans="1:5" ht="21.95" customHeight="1" thickBot="1">
      <c r="A2062" s="31">
        <f>'اسماء العملاء'!A888</f>
        <v>0</v>
      </c>
      <c r="B2062" s="293"/>
      <c r="C2062" s="287"/>
      <c r="D2062" s="287"/>
      <c r="E2062" s="286"/>
    </row>
    <row r="2063" spans="1:5" ht="21.95" customHeight="1" thickBot="1">
      <c r="A2063" s="31">
        <f>'اسماء العملاء'!A889</f>
        <v>0</v>
      </c>
      <c r="B2063" s="293"/>
      <c r="C2063" s="287"/>
      <c r="D2063" s="287"/>
      <c r="E2063" s="286"/>
    </row>
    <row r="2064" spans="1:5" ht="21.95" customHeight="1" thickBot="1">
      <c r="A2064" s="31">
        <f>'اسماء العملاء'!A890</f>
        <v>0</v>
      </c>
      <c r="B2064" s="293"/>
      <c r="C2064" s="287"/>
      <c r="D2064" s="287"/>
      <c r="E2064" s="286"/>
    </row>
    <row r="2065" spans="1:5" ht="21.95" customHeight="1" thickBot="1">
      <c r="A2065" s="31">
        <f>'اسماء العملاء'!A891</f>
        <v>0</v>
      </c>
      <c r="B2065" s="293"/>
      <c r="C2065" s="287"/>
      <c r="D2065" s="287"/>
      <c r="E2065" s="286"/>
    </row>
    <row r="2066" spans="1:5" ht="21.95" customHeight="1" thickBot="1">
      <c r="A2066" s="31">
        <f>'اسماء العملاء'!A892</f>
        <v>0</v>
      </c>
      <c r="B2066" s="293"/>
      <c r="C2066" s="287"/>
      <c r="D2066" s="287"/>
      <c r="E2066" s="286"/>
    </row>
    <row r="2067" spans="1:5" ht="21.95" customHeight="1" thickBot="1">
      <c r="A2067" s="31">
        <f>'اسماء العملاء'!A893</f>
        <v>0</v>
      </c>
      <c r="B2067" s="293"/>
      <c r="C2067" s="287"/>
      <c r="D2067" s="287"/>
      <c r="E2067" s="286"/>
    </row>
    <row r="2068" spans="1:5" ht="21.95" customHeight="1" thickBot="1">
      <c r="A2068" s="31">
        <f>'اسماء العملاء'!A894</f>
        <v>0</v>
      </c>
      <c r="B2068" s="293"/>
      <c r="C2068" s="287"/>
      <c r="D2068" s="287"/>
      <c r="E2068" s="286"/>
    </row>
    <row r="2069" spans="1:5" ht="21.95" customHeight="1" thickBot="1">
      <c r="A2069" s="31">
        <f>'اسماء العملاء'!A895</f>
        <v>0</v>
      </c>
      <c r="B2069" s="293"/>
      <c r="C2069" s="287"/>
      <c r="D2069" s="287"/>
      <c r="E2069" s="286"/>
    </row>
    <row r="2070" spans="1:5" ht="21.95" customHeight="1" thickBot="1">
      <c r="A2070" s="31">
        <f>'اسماء العملاء'!A896</f>
        <v>0</v>
      </c>
      <c r="B2070" s="293"/>
      <c r="C2070" s="287"/>
      <c r="D2070" s="287"/>
      <c r="E2070" s="286"/>
    </row>
    <row r="2071" spans="1:5" ht="21.95" customHeight="1" thickBot="1">
      <c r="A2071" s="31">
        <f>'اسماء العملاء'!A897</f>
        <v>0</v>
      </c>
      <c r="B2071" s="293"/>
      <c r="C2071" s="287"/>
      <c r="D2071" s="287"/>
      <c r="E2071" s="286"/>
    </row>
    <row r="2072" spans="1:5" ht="21.95" customHeight="1" thickBot="1">
      <c r="A2072" s="31">
        <f>'اسماء العملاء'!A898</f>
        <v>0</v>
      </c>
      <c r="B2072" s="293"/>
      <c r="C2072" s="287"/>
      <c r="D2072" s="287"/>
      <c r="E2072" s="286"/>
    </row>
    <row r="2073" spans="1:5" ht="21.95" customHeight="1" thickBot="1">
      <c r="A2073" s="31">
        <f>'اسماء العملاء'!A899</f>
        <v>0</v>
      </c>
      <c r="B2073" s="293"/>
      <c r="C2073" s="287"/>
      <c r="D2073" s="287"/>
      <c r="E2073" s="286"/>
    </row>
    <row r="2074" spans="1:5" ht="21.95" customHeight="1" thickBot="1">
      <c r="A2074" s="31">
        <f>'اسماء العملاء'!A900</f>
        <v>0</v>
      </c>
      <c r="B2074" s="293"/>
      <c r="C2074" s="287"/>
      <c r="D2074" s="287"/>
      <c r="E2074" s="286"/>
    </row>
    <row r="2075" spans="1:5" ht="21.95" customHeight="1" thickBot="1">
      <c r="A2075" s="31">
        <f>'اسماء العملاء'!A901</f>
        <v>0</v>
      </c>
      <c r="B2075" s="293"/>
      <c r="C2075" s="287"/>
      <c r="D2075" s="287"/>
      <c r="E2075" s="286"/>
    </row>
    <row r="2076" spans="1:5" ht="21.95" customHeight="1" thickBot="1">
      <c r="A2076" s="31">
        <f>'اسماء العملاء'!A902</f>
        <v>0</v>
      </c>
      <c r="B2076" s="293"/>
      <c r="C2076" s="287"/>
      <c r="D2076" s="287"/>
      <c r="E2076" s="286"/>
    </row>
    <row r="2077" spans="1:5" ht="21.95" customHeight="1" thickBot="1">
      <c r="A2077" s="31">
        <f>'اسماء العملاء'!A903</f>
        <v>0</v>
      </c>
      <c r="B2077" s="293"/>
      <c r="C2077" s="287"/>
      <c r="D2077" s="287"/>
      <c r="E2077" s="286"/>
    </row>
    <row r="2078" spans="1:5" ht="21.95" customHeight="1" thickBot="1">
      <c r="A2078" s="31">
        <f>'اسماء العملاء'!A904</f>
        <v>0</v>
      </c>
      <c r="B2078" s="293"/>
      <c r="C2078" s="287"/>
      <c r="D2078" s="287"/>
      <c r="E2078" s="286"/>
    </row>
    <row r="2079" spans="1:5" ht="21.95" customHeight="1" thickBot="1">
      <c r="A2079" s="31">
        <f>'اسماء العملاء'!A905</f>
        <v>0</v>
      </c>
      <c r="B2079" s="293"/>
      <c r="C2079" s="287"/>
      <c r="D2079" s="287"/>
      <c r="E2079" s="286"/>
    </row>
    <row r="2080" spans="1:5" ht="21.95" customHeight="1" thickBot="1">
      <c r="A2080" s="31">
        <f>'اسماء العملاء'!A906</f>
        <v>0</v>
      </c>
      <c r="B2080" s="293"/>
      <c r="C2080" s="287"/>
      <c r="D2080" s="287"/>
      <c r="E2080" s="286"/>
    </row>
    <row r="2081" spans="1:5" ht="21.95" customHeight="1" thickBot="1">
      <c r="A2081" s="31">
        <f>'اسماء العملاء'!A907</f>
        <v>0</v>
      </c>
      <c r="B2081" s="293"/>
      <c r="C2081" s="287"/>
      <c r="D2081" s="287"/>
      <c r="E2081" s="286"/>
    </row>
    <row r="2082" spans="1:5" ht="21.95" customHeight="1" thickBot="1">
      <c r="A2082" s="31">
        <f>'اسماء العملاء'!A908</f>
        <v>0</v>
      </c>
      <c r="B2082" s="293"/>
      <c r="C2082" s="287"/>
      <c r="D2082" s="287"/>
      <c r="E2082" s="286"/>
    </row>
    <row r="2083" spans="1:5" ht="21.95" customHeight="1" thickBot="1">
      <c r="A2083" s="31">
        <f>'اسماء العملاء'!A909</f>
        <v>0</v>
      </c>
      <c r="B2083" s="293"/>
      <c r="C2083" s="287"/>
      <c r="D2083" s="287"/>
      <c r="E2083" s="286"/>
    </row>
    <row r="2084" spans="1:5" ht="21.95" customHeight="1" thickBot="1">
      <c r="A2084" s="31">
        <f>'اسماء العملاء'!A910</f>
        <v>0</v>
      </c>
      <c r="B2084" s="293"/>
      <c r="C2084" s="287"/>
      <c r="D2084" s="287"/>
      <c r="E2084" s="286"/>
    </row>
    <row r="2085" spans="1:5" ht="21.95" customHeight="1" thickBot="1">
      <c r="A2085" s="31">
        <f>'اسماء العملاء'!A911</f>
        <v>0</v>
      </c>
      <c r="B2085" s="293"/>
      <c r="C2085" s="287"/>
      <c r="D2085" s="287"/>
      <c r="E2085" s="286"/>
    </row>
    <row r="2086" spans="1:5" ht="21.95" customHeight="1" thickBot="1">
      <c r="A2086" s="31">
        <f>'اسماء العملاء'!A912</f>
        <v>0</v>
      </c>
      <c r="B2086" s="293"/>
      <c r="C2086" s="287"/>
      <c r="D2086" s="287"/>
      <c r="E2086" s="286"/>
    </row>
    <row r="2087" spans="1:5" ht="21.95" customHeight="1" thickBot="1">
      <c r="A2087" s="31">
        <f>'اسماء العملاء'!A913</f>
        <v>0</v>
      </c>
      <c r="B2087" s="293"/>
      <c r="C2087" s="287"/>
      <c r="D2087" s="287"/>
      <c r="E2087" s="286"/>
    </row>
    <row r="2088" spans="1:5" ht="21.95" customHeight="1" thickBot="1">
      <c r="A2088" s="31">
        <f>'اسماء العملاء'!A914</f>
        <v>0</v>
      </c>
      <c r="B2088" s="293"/>
      <c r="C2088" s="287"/>
      <c r="D2088" s="287"/>
      <c r="E2088" s="286"/>
    </row>
    <row r="2089" spans="1:5" ht="21.95" customHeight="1" thickBot="1">
      <c r="A2089" s="31">
        <f>'اسماء العملاء'!A915</f>
        <v>0</v>
      </c>
      <c r="B2089" s="293"/>
      <c r="C2089" s="287"/>
      <c r="D2089" s="287"/>
      <c r="E2089" s="286"/>
    </row>
    <row r="2090" spans="1:5" ht="21.95" customHeight="1" thickBot="1">
      <c r="A2090" s="31">
        <f>'اسماء العملاء'!A916</f>
        <v>0</v>
      </c>
      <c r="B2090" s="293"/>
      <c r="C2090" s="287"/>
      <c r="D2090" s="287"/>
      <c r="E2090" s="286"/>
    </row>
    <row r="2091" spans="1:5" ht="21.95" customHeight="1" thickBot="1">
      <c r="A2091" s="31">
        <f>'اسماء العملاء'!A917</f>
        <v>0</v>
      </c>
      <c r="B2091" s="293"/>
      <c r="C2091" s="287"/>
      <c r="D2091" s="287"/>
      <c r="E2091" s="286"/>
    </row>
    <row r="2092" spans="1:5" ht="21.95" customHeight="1" thickBot="1">
      <c r="A2092" s="31">
        <f>'اسماء العملاء'!A918</f>
        <v>0</v>
      </c>
      <c r="B2092" s="293"/>
      <c r="C2092" s="287"/>
      <c r="D2092" s="287"/>
      <c r="E2092" s="286"/>
    </row>
    <row r="2093" spans="1:5" ht="21.95" customHeight="1" thickBot="1">
      <c r="A2093" s="31">
        <f>'اسماء العملاء'!A919</f>
        <v>0</v>
      </c>
      <c r="B2093" s="293"/>
      <c r="C2093" s="287"/>
      <c r="D2093" s="287"/>
      <c r="E2093" s="286"/>
    </row>
    <row r="2094" spans="1:5" ht="21.95" customHeight="1" thickBot="1">
      <c r="A2094" s="31">
        <f>'اسماء العملاء'!A920</f>
        <v>0</v>
      </c>
      <c r="B2094" s="293"/>
      <c r="C2094" s="287"/>
      <c r="D2094" s="287"/>
      <c r="E2094" s="286"/>
    </row>
    <row r="2095" spans="1:5" ht="21.95" customHeight="1" thickBot="1">
      <c r="A2095" s="31">
        <f>'اسماء العملاء'!A921</f>
        <v>0</v>
      </c>
      <c r="B2095" s="293"/>
      <c r="C2095" s="287"/>
      <c r="D2095" s="287"/>
      <c r="E2095" s="286"/>
    </row>
    <row r="2096" spans="1:5" ht="21.95" customHeight="1" thickBot="1">
      <c r="A2096" s="31">
        <f>'اسماء العملاء'!A922</f>
        <v>0</v>
      </c>
      <c r="B2096" s="293"/>
      <c r="C2096" s="287"/>
      <c r="D2096" s="287"/>
      <c r="E2096" s="286"/>
    </row>
    <row r="2097" spans="1:5" ht="21.95" customHeight="1" thickBot="1">
      <c r="A2097" s="31">
        <f>'اسماء العملاء'!A923</f>
        <v>0</v>
      </c>
      <c r="B2097" s="293"/>
      <c r="C2097" s="287"/>
      <c r="D2097" s="287"/>
      <c r="E2097" s="286"/>
    </row>
    <row r="2098" spans="1:5" ht="21.95" customHeight="1" thickBot="1">
      <c r="A2098" s="31">
        <f>'اسماء العملاء'!A924</f>
        <v>0</v>
      </c>
      <c r="B2098" s="293"/>
      <c r="C2098" s="287"/>
      <c r="D2098" s="287"/>
      <c r="E2098" s="286"/>
    </row>
    <row r="2099" spans="1:5" ht="21.95" customHeight="1" thickBot="1">
      <c r="A2099" s="31">
        <f>'اسماء العملاء'!A925</f>
        <v>0</v>
      </c>
      <c r="B2099" s="293"/>
      <c r="C2099" s="287"/>
      <c r="D2099" s="287"/>
      <c r="E2099" s="286"/>
    </row>
    <row r="2100" spans="1:5" ht="21.95" customHeight="1" thickBot="1">
      <c r="A2100" s="31">
        <f>'اسماء العملاء'!A926</f>
        <v>0</v>
      </c>
      <c r="B2100" s="293"/>
      <c r="C2100" s="287"/>
      <c r="D2100" s="287"/>
      <c r="E2100" s="286"/>
    </row>
    <row r="2101" spans="1:5" ht="21.95" customHeight="1" thickBot="1">
      <c r="A2101" s="31">
        <f>'اسماء العملاء'!A927</f>
        <v>0</v>
      </c>
      <c r="B2101" s="293"/>
      <c r="C2101" s="287"/>
      <c r="D2101" s="287"/>
      <c r="E2101" s="286"/>
    </row>
    <row r="2102" spans="1:5" ht="21.95" customHeight="1" thickBot="1">
      <c r="A2102" s="31">
        <f>'اسماء العملاء'!A928</f>
        <v>0</v>
      </c>
      <c r="B2102" s="293"/>
      <c r="C2102" s="287"/>
      <c r="D2102" s="287"/>
      <c r="E2102" s="286"/>
    </row>
    <row r="2103" spans="1:5" ht="21.95" customHeight="1" thickBot="1">
      <c r="A2103" s="31">
        <f>'اسماء العملاء'!A929</f>
        <v>0</v>
      </c>
      <c r="B2103" s="293"/>
      <c r="C2103" s="287"/>
      <c r="D2103" s="287"/>
      <c r="E2103" s="286"/>
    </row>
    <row r="2104" spans="1:5" ht="21.95" customHeight="1" thickBot="1">
      <c r="A2104" s="31">
        <f>'اسماء العملاء'!A930</f>
        <v>0</v>
      </c>
      <c r="B2104" s="293"/>
      <c r="C2104" s="287"/>
      <c r="D2104" s="287"/>
      <c r="E2104" s="286"/>
    </row>
    <row r="2105" spans="1:5" ht="21.95" customHeight="1" thickBot="1">
      <c r="A2105" s="31">
        <f>'اسماء العملاء'!A931</f>
        <v>0</v>
      </c>
      <c r="B2105" s="293"/>
      <c r="C2105" s="287"/>
      <c r="D2105" s="287"/>
      <c r="E2105" s="286"/>
    </row>
    <row r="2106" spans="1:5" ht="21.95" customHeight="1" thickBot="1">
      <c r="A2106" s="31">
        <f>'اسماء العملاء'!A932</f>
        <v>0</v>
      </c>
      <c r="B2106" s="293"/>
      <c r="C2106" s="287"/>
      <c r="D2106" s="287"/>
      <c r="E2106" s="286"/>
    </row>
    <row r="2107" spans="1:5" ht="21.95" customHeight="1" thickBot="1">
      <c r="A2107" s="31">
        <f>'اسماء العملاء'!A933</f>
        <v>0</v>
      </c>
      <c r="B2107" s="293"/>
      <c r="C2107" s="287"/>
      <c r="D2107" s="287"/>
      <c r="E2107" s="286"/>
    </row>
    <row r="2108" spans="1:5" ht="21.95" customHeight="1" thickBot="1">
      <c r="A2108" s="31">
        <f>'اسماء العملاء'!A934</f>
        <v>0</v>
      </c>
      <c r="B2108" s="293"/>
      <c r="C2108" s="287"/>
      <c r="D2108" s="287"/>
      <c r="E2108" s="286"/>
    </row>
    <row r="2109" spans="1:5" ht="21.95" customHeight="1" thickBot="1">
      <c r="A2109" s="31">
        <f>'اسماء العملاء'!A935</f>
        <v>0</v>
      </c>
      <c r="B2109" s="293"/>
      <c r="C2109" s="287"/>
      <c r="D2109" s="287"/>
      <c r="E2109" s="286"/>
    </row>
    <row r="2110" spans="1:5" ht="21.95" customHeight="1" thickBot="1">
      <c r="A2110" s="31">
        <f>'اسماء العملاء'!A936</f>
        <v>0</v>
      </c>
      <c r="B2110" s="293"/>
      <c r="C2110" s="287"/>
      <c r="D2110" s="287"/>
      <c r="E2110" s="286"/>
    </row>
    <row r="2111" spans="1:5" ht="21.95" customHeight="1" thickBot="1">
      <c r="A2111" s="31">
        <f>'اسماء العملاء'!A937</f>
        <v>0</v>
      </c>
      <c r="B2111" s="293"/>
      <c r="C2111" s="287"/>
      <c r="D2111" s="287"/>
      <c r="E2111" s="286"/>
    </row>
    <row r="2112" spans="1:5" ht="21.95" customHeight="1" thickBot="1">
      <c r="A2112" s="31">
        <f>'اسماء العملاء'!A938</f>
        <v>0</v>
      </c>
      <c r="B2112" s="293"/>
      <c r="C2112" s="287"/>
      <c r="D2112" s="287"/>
      <c r="E2112" s="286"/>
    </row>
    <row r="2113" spans="1:5" ht="21.95" customHeight="1" thickBot="1">
      <c r="A2113" s="31">
        <f>'اسماء العملاء'!A939</f>
        <v>0</v>
      </c>
      <c r="B2113" s="293"/>
      <c r="C2113" s="287"/>
      <c r="D2113" s="287"/>
      <c r="E2113" s="286"/>
    </row>
    <row r="2114" spans="1:5" ht="21.95" customHeight="1" thickBot="1">
      <c r="A2114" s="31">
        <f>'اسماء العملاء'!A940</f>
        <v>0</v>
      </c>
      <c r="B2114" s="293"/>
      <c r="C2114" s="287"/>
      <c r="D2114" s="287"/>
      <c r="E2114" s="286"/>
    </row>
    <row r="2115" spans="1:5" ht="21.95" customHeight="1" thickBot="1">
      <c r="A2115" s="31">
        <f>'اسماء العملاء'!A941</f>
        <v>0</v>
      </c>
      <c r="B2115" s="293"/>
      <c r="C2115" s="287"/>
      <c r="D2115" s="287"/>
      <c r="E2115" s="286"/>
    </row>
    <row r="2116" spans="1:5" ht="21.95" customHeight="1" thickBot="1">
      <c r="A2116" s="31">
        <f>'اسماء العملاء'!A942</f>
        <v>0</v>
      </c>
      <c r="B2116" s="293"/>
      <c r="C2116" s="287"/>
      <c r="D2116" s="287"/>
      <c r="E2116" s="286"/>
    </row>
    <row r="2117" spans="1:5" ht="21.95" customHeight="1" thickBot="1">
      <c r="A2117" s="31">
        <f>'اسماء العملاء'!A943</f>
        <v>0</v>
      </c>
      <c r="B2117" s="293"/>
      <c r="C2117" s="287"/>
      <c r="D2117" s="287"/>
      <c r="E2117" s="286"/>
    </row>
    <row r="2118" spans="1:5" ht="21.95" customHeight="1" thickBot="1">
      <c r="A2118" s="31">
        <f>'اسماء العملاء'!A944</f>
        <v>0</v>
      </c>
      <c r="B2118" s="293"/>
      <c r="C2118" s="287"/>
      <c r="D2118" s="287"/>
      <c r="E2118" s="286"/>
    </row>
    <row r="2119" spans="1:5" ht="21.95" customHeight="1" thickBot="1">
      <c r="A2119" s="31">
        <f>'اسماء العملاء'!A945</f>
        <v>0</v>
      </c>
      <c r="B2119" s="293"/>
      <c r="C2119" s="287"/>
      <c r="D2119" s="287"/>
      <c r="E2119" s="286"/>
    </row>
    <row r="2120" spans="1:5" ht="21.95" customHeight="1" thickBot="1">
      <c r="A2120" s="31">
        <f>'اسماء العملاء'!A946</f>
        <v>0</v>
      </c>
      <c r="B2120" s="293"/>
      <c r="C2120" s="287"/>
      <c r="D2120" s="287"/>
      <c r="E2120" s="286"/>
    </row>
    <row r="2121" spans="1:5" ht="21.95" customHeight="1" thickBot="1">
      <c r="A2121" s="31">
        <f>'اسماء العملاء'!A947</f>
        <v>0</v>
      </c>
      <c r="B2121" s="293"/>
      <c r="C2121" s="287"/>
      <c r="D2121" s="287"/>
      <c r="E2121" s="286"/>
    </row>
    <row r="2122" spans="1:5" ht="21.95" customHeight="1" thickBot="1">
      <c r="A2122" s="31">
        <f>'اسماء العملاء'!A948</f>
        <v>0</v>
      </c>
      <c r="B2122" s="293"/>
      <c r="C2122" s="287"/>
      <c r="D2122" s="287"/>
      <c r="E2122" s="286"/>
    </row>
    <row r="2123" spans="1:5" ht="21.95" customHeight="1" thickBot="1">
      <c r="A2123" s="31">
        <f>'اسماء العملاء'!A949</f>
        <v>0</v>
      </c>
      <c r="B2123" s="293"/>
      <c r="C2123" s="287"/>
      <c r="D2123" s="287"/>
      <c r="E2123" s="286"/>
    </row>
    <row r="2124" spans="1:5" ht="21.95" customHeight="1" thickBot="1">
      <c r="A2124" s="31">
        <f>'اسماء العملاء'!A950</f>
        <v>0</v>
      </c>
      <c r="B2124" s="293"/>
      <c r="C2124" s="287"/>
      <c r="D2124" s="287"/>
      <c r="E2124" s="286"/>
    </row>
    <row r="2125" spans="1:5" ht="21.95" customHeight="1" thickBot="1">
      <c r="A2125" s="31">
        <f>'اسماء العملاء'!A951</f>
        <v>0</v>
      </c>
      <c r="B2125" s="293"/>
      <c r="C2125" s="287"/>
      <c r="D2125" s="287"/>
      <c r="E2125" s="286"/>
    </row>
    <row r="2126" spans="1:5" ht="21.95" customHeight="1" thickBot="1">
      <c r="A2126" s="31">
        <f>'اسماء العملاء'!A952</f>
        <v>0</v>
      </c>
      <c r="B2126" s="293"/>
      <c r="C2126" s="287"/>
      <c r="D2126" s="287"/>
      <c r="E2126" s="286"/>
    </row>
    <row r="2127" spans="1:5" ht="21.95" customHeight="1" thickBot="1">
      <c r="A2127" s="31">
        <f>'اسماء العملاء'!A953</f>
        <v>0</v>
      </c>
      <c r="B2127" s="293"/>
      <c r="C2127" s="287"/>
      <c r="D2127" s="287"/>
      <c r="E2127" s="286"/>
    </row>
    <row r="2128" spans="1:5" ht="21.95" customHeight="1" thickBot="1">
      <c r="A2128" s="31">
        <f>'اسماء العملاء'!A954</f>
        <v>0</v>
      </c>
      <c r="B2128" s="293"/>
      <c r="C2128" s="287"/>
      <c r="D2128" s="287"/>
      <c r="E2128" s="286"/>
    </row>
    <row r="2129" spans="1:5" ht="21.95" customHeight="1" thickBot="1">
      <c r="A2129" s="31">
        <f>'اسماء العملاء'!A955</f>
        <v>0</v>
      </c>
      <c r="B2129" s="293"/>
      <c r="C2129" s="287"/>
      <c r="D2129" s="287"/>
      <c r="E2129" s="286"/>
    </row>
    <row r="2130" spans="1:5" ht="21.95" customHeight="1" thickBot="1">
      <c r="A2130" s="31">
        <f>'اسماء العملاء'!A956</f>
        <v>0</v>
      </c>
      <c r="B2130" s="293"/>
      <c r="C2130" s="287"/>
      <c r="D2130" s="287"/>
      <c r="E2130" s="286"/>
    </row>
    <row r="2131" spans="1:5" ht="21.95" customHeight="1" thickBot="1">
      <c r="A2131" s="31">
        <f>'اسماء العملاء'!A957</f>
        <v>0</v>
      </c>
      <c r="B2131" s="293"/>
      <c r="C2131" s="287"/>
      <c r="D2131" s="287"/>
      <c r="E2131" s="286"/>
    </row>
    <row r="2132" spans="1:5" ht="21.95" customHeight="1" thickBot="1">
      <c r="A2132" s="31">
        <f>'اسماء العملاء'!A958</f>
        <v>0</v>
      </c>
      <c r="B2132" s="293"/>
      <c r="C2132" s="287"/>
      <c r="D2132" s="287"/>
      <c r="E2132" s="286"/>
    </row>
    <row r="2133" spans="1:5" ht="21.95" customHeight="1" thickBot="1">
      <c r="A2133" s="31">
        <f>'اسماء العملاء'!A959</f>
        <v>0</v>
      </c>
      <c r="B2133" s="293"/>
      <c r="C2133" s="287"/>
      <c r="D2133" s="287"/>
      <c r="E2133" s="286"/>
    </row>
    <row r="2134" spans="1:5" ht="21.95" customHeight="1" thickBot="1">
      <c r="A2134" s="31">
        <f>'اسماء العملاء'!A960</f>
        <v>0</v>
      </c>
      <c r="B2134" s="293"/>
      <c r="C2134" s="287"/>
      <c r="D2134" s="287"/>
      <c r="E2134" s="286"/>
    </row>
    <row r="2135" spans="1:5" ht="21.95" customHeight="1" thickBot="1">
      <c r="A2135" s="31">
        <f>'اسماء العملاء'!A961</f>
        <v>0</v>
      </c>
      <c r="B2135" s="293"/>
      <c r="C2135" s="287"/>
      <c r="D2135" s="287"/>
      <c r="E2135" s="286"/>
    </row>
    <row r="2136" spans="1:5" ht="21.95" customHeight="1" thickBot="1">
      <c r="A2136" s="31">
        <f>'اسماء العملاء'!A962</f>
        <v>0</v>
      </c>
      <c r="B2136" s="293"/>
      <c r="C2136" s="287"/>
      <c r="D2136" s="287"/>
      <c r="E2136" s="286"/>
    </row>
    <row r="2137" spans="1:5" ht="21.95" customHeight="1" thickBot="1">
      <c r="A2137" s="31">
        <f>'اسماء العملاء'!A963</f>
        <v>0</v>
      </c>
      <c r="B2137" s="293"/>
      <c r="C2137" s="287"/>
      <c r="D2137" s="287"/>
      <c r="E2137" s="286"/>
    </row>
    <row r="2138" spans="1:5" ht="21.95" customHeight="1" thickBot="1">
      <c r="A2138" s="31">
        <f>'اسماء العملاء'!A964</f>
        <v>0</v>
      </c>
      <c r="B2138" s="293"/>
      <c r="C2138" s="287"/>
      <c r="D2138" s="287"/>
      <c r="E2138" s="286"/>
    </row>
    <row r="2139" spans="1:5" ht="21.95" customHeight="1" thickBot="1">
      <c r="A2139" s="31">
        <f>'اسماء العملاء'!A965</f>
        <v>0</v>
      </c>
      <c r="B2139" s="293"/>
      <c r="C2139" s="287"/>
      <c r="D2139" s="287"/>
      <c r="E2139" s="286"/>
    </row>
    <row r="2140" spans="1:5" ht="21.95" customHeight="1" thickBot="1">
      <c r="A2140" s="31">
        <f>'اسماء العملاء'!A966</f>
        <v>0</v>
      </c>
      <c r="B2140" s="293"/>
      <c r="C2140" s="287"/>
      <c r="D2140" s="287"/>
      <c r="E2140" s="286"/>
    </row>
    <row r="2141" spans="1:5" ht="21.95" customHeight="1" thickBot="1">
      <c r="A2141" s="31">
        <f>'اسماء العملاء'!A967</f>
        <v>0</v>
      </c>
      <c r="B2141" s="293"/>
      <c r="C2141" s="287"/>
      <c r="D2141" s="287"/>
      <c r="E2141" s="286"/>
    </row>
    <row r="2142" spans="1:5" ht="21.95" customHeight="1" thickBot="1">
      <c r="A2142" s="31">
        <f>'اسماء العملاء'!A968</f>
        <v>0</v>
      </c>
      <c r="B2142" s="293"/>
      <c r="C2142" s="287"/>
      <c r="D2142" s="287"/>
      <c r="E2142" s="286"/>
    </row>
    <row r="2143" spans="1:5" ht="21.95" customHeight="1" thickBot="1">
      <c r="A2143" s="31">
        <f>'اسماء العملاء'!A969</f>
        <v>0</v>
      </c>
      <c r="B2143" s="293"/>
      <c r="C2143" s="287"/>
      <c r="D2143" s="287"/>
      <c r="E2143" s="286"/>
    </row>
    <row r="2144" spans="1:5" ht="21.95" customHeight="1" thickBot="1">
      <c r="A2144" s="31">
        <f>'اسماء العملاء'!A970</f>
        <v>0</v>
      </c>
      <c r="B2144" s="293"/>
      <c r="C2144" s="287"/>
      <c r="D2144" s="287"/>
      <c r="E2144" s="286"/>
    </row>
    <row r="2145" spans="1:5" ht="21.95" customHeight="1" thickBot="1">
      <c r="A2145" s="31">
        <f>'اسماء العملاء'!A971</f>
        <v>0</v>
      </c>
      <c r="B2145" s="293"/>
      <c r="C2145" s="287"/>
      <c r="D2145" s="287"/>
      <c r="E2145" s="286"/>
    </row>
    <row r="2146" spans="1:5" ht="21.95" customHeight="1" thickBot="1">
      <c r="A2146" s="31">
        <f>'اسماء العملاء'!A972</f>
        <v>0</v>
      </c>
      <c r="B2146" s="293"/>
      <c r="C2146" s="287"/>
      <c r="D2146" s="287"/>
      <c r="E2146" s="286"/>
    </row>
    <row r="2147" spans="1:5" ht="21.95" customHeight="1" thickBot="1">
      <c r="A2147" s="31">
        <f>'اسماء العملاء'!A973</f>
        <v>0</v>
      </c>
      <c r="B2147" s="293"/>
      <c r="C2147" s="287"/>
      <c r="D2147" s="287"/>
      <c r="E2147" s="286"/>
    </row>
    <row r="2148" spans="1:5" ht="21.95" customHeight="1" thickBot="1">
      <c r="A2148" s="31">
        <f>'اسماء العملاء'!A974</f>
        <v>0</v>
      </c>
      <c r="B2148" s="293"/>
      <c r="C2148" s="287"/>
      <c r="D2148" s="287"/>
      <c r="E2148" s="286"/>
    </row>
    <row r="2149" spans="1:5" ht="21.95" customHeight="1" thickBot="1">
      <c r="A2149" s="31">
        <f>'اسماء العملاء'!A975</f>
        <v>0</v>
      </c>
      <c r="B2149" s="293"/>
      <c r="C2149" s="287"/>
      <c r="D2149" s="287"/>
      <c r="E2149" s="286"/>
    </row>
    <row r="2150" spans="1:5" ht="21.95" customHeight="1" thickBot="1">
      <c r="A2150" s="31">
        <f>'اسماء العملاء'!A976</f>
        <v>0</v>
      </c>
      <c r="B2150" s="293"/>
      <c r="C2150" s="287"/>
      <c r="D2150" s="287"/>
      <c r="E2150" s="286"/>
    </row>
    <row r="2151" spans="1:5" ht="21.95" customHeight="1" thickBot="1">
      <c r="A2151" s="31">
        <f>'اسماء العملاء'!A977</f>
        <v>0</v>
      </c>
      <c r="B2151" s="293"/>
      <c r="C2151" s="287"/>
      <c r="D2151" s="287"/>
      <c r="E2151" s="286"/>
    </row>
    <row r="2152" spans="1:5" ht="21.95" customHeight="1" thickBot="1">
      <c r="A2152" s="31">
        <f>'اسماء العملاء'!A978</f>
        <v>0</v>
      </c>
      <c r="B2152" s="293"/>
      <c r="C2152" s="287"/>
      <c r="D2152" s="287"/>
      <c r="E2152" s="286"/>
    </row>
    <row r="2153" spans="1:5" ht="21.95" customHeight="1" thickBot="1">
      <c r="A2153" s="31">
        <f>'اسماء العملاء'!A979</f>
        <v>0</v>
      </c>
      <c r="B2153" s="293"/>
      <c r="C2153" s="287"/>
      <c r="D2153" s="287"/>
      <c r="E2153" s="286"/>
    </row>
    <row r="2154" spans="1:5" ht="21.95" customHeight="1" thickBot="1">
      <c r="A2154" s="31">
        <f>'اسماء العملاء'!A980</f>
        <v>0</v>
      </c>
      <c r="B2154" s="293"/>
      <c r="C2154" s="287"/>
      <c r="D2154" s="287"/>
      <c r="E2154" s="286"/>
    </row>
    <row r="2155" spans="1:5" ht="21.95" customHeight="1" thickBot="1">
      <c r="A2155" s="31">
        <f>'اسماء العملاء'!A981</f>
        <v>0</v>
      </c>
      <c r="B2155" s="293"/>
      <c r="C2155" s="287"/>
      <c r="D2155" s="287"/>
      <c r="E2155" s="286"/>
    </row>
    <row r="2156" spans="1:5" ht="21.95" customHeight="1" thickBot="1">
      <c r="A2156" s="31">
        <f>'اسماء العملاء'!A982</f>
        <v>0</v>
      </c>
      <c r="B2156" s="293"/>
      <c r="C2156" s="287"/>
      <c r="D2156" s="287"/>
      <c r="E2156" s="286"/>
    </row>
    <row r="2157" spans="1:5" ht="21.95" customHeight="1" thickBot="1">
      <c r="A2157" s="31">
        <f>'اسماء العملاء'!A983</f>
        <v>0</v>
      </c>
      <c r="B2157" s="293"/>
      <c r="C2157" s="287"/>
      <c r="D2157" s="287"/>
      <c r="E2157" s="286"/>
    </row>
    <row r="2158" spans="1:5" ht="21.95" customHeight="1" thickBot="1">
      <c r="A2158" s="31">
        <f>'اسماء العملاء'!A984</f>
        <v>0</v>
      </c>
      <c r="B2158" s="293"/>
      <c r="C2158" s="287"/>
      <c r="D2158" s="287"/>
      <c r="E2158" s="286"/>
    </row>
    <row r="2159" spans="1:5" ht="21.95" customHeight="1" thickBot="1">
      <c r="A2159" s="31">
        <f>'اسماء العملاء'!A985</f>
        <v>0</v>
      </c>
      <c r="B2159" s="293"/>
      <c r="C2159" s="287"/>
      <c r="D2159" s="287"/>
      <c r="E2159" s="286"/>
    </row>
    <row r="2160" spans="1:5" ht="21.95" customHeight="1" thickBot="1">
      <c r="A2160" s="31">
        <f>'اسماء العملاء'!A986</f>
        <v>0</v>
      </c>
      <c r="B2160" s="293"/>
      <c r="C2160" s="287"/>
      <c r="D2160" s="287"/>
      <c r="E2160" s="286"/>
    </row>
    <row r="2161" spans="1:5" ht="21.95" customHeight="1" thickBot="1">
      <c r="A2161" s="31">
        <f>'اسماء العملاء'!A987</f>
        <v>0</v>
      </c>
      <c r="B2161" s="293"/>
      <c r="C2161" s="287"/>
      <c r="D2161" s="287"/>
      <c r="E2161" s="286"/>
    </row>
    <row r="2162" spans="1:5" ht="21.95" customHeight="1" thickBot="1">
      <c r="A2162" s="31">
        <f>'اسماء العملاء'!A988</f>
        <v>0</v>
      </c>
      <c r="B2162" s="293"/>
      <c r="C2162" s="287"/>
      <c r="D2162" s="287"/>
      <c r="E2162" s="286"/>
    </row>
    <row r="2163" spans="1:5" ht="21.95" customHeight="1" thickBot="1">
      <c r="A2163" s="31">
        <f>'اسماء العملاء'!A989</f>
        <v>0</v>
      </c>
      <c r="B2163" s="293"/>
      <c r="C2163" s="287"/>
      <c r="D2163" s="287"/>
      <c r="E2163" s="286"/>
    </row>
    <row r="2164" spans="1:5" ht="21.95" customHeight="1" thickBot="1">
      <c r="A2164" s="31">
        <f>'اسماء العملاء'!A990</f>
        <v>0</v>
      </c>
      <c r="B2164" s="293"/>
      <c r="C2164" s="287"/>
      <c r="D2164" s="287"/>
      <c r="E2164" s="286"/>
    </row>
    <row r="2165" spans="1:5" ht="21.95" customHeight="1" thickBot="1">
      <c r="A2165" s="31">
        <f>'اسماء العملاء'!A991</f>
        <v>0</v>
      </c>
      <c r="B2165" s="293"/>
      <c r="C2165" s="287"/>
      <c r="D2165" s="287"/>
      <c r="E2165" s="286"/>
    </row>
    <row r="2166" spans="1:5" ht="21.95" customHeight="1" thickBot="1">
      <c r="A2166" s="31">
        <f>'اسماء العملاء'!A992</f>
        <v>0</v>
      </c>
      <c r="B2166" s="293"/>
      <c r="C2166" s="287"/>
      <c r="D2166" s="287"/>
      <c r="E2166" s="286"/>
    </row>
    <row r="2167" spans="1:5" ht="21.95" customHeight="1" thickBot="1">
      <c r="A2167" s="31">
        <f>'اسماء العملاء'!A993</f>
        <v>0</v>
      </c>
      <c r="B2167" s="293"/>
      <c r="C2167" s="287"/>
      <c r="D2167" s="287"/>
      <c r="E2167" s="286"/>
    </row>
    <row r="2168" spans="1:5" ht="21.95" customHeight="1" thickBot="1">
      <c r="A2168" s="31">
        <f>'اسماء العملاء'!A994</f>
        <v>0</v>
      </c>
      <c r="B2168" s="293"/>
      <c r="C2168" s="287"/>
      <c r="D2168" s="287"/>
      <c r="E2168" s="286"/>
    </row>
    <row r="2169" spans="1:5" ht="21.95" customHeight="1" thickBot="1">
      <c r="A2169" s="31">
        <f>'اسماء العملاء'!A995</f>
        <v>0</v>
      </c>
      <c r="B2169" s="293"/>
      <c r="C2169" s="287"/>
      <c r="D2169" s="287"/>
      <c r="E2169" s="286"/>
    </row>
    <row r="2170" spans="1:5" ht="21.95" customHeight="1" thickBot="1">
      <c r="A2170" s="31">
        <f>'اسماء العملاء'!A996</f>
        <v>0</v>
      </c>
      <c r="B2170" s="293"/>
      <c r="C2170" s="287"/>
      <c r="D2170" s="287"/>
      <c r="E2170" s="286"/>
    </row>
    <row r="2171" spans="1:5" ht="21.95" customHeight="1" thickBot="1">
      <c r="A2171" s="31">
        <f>'اسماء العملاء'!A997</f>
        <v>0</v>
      </c>
      <c r="B2171" s="293"/>
      <c r="C2171" s="287"/>
      <c r="D2171" s="287"/>
      <c r="E2171" s="286"/>
    </row>
    <row r="2172" spans="1:5" ht="21.95" customHeight="1" thickBot="1">
      <c r="A2172" s="31">
        <f>'اسماء العملاء'!A998</f>
        <v>0</v>
      </c>
      <c r="B2172" s="293"/>
      <c r="C2172" s="287"/>
      <c r="D2172" s="287"/>
      <c r="E2172" s="286"/>
    </row>
    <row r="2173" spans="1:5" ht="21.95" customHeight="1" thickBot="1">
      <c r="A2173" s="31">
        <f>'اسماء العملاء'!A999</f>
        <v>0</v>
      </c>
      <c r="B2173" s="293"/>
      <c r="C2173" s="287"/>
      <c r="D2173" s="287"/>
      <c r="E2173" s="286"/>
    </row>
    <row r="2174" spans="1:5" ht="21.95" customHeight="1" thickBot="1">
      <c r="A2174" s="31">
        <f>'اسماء العملاء'!A1000</f>
        <v>0</v>
      </c>
      <c r="B2174" s="293"/>
      <c r="C2174" s="287"/>
      <c r="D2174" s="287"/>
      <c r="E2174" s="286"/>
    </row>
    <row r="2175" spans="1:5" ht="21.95" customHeight="1" thickBot="1">
      <c r="A2175" s="31">
        <f>'اسماء العملاء'!A1001</f>
        <v>0</v>
      </c>
      <c r="B2175" s="293"/>
      <c r="C2175" s="287"/>
      <c r="D2175" s="287"/>
      <c r="E2175" s="286"/>
    </row>
    <row r="2176" spans="1:5" ht="21.95" customHeight="1" thickBot="1">
      <c r="A2176" s="31">
        <f>'اسماء العملاء'!A1002</f>
        <v>0</v>
      </c>
      <c r="B2176" s="293"/>
      <c r="C2176" s="287"/>
      <c r="D2176" s="287"/>
      <c r="E2176" s="286"/>
    </row>
    <row r="2177" spans="1:5" ht="21.95" customHeight="1" thickBot="1">
      <c r="A2177" s="31">
        <f>'اسماء العملاء'!A1003</f>
        <v>0</v>
      </c>
      <c r="B2177" s="293"/>
      <c r="C2177" s="287"/>
      <c r="D2177" s="287"/>
      <c r="E2177" s="286"/>
    </row>
    <row r="2178" spans="1:5" ht="21.95" customHeight="1" thickBot="1">
      <c r="A2178" s="31">
        <f>'اسماء العملاء'!A1004</f>
        <v>0</v>
      </c>
      <c r="B2178" s="293"/>
      <c r="C2178" s="287"/>
      <c r="D2178" s="287"/>
      <c r="E2178" s="286"/>
    </row>
    <row r="2179" spans="1:5" ht="21.95" customHeight="1" thickBot="1">
      <c r="A2179" s="31">
        <f>'اسماء العملاء'!A1005</f>
        <v>0</v>
      </c>
      <c r="B2179" s="293"/>
      <c r="C2179" s="287"/>
      <c r="D2179" s="287"/>
      <c r="E2179" s="286"/>
    </row>
    <row r="2180" spans="1:5" ht="21.95" customHeight="1" thickBot="1">
      <c r="A2180" s="31">
        <f>'اسماء العملاء'!A1006</f>
        <v>0</v>
      </c>
      <c r="B2180" s="293"/>
      <c r="C2180" s="287"/>
      <c r="D2180" s="287"/>
      <c r="E2180" s="286"/>
    </row>
    <row r="2181" spans="1:5" ht="21.95" customHeight="1" thickBot="1">
      <c r="A2181" s="31">
        <f>'اسماء العملاء'!A1007</f>
        <v>0</v>
      </c>
      <c r="B2181" s="293"/>
      <c r="C2181" s="287"/>
      <c r="D2181" s="287"/>
      <c r="E2181" s="286"/>
    </row>
    <row r="2182" spans="1:5" ht="21.95" customHeight="1" thickBot="1">
      <c r="A2182" s="31">
        <f>'اسماء العملاء'!A1008</f>
        <v>0</v>
      </c>
      <c r="B2182" s="293"/>
      <c r="C2182" s="287"/>
      <c r="D2182" s="287"/>
      <c r="E2182" s="286"/>
    </row>
    <row r="2183" spans="1:5" ht="21.95" customHeight="1" thickBot="1">
      <c r="A2183" s="31">
        <f>'اسماء العملاء'!A1009</f>
        <v>0</v>
      </c>
      <c r="B2183" s="293"/>
      <c r="C2183" s="287"/>
      <c r="D2183" s="287"/>
      <c r="E2183" s="286"/>
    </row>
    <row r="2184" spans="1:5" ht="21.95" customHeight="1" thickBot="1">
      <c r="A2184" s="31">
        <f>'اسماء العملاء'!A1010</f>
        <v>0</v>
      </c>
      <c r="B2184" s="293"/>
      <c r="C2184" s="287"/>
      <c r="D2184" s="287"/>
      <c r="E2184" s="286"/>
    </row>
    <row r="2185" spans="1:5" ht="21.95" customHeight="1" thickBot="1">
      <c r="A2185" s="31">
        <f>'اسماء العملاء'!A1011</f>
        <v>0</v>
      </c>
      <c r="B2185" s="293"/>
      <c r="C2185" s="287"/>
      <c r="D2185" s="287"/>
      <c r="E2185" s="286"/>
    </row>
    <row r="2186" spans="1:5" ht="21.95" customHeight="1" thickBot="1">
      <c r="A2186" s="31">
        <f>'اسماء العملاء'!A1012</f>
        <v>0</v>
      </c>
      <c r="B2186" s="293"/>
      <c r="C2186" s="287"/>
      <c r="D2186" s="287"/>
      <c r="E2186" s="286"/>
    </row>
    <row r="2187" spans="1:5" ht="21.95" customHeight="1" thickBot="1">
      <c r="A2187" s="31">
        <f>'اسماء العملاء'!A1013</f>
        <v>0</v>
      </c>
      <c r="B2187" s="293"/>
      <c r="C2187" s="287"/>
      <c r="D2187" s="287"/>
      <c r="E2187" s="286"/>
    </row>
    <row r="2188" spans="1:5" ht="21.95" customHeight="1" thickBot="1">
      <c r="A2188" s="31">
        <f>'اسماء العملاء'!A1014</f>
        <v>0</v>
      </c>
      <c r="B2188" s="293"/>
      <c r="C2188" s="287"/>
      <c r="D2188" s="287"/>
      <c r="E2188" s="286"/>
    </row>
    <row r="2189" spans="1:5" ht="21.95" customHeight="1" thickBot="1">
      <c r="A2189" s="31">
        <f>'اسماء العملاء'!A1015</f>
        <v>0</v>
      </c>
      <c r="B2189" s="293"/>
      <c r="C2189" s="287"/>
      <c r="D2189" s="287"/>
      <c r="E2189" s="286"/>
    </row>
    <row r="2190" spans="1:5" ht="21.95" customHeight="1" thickBot="1">
      <c r="A2190" s="31">
        <f>'اسماء العملاء'!A1016</f>
        <v>0</v>
      </c>
      <c r="B2190" s="293"/>
      <c r="C2190" s="287"/>
      <c r="D2190" s="287"/>
      <c r="E2190" s="286"/>
    </row>
    <row r="2191" spans="1:5" ht="21.95" customHeight="1" thickBot="1">
      <c r="A2191" s="31">
        <f>'اسماء العملاء'!A1017</f>
        <v>0</v>
      </c>
      <c r="B2191" s="293"/>
      <c r="C2191" s="287"/>
      <c r="D2191" s="287"/>
      <c r="E2191" s="286"/>
    </row>
    <row r="2192" spans="1:5" ht="21.95" customHeight="1" thickBot="1">
      <c r="A2192" s="31">
        <f>'اسماء العملاء'!A1018</f>
        <v>0</v>
      </c>
      <c r="B2192" s="293"/>
      <c r="C2192" s="287"/>
      <c r="D2192" s="287"/>
      <c r="E2192" s="286"/>
    </row>
    <row r="2193" spans="1:5" ht="21.95" customHeight="1" thickBot="1">
      <c r="A2193" s="31">
        <f>'اسماء العملاء'!A1019</f>
        <v>0</v>
      </c>
      <c r="B2193" s="293"/>
      <c r="C2193" s="287"/>
      <c r="D2193" s="287"/>
      <c r="E2193" s="286"/>
    </row>
    <row r="2194" spans="1:5" ht="21.95" customHeight="1" thickBot="1">
      <c r="A2194" s="31">
        <f>'اسماء العملاء'!A1020</f>
        <v>0</v>
      </c>
      <c r="B2194" s="293"/>
      <c r="C2194" s="287"/>
      <c r="D2194" s="287"/>
      <c r="E2194" s="286"/>
    </row>
    <row r="2195" spans="1:5" ht="21.95" customHeight="1" thickBot="1">
      <c r="A2195" s="31">
        <f>'اسماء العملاء'!A1021</f>
        <v>0</v>
      </c>
      <c r="B2195" s="293"/>
      <c r="C2195" s="287"/>
      <c r="D2195" s="287"/>
      <c r="E2195" s="286"/>
    </row>
    <row r="2196" spans="1:5" ht="21.95" customHeight="1" thickBot="1">
      <c r="A2196" s="31">
        <f>'اسماء العملاء'!A1022</f>
        <v>0</v>
      </c>
      <c r="B2196" s="293"/>
      <c r="C2196" s="287"/>
      <c r="D2196" s="287"/>
      <c r="E2196" s="286"/>
    </row>
    <row r="2197" spans="1:5" ht="21.95" customHeight="1" thickBot="1">
      <c r="A2197" s="31">
        <f>'اسماء العملاء'!A1023</f>
        <v>0</v>
      </c>
      <c r="B2197" s="293"/>
      <c r="C2197" s="287"/>
      <c r="D2197" s="287"/>
      <c r="E2197" s="286"/>
    </row>
    <row r="2198" spans="1:5" ht="21.95" customHeight="1" thickBot="1">
      <c r="A2198" s="31">
        <f>'اسماء العملاء'!A1024</f>
        <v>0</v>
      </c>
      <c r="B2198" s="293"/>
      <c r="C2198" s="287"/>
      <c r="D2198" s="287"/>
      <c r="E2198" s="286"/>
    </row>
    <row r="2199" spans="1:5" ht="21.95" customHeight="1" thickBot="1">
      <c r="A2199" s="31">
        <f>'اسماء العملاء'!A1025</f>
        <v>0</v>
      </c>
      <c r="B2199" s="293"/>
      <c r="C2199" s="287"/>
      <c r="D2199" s="287"/>
      <c r="E2199" s="286"/>
    </row>
    <row r="2200" spans="1:5" ht="21.95" customHeight="1" thickBot="1">
      <c r="A2200" s="31">
        <f>'اسماء العملاء'!A1026</f>
        <v>0</v>
      </c>
      <c r="B2200" s="293"/>
      <c r="C2200" s="287"/>
      <c r="D2200" s="287"/>
      <c r="E2200" s="286"/>
    </row>
    <row r="2201" spans="1:5" ht="21.95" customHeight="1" thickBot="1">
      <c r="A2201" s="31">
        <f>'اسماء العملاء'!A1027</f>
        <v>0</v>
      </c>
      <c r="B2201" s="293"/>
      <c r="C2201" s="287"/>
      <c r="D2201" s="287"/>
      <c r="E2201" s="286"/>
    </row>
    <row r="2202" spans="1:5" ht="21.95" customHeight="1" thickBot="1">
      <c r="A2202" s="31">
        <f>'اسماء العملاء'!A1028</f>
        <v>0</v>
      </c>
      <c r="B2202" s="293"/>
      <c r="C2202" s="287"/>
      <c r="D2202" s="287"/>
      <c r="E2202" s="286"/>
    </row>
    <row r="2203" spans="1:5" ht="21.95" customHeight="1" thickBot="1">
      <c r="A2203" s="31">
        <f>'اسماء العملاء'!A1029</f>
        <v>0</v>
      </c>
      <c r="B2203" s="293"/>
      <c r="C2203" s="287"/>
      <c r="D2203" s="287"/>
      <c r="E2203" s="286"/>
    </row>
    <row r="2204" spans="1:5" ht="21.95" customHeight="1" thickBot="1">
      <c r="A2204" s="31">
        <f>'اسماء العملاء'!A1030</f>
        <v>0</v>
      </c>
      <c r="B2204" s="293"/>
      <c r="C2204" s="287"/>
      <c r="D2204" s="287"/>
      <c r="E2204" s="286"/>
    </row>
    <row r="2205" spans="1:5" ht="21.95" customHeight="1" thickBot="1">
      <c r="A2205" s="31">
        <f>'اسماء العملاء'!A1031</f>
        <v>0</v>
      </c>
      <c r="B2205" s="293"/>
      <c r="C2205" s="287"/>
      <c r="D2205" s="287"/>
      <c r="E2205" s="286"/>
    </row>
    <row r="2206" spans="1:5" ht="21.95" customHeight="1" thickBot="1">
      <c r="A2206" s="31">
        <f>'اسماء العملاء'!A1032</f>
        <v>0</v>
      </c>
      <c r="B2206" s="293"/>
      <c r="C2206" s="287"/>
      <c r="D2206" s="287"/>
      <c r="E2206" s="286"/>
    </row>
    <row r="2207" spans="1:5" ht="21.95" customHeight="1" thickBot="1">
      <c r="A2207" s="31">
        <f>'اسماء العملاء'!A1033</f>
        <v>0</v>
      </c>
      <c r="B2207" s="293"/>
      <c r="C2207" s="287"/>
      <c r="D2207" s="287"/>
      <c r="E2207" s="286"/>
    </row>
    <row r="2208" spans="1:5" ht="21.95" customHeight="1" thickBot="1">
      <c r="A2208" s="31">
        <f>'اسماء العملاء'!A1034</f>
        <v>0</v>
      </c>
      <c r="B2208" s="293"/>
      <c r="C2208" s="287"/>
      <c r="D2208" s="287"/>
      <c r="E2208" s="286"/>
    </row>
    <row r="2209" spans="1:5" ht="21.95" customHeight="1" thickBot="1">
      <c r="A2209" s="31">
        <f>'اسماء العملاء'!A1035</f>
        <v>0</v>
      </c>
      <c r="B2209" s="293"/>
      <c r="C2209" s="287"/>
      <c r="D2209" s="287"/>
      <c r="E2209" s="286"/>
    </row>
    <row r="2210" spans="1:5" ht="21.95" customHeight="1" thickBot="1">
      <c r="A2210" s="31">
        <f>'اسماء العملاء'!A1036</f>
        <v>0</v>
      </c>
      <c r="B2210" s="293"/>
      <c r="C2210" s="287"/>
      <c r="D2210" s="287"/>
      <c r="E2210" s="286"/>
    </row>
    <row r="2211" spans="1:5" ht="21.95" customHeight="1" thickBot="1">
      <c r="A2211" s="31">
        <f>'اسماء العملاء'!A1037</f>
        <v>0</v>
      </c>
      <c r="B2211" s="293"/>
      <c r="C2211" s="287"/>
      <c r="D2211" s="287"/>
      <c r="E2211" s="286"/>
    </row>
    <row r="2212" spans="1:5" ht="21.95" customHeight="1" thickBot="1">
      <c r="A2212" s="31">
        <f>'اسماء العملاء'!A1038</f>
        <v>0</v>
      </c>
      <c r="B2212" s="293"/>
      <c r="C2212" s="287"/>
      <c r="D2212" s="287"/>
      <c r="E2212" s="286"/>
    </row>
    <row r="2213" spans="1:5" ht="21.95" customHeight="1" thickBot="1">
      <c r="A2213" s="31">
        <f>'اسماء العملاء'!A1039</f>
        <v>0</v>
      </c>
      <c r="B2213" s="293"/>
      <c r="C2213" s="287"/>
      <c r="D2213" s="287"/>
      <c r="E2213" s="286"/>
    </row>
    <row r="2214" spans="1:5" ht="21.95" customHeight="1" thickBot="1">
      <c r="A2214" s="31">
        <f>'اسماء العملاء'!A1040</f>
        <v>0</v>
      </c>
      <c r="B2214" s="293"/>
      <c r="C2214" s="287"/>
      <c r="D2214" s="287"/>
      <c r="E2214" s="286"/>
    </row>
    <row r="2215" spans="1:5" ht="21.95" customHeight="1" thickBot="1">
      <c r="A2215" s="31">
        <f>'اسماء العملاء'!A1041</f>
        <v>0</v>
      </c>
      <c r="B2215" s="293"/>
      <c r="C2215" s="287"/>
      <c r="D2215" s="287"/>
      <c r="E2215" s="286"/>
    </row>
    <row r="2216" spans="1:5" ht="21.95" customHeight="1" thickBot="1">
      <c r="A2216" s="31">
        <f>'اسماء العملاء'!A1042</f>
        <v>0</v>
      </c>
      <c r="B2216" s="293"/>
      <c r="C2216" s="287"/>
      <c r="D2216" s="287"/>
      <c r="E2216" s="286"/>
    </row>
    <row r="2217" spans="1:5" ht="21.95" customHeight="1" thickBot="1">
      <c r="A2217" s="31">
        <f>'اسماء العملاء'!A1043</f>
        <v>0</v>
      </c>
      <c r="B2217" s="293"/>
      <c r="C2217" s="287"/>
      <c r="D2217" s="287"/>
      <c r="E2217" s="286"/>
    </row>
    <row r="2218" spans="1:5" ht="21.95" customHeight="1" thickBot="1">
      <c r="A2218" s="31">
        <f>'اسماء العملاء'!A1044</f>
        <v>0</v>
      </c>
      <c r="B2218" s="293"/>
      <c r="C2218" s="287"/>
      <c r="D2218" s="287"/>
      <c r="E2218" s="286"/>
    </row>
    <row r="2219" spans="1:5" ht="21.95" customHeight="1" thickBot="1">
      <c r="A2219" s="31">
        <f>'اسماء العملاء'!A1045</f>
        <v>0</v>
      </c>
      <c r="B2219" s="293"/>
      <c r="C2219" s="287"/>
      <c r="D2219" s="287"/>
      <c r="E2219" s="286"/>
    </row>
    <row r="2220" spans="1:5" ht="21.95" customHeight="1" thickBot="1">
      <c r="A2220" s="31">
        <f>'اسماء العملاء'!A1046</f>
        <v>0</v>
      </c>
      <c r="B2220" s="293"/>
      <c r="C2220" s="287"/>
      <c r="D2220" s="287"/>
      <c r="E2220" s="286"/>
    </row>
    <row r="2221" spans="1:5" ht="21.95" customHeight="1" thickBot="1">
      <c r="A2221" s="31">
        <f>'اسماء العملاء'!A1047</f>
        <v>0</v>
      </c>
      <c r="B2221" s="293"/>
      <c r="C2221" s="287"/>
      <c r="D2221" s="287"/>
      <c r="E2221" s="286"/>
    </row>
    <row r="2222" spans="1:5" ht="21.95" customHeight="1" thickBot="1">
      <c r="A2222" s="31">
        <f>'اسماء العملاء'!A1048</f>
        <v>0</v>
      </c>
      <c r="B2222" s="293"/>
      <c r="C2222" s="287"/>
      <c r="D2222" s="287"/>
      <c r="E2222" s="286"/>
    </row>
    <row r="2223" spans="1:5" ht="21.95" customHeight="1" thickBot="1">
      <c r="A2223" s="31">
        <f>'اسماء العملاء'!A1049</f>
        <v>0</v>
      </c>
      <c r="B2223" s="293"/>
      <c r="C2223" s="287"/>
      <c r="D2223" s="287"/>
      <c r="E2223" s="286"/>
    </row>
    <row r="2224" spans="1:5" ht="21.95" customHeight="1" thickBot="1">
      <c r="A2224" s="31">
        <f>'اسماء العملاء'!A1050</f>
        <v>0</v>
      </c>
      <c r="B2224" s="293"/>
      <c r="C2224" s="287"/>
      <c r="D2224" s="287"/>
      <c r="E2224" s="286"/>
    </row>
    <row r="2225" spans="1:5" ht="21.95" customHeight="1" thickBot="1">
      <c r="A2225" s="31">
        <f>'اسماء العملاء'!A1051</f>
        <v>0</v>
      </c>
      <c r="B2225" s="293"/>
      <c r="C2225" s="287"/>
      <c r="D2225" s="287"/>
      <c r="E2225" s="286"/>
    </row>
    <row r="2226" spans="1:5" ht="21.95" customHeight="1" thickBot="1">
      <c r="A2226" s="31">
        <f>'اسماء العملاء'!A1052</f>
        <v>0</v>
      </c>
      <c r="B2226" s="293"/>
      <c r="C2226" s="287"/>
      <c r="D2226" s="287"/>
      <c r="E2226" s="286"/>
    </row>
    <row r="2227" spans="1:5" ht="21.95" customHeight="1" thickBot="1">
      <c r="A2227" s="31">
        <f>'اسماء العملاء'!A1053</f>
        <v>0</v>
      </c>
      <c r="B2227" s="293"/>
      <c r="C2227" s="287"/>
      <c r="D2227" s="287"/>
      <c r="E2227" s="286"/>
    </row>
    <row r="2228" spans="1:5" ht="21.95" customHeight="1" thickBot="1">
      <c r="A2228" s="31">
        <f>'اسماء العملاء'!A1054</f>
        <v>0</v>
      </c>
      <c r="B2228" s="293"/>
      <c r="C2228" s="287"/>
      <c r="D2228" s="287"/>
      <c r="E2228" s="286"/>
    </row>
    <row r="2229" spans="1:5" ht="21.95" customHeight="1" thickBot="1">
      <c r="A2229" s="31">
        <f>'اسماء العملاء'!A1055</f>
        <v>0</v>
      </c>
      <c r="B2229" s="293"/>
      <c r="C2229" s="287"/>
      <c r="D2229" s="287"/>
      <c r="E2229" s="286"/>
    </row>
    <row r="2230" spans="1:5" ht="21.95" customHeight="1" thickBot="1">
      <c r="A2230" s="31">
        <f>'اسماء العملاء'!A1056</f>
        <v>0</v>
      </c>
      <c r="B2230" s="293"/>
      <c r="C2230" s="287"/>
      <c r="D2230" s="287"/>
      <c r="E2230" s="286"/>
    </row>
    <row r="2231" spans="1:5" ht="21.95" customHeight="1" thickBot="1">
      <c r="A2231" s="31">
        <f>'اسماء العملاء'!A1057</f>
        <v>0</v>
      </c>
      <c r="B2231" s="293"/>
      <c r="C2231" s="287"/>
      <c r="D2231" s="287"/>
      <c r="E2231" s="286"/>
    </row>
    <row r="2232" spans="1:5" ht="21.95" customHeight="1" thickBot="1">
      <c r="A2232" s="31">
        <f>'اسماء العملاء'!A1058</f>
        <v>0</v>
      </c>
      <c r="B2232" s="293"/>
      <c r="C2232" s="287"/>
      <c r="D2232" s="287"/>
      <c r="E2232" s="286"/>
    </row>
    <row r="2233" spans="1:5" ht="21.95" customHeight="1" thickBot="1">
      <c r="A2233" s="31">
        <f>'اسماء العملاء'!A1059</f>
        <v>0</v>
      </c>
      <c r="B2233" s="293"/>
      <c r="C2233" s="287"/>
      <c r="D2233" s="287"/>
      <c r="E2233" s="286"/>
    </row>
    <row r="2234" spans="1:5" ht="21.95" customHeight="1" thickBot="1">
      <c r="A2234" s="31">
        <f>'اسماء العملاء'!A1060</f>
        <v>0</v>
      </c>
      <c r="B2234" s="293"/>
      <c r="C2234" s="287"/>
      <c r="D2234" s="287"/>
      <c r="E2234" s="286"/>
    </row>
    <row r="2235" spans="1:5" ht="21.95" customHeight="1" thickBot="1">
      <c r="A2235" s="31">
        <f>'اسماء العملاء'!A1061</f>
        <v>0</v>
      </c>
      <c r="B2235" s="293"/>
      <c r="C2235" s="287"/>
      <c r="D2235" s="287"/>
      <c r="E2235" s="286"/>
    </row>
    <row r="2236" spans="1:5" ht="21.95" customHeight="1" thickBot="1">
      <c r="A2236" s="31">
        <f>'اسماء العملاء'!A1062</f>
        <v>0</v>
      </c>
      <c r="B2236" s="293"/>
      <c r="C2236" s="287"/>
      <c r="D2236" s="287"/>
      <c r="E2236" s="286"/>
    </row>
    <row r="2237" spans="1:5" ht="21.95" customHeight="1" thickBot="1">
      <c r="A2237" s="31">
        <f>'اسماء العملاء'!A1063</f>
        <v>0</v>
      </c>
      <c r="B2237" s="293"/>
      <c r="C2237" s="287"/>
      <c r="D2237" s="287"/>
      <c r="E2237" s="286"/>
    </row>
    <row r="2238" spans="1:5" ht="21.95" customHeight="1" thickBot="1">
      <c r="A2238" s="31">
        <f>'اسماء العملاء'!A1064</f>
        <v>0</v>
      </c>
      <c r="B2238" s="293"/>
      <c r="C2238" s="287"/>
      <c r="D2238" s="287"/>
      <c r="E2238" s="286"/>
    </row>
    <row r="2239" spans="1:5" ht="21.95" customHeight="1" thickBot="1">
      <c r="A2239" s="31">
        <f>'اسماء العملاء'!A1065</f>
        <v>0</v>
      </c>
      <c r="B2239" s="293"/>
      <c r="C2239" s="287"/>
      <c r="D2239" s="287"/>
      <c r="E2239" s="286"/>
    </row>
    <row r="2240" spans="1:5" ht="21.95" customHeight="1" thickBot="1">
      <c r="A2240" s="31">
        <f>'اسماء العملاء'!A1066</f>
        <v>0</v>
      </c>
      <c r="B2240" s="293"/>
      <c r="C2240" s="287"/>
      <c r="D2240" s="287"/>
      <c r="E2240" s="286"/>
    </row>
    <row r="2241" spans="1:5" ht="21.95" customHeight="1" thickBot="1">
      <c r="A2241" s="31">
        <f>'اسماء العملاء'!A1067</f>
        <v>0</v>
      </c>
      <c r="B2241" s="293"/>
      <c r="C2241" s="287"/>
      <c r="D2241" s="287"/>
      <c r="E2241" s="286"/>
    </row>
    <row r="2242" spans="1:5" ht="21.95" customHeight="1" thickBot="1">
      <c r="A2242" s="31">
        <f>'اسماء العملاء'!A1068</f>
        <v>0</v>
      </c>
      <c r="B2242" s="293"/>
      <c r="C2242" s="287"/>
      <c r="D2242" s="287"/>
      <c r="E2242" s="286"/>
    </row>
    <row r="2243" spans="1:5" ht="21.95" customHeight="1" thickBot="1">
      <c r="A2243" s="31">
        <f>'اسماء العملاء'!A1069</f>
        <v>0</v>
      </c>
      <c r="B2243" s="293"/>
      <c r="C2243" s="287"/>
      <c r="D2243" s="287"/>
      <c r="E2243" s="286"/>
    </row>
    <row r="2244" spans="1:5" ht="21.95" customHeight="1" thickBot="1">
      <c r="A2244" s="31">
        <f>'اسماء العملاء'!A1070</f>
        <v>0</v>
      </c>
      <c r="B2244" s="293"/>
      <c r="C2244" s="287"/>
      <c r="D2244" s="287"/>
      <c r="E2244" s="286"/>
    </row>
    <row r="2245" spans="1:5" ht="21.95" customHeight="1" thickBot="1">
      <c r="A2245" s="31">
        <f>'اسماء العملاء'!A1071</f>
        <v>0</v>
      </c>
      <c r="B2245" s="293"/>
      <c r="C2245" s="287"/>
      <c r="D2245" s="287"/>
      <c r="E2245" s="286"/>
    </row>
    <row r="2246" spans="1:5" ht="21.95" customHeight="1" thickBot="1">
      <c r="A2246" s="31">
        <f>'اسماء العملاء'!A1072</f>
        <v>0</v>
      </c>
      <c r="B2246" s="293"/>
      <c r="C2246" s="287"/>
      <c r="D2246" s="287"/>
      <c r="E2246" s="286"/>
    </row>
    <row r="2247" spans="1:5" ht="21.95" customHeight="1" thickBot="1">
      <c r="A2247" s="31">
        <f>'اسماء العملاء'!A1073</f>
        <v>0</v>
      </c>
      <c r="B2247" s="293"/>
      <c r="C2247" s="287"/>
      <c r="D2247" s="287"/>
      <c r="E2247" s="286"/>
    </row>
    <row r="2248" spans="1:5" ht="21.95" customHeight="1" thickBot="1">
      <c r="A2248" s="31">
        <f>'اسماء العملاء'!A1074</f>
        <v>0</v>
      </c>
      <c r="B2248" s="293"/>
      <c r="C2248" s="287"/>
      <c r="D2248" s="287"/>
      <c r="E2248" s="286"/>
    </row>
    <row r="2249" spans="1:5" ht="21.95" customHeight="1" thickBot="1">
      <c r="A2249" s="31">
        <f>'اسماء العملاء'!A1075</f>
        <v>0</v>
      </c>
      <c r="B2249" s="293"/>
      <c r="C2249" s="287"/>
      <c r="D2249" s="287"/>
      <c r="E2249" s="286"/>
    </row>
    <row r="2250" spans="1:5" ht="21.95" customHeight="1" thickBot="1">
      <c r="A2250" s="31">
        <f>'اسماء العملاء'!A1076</f>
        <v>0</v>
      </c>
      <c r="B2250" s="293"/>
      <c r="C2250" s="287"/>
      <c r="D2250" s="287"/>
      <c r="E2250" s="286"/>
    </row>
    <row r="2251" spans="1:5" ht="21.95" customHeight="1" thickBot="1">
      <c r="A2251" s="31">
        <f>'اسماء العملاء'!A1077</f>
        <v>0</v>
      </c>
      <c r="B2251" s="293"/>
      <c r="C2251" s="287"/>
      <c r="D2251" s="287"/>
      <c r="E2251" s="286"/>
    </row>
    <row r="2252" spans="1:5" ht="21.95" customHeight="1" thickBot="1">
      <c r="A2252" s="31">
        <f>'اسماء العملاء'!A1078</f>
        <v>0</v>
      </c>
      <c r="B2252" s="293"/>
      <c r="C2252" s="287"/>
      <c r="D2252" s="287"/>
      <c r="E2252" s="286"/>
    </row>
    <row r="2253" spans="1:5" ht="21.95" customHeight="1" thickBot="1">
      <c r="A2253" s="31">
        <f>'اسماء العملاء'!A1079</f>
        <v>0</v>
      </c>
      <c r="B2253" s="293"/>
      <c r="C2253" s="287"/>
      <c r="D2253" s="287"/>
      <c r="E2253" s="286"/>
    </row>
    <row r="2254" spans="1:5" ht="21.95" customHeight="1" thickBot="1">
      <c r="A2254" s="31">
        <f>'اسماء العملاء'!A1080</f>
        <v>0</v>
      </c>
      <c r="B2254" s="293"/>
      <c r="C2254" s="287"/>
      <c r="D2254" s="287"/>
      <c r="E2254" s="286"/>
    </row>
    <row r="2255" spans="1:5" ht="21.95" customHeight="1" thickBot="1">
      <c r="A2255" s="31">
        <f>'اسماء العملاء'!A1081</f>
        <v>0</v>
      </c>
      <c r="B2255" s="293"/>
      <c r="C2255" s="287"/>
      <c r="D2255" s="287"/>
      <c r="E2255" s="286"/>
    </row>
    <row r="2256" spans="1:5" ht="21.95" customHeight="1" thickBot="1">
      <c r="A2256" s="31">
        <f>'اسماء العملاء'!A1082</f>
        <v>0</v>
      </c>
      <c r="B2256" s="293"/>
      <c r="C2256" s="287"/>
      <c r="D2256" s="287"/>
      <c r="E2256" s="286"/>
    </row>
    <row r="2257" spans="1:5" ht="21.95" customHeight="1" thickBot="1">
      <c r="A2257" s="31">
        <f>'اسماء العملاء'!A1083</f>
        <v>0</v>
      </c>
      <c r="B2257" s="293"/>
      <c r="C2257" s="287"/>
      <c r="D2257" s="287"/>
      <c r="E2257" s="286"/>
    </row>
    <row r="2258" spans="1:5" ht="21.95" customHeight="1" thickBot="1">
      <c r="A2258" s="31">
        <f>'اسماء العملاء'!A1084</f>
        <v>0</v>
      </c>
      <c r="B2258" s="293"/>
      <c r="C2258" s="287"/>
      <c r="D2258" s="287"/>
      <c r="E2258" s="286"/>
    </row>
    <row r="2259" spans="1:5" ht="21.95" customHeight="1" thickBot="1">
      <c r="A2259" s="31">
        <f>'اسماء العملاء'!A1085</f>
        <v>0</v>
      </c>
      <c r="B2259" s="293"/>
      <c r="C2259" s="287"/>
      <c r="D2259" s="287"/>
      <c r="E2259" s="286"/>
    </row>
    <row r="2260" spans="1:5" ht="21.95" customHeight="1" thickBot="1">
      <c r="A2260" s="31">
        <f>'اسماء العملاء'!A1086</f>
        <v>0</v>
      </c>
      <c r="B2260" s="293"/>
      <c r="C2260" s="287"/>
      <c r="D2260" s="287"/>
      <c r="E2260" s="286"/>
    </row>
    <row r="2261" spans="1:5" ht="21.95" customHeight="1" thickBot="1">
      <c r="A2261" s="31">
        <f>'اسماء العملاء'!A1087</f>
        <v>0</v>
      </c>
      <c r="B2261" s="293"/>
      <c r="C2261" s="287"/>
      <c r="D2261" s="287"/>
      <c r="E2261" s="286"/>
    </row>
    <row r="2262" spans="1:5" ht="21.95" customHeight="1" thickBot="1">
      <c r="A2262" s="31">
        <f>'اسماء العملاء'!A1088</f>
        <v>0</v>
      </c>
      <c r="B2262" s="293"/>
      <c r="C2262" s="287"/>
      <c r="D2262" s="287"/>
      <c r="E2262" s="286"/>
    </row>
    <row r="2263" spans="1:5" ht="21.95" customHeight="1" thickBot="1">
      <c r="A2263" s="31">
        <f>'اسماء العملاء'!A1089</f>
        <v>0</v>
      </c>
      <c r="B2263" s="293"/>
      <c r="C2263" s="287"/>
      <c r="D2263" s="287"/>
      <c r="E2263" s="286"/>
    </row>
    <row r="2264" spans="1:5" ht="21.95" customHeight="1" thickBot="1">
      <c r="A2264" s="31">
        <f>'اسماء العملاء'!A1090</f>
        <v>0</v>
      </c>
      <c r="B2264" s="293"/>
      <c r="C2264" s="287"/>
      <c r="D2264" s="287"/>
      <c r="E2264" s="286"/>
    </row>
    <row r="2265" spans="1:5" ht="21.95" customHeight="1" thickBot="1">
      <c r="A2265" s="31">
        <f>'اسماء العملاء'!A1091</f>
        <v>0</v>
      </c>
      <c r="B2265" s="293"/>
      <c r="C2265" s="287"/>
      <c r="D2265" s="287"/>
      <c r="E2265" s="286"/>
    </row>
    <row r="2266" spans="1:5" ht="21.95" customHeight="1" thickBot="1">
      <c r="A2266" s="31">
        <f>'اسماء العملاء'!A1092</f>
        <v>0</v>
      </c>
      <c r="B2266" s="293"/>
      <c r="C2266" s="287"/>
      <c r="D2266" s="287"/>
      <c r="E2266" s="286"/>
    </row>
    <row r="2267" spans="1:5" ht="21.95" customHeight="1" thickBot="1">
      <c r="A2267" s="31">
        <f>'اسماء العملاء'!A1093</f>
        <v>0</v>
      </c>
      <c r="B2267" s="293"/>
      <c r="C2267" s="287"/>
      <c r="D2267" s="287"/>
      <c r="E2267" s="286"/>
    </row>
    <row r="2268" spans="1:5" ht="21.95" customHeight="1" thickBot="1">
      <c r="A2268" s="31">
        <f>'اسماء العملاء'!A1094</f>
        <v>0</v>
      </c>
      <c r="B2268" s="293"/>
      <c r="C2268" s="287"/>
      <c r="D2268" s="287"/>
      <c r="E2268" s="286"/>
    </row>
    <row r="2269" spans="1:5" ht="21.95" customHeight="1" thickBot="1">
      <c r="A2269" s="31">
        <f>'اسماء العملاء'!A1095</f>
        <v>0</v>
      </c>
      <c r="B2269" s="293"/>
      <c r="C2269" s="287"/>
      <c r="D2269" s="287"/>
      <c r="E2269" s="286"/>
    </row>
    <row r="2270" spans="1:5" ht="21.95" customHeight="1" thickBot="1">
      <c r="A2270" s="31">
        <f>'اسماء العملاء'!A1096</f>
        <v>0</v>
      </c>
      <c r="B2270" s="293"/>
      <c r="C2270" s="287"/>
      <c r="D2270" s="287"/>
      <c r="E2270" s="286"/>
    </row>
    <row r="2271" spans="1:5" ht="21.95" customHeight="1" thickBot="1">
      <c r="A2271" s="31">
        <f>'اسماء العملاء'!A1097</f>
        <v>0</v>
      </c>
      <c r="B2271" s="293"/>
      <c r="C2271" s="287"/>
      <c r="D2271" s="287"/>
      <c r="E2271" s="286"/>
    </row>
    <row r="2272" spans="1:5" ht="21.95" customHeight="1" thickBot="1">
      <c r="A2272" s="31">
        <f>'اسماء العملاء'!A1098</f>
        <v>0</v>
      </c>
      <c r="B2272" s="293"/>
      <c r="C2272" s="287"/>
      <c r="D2272" s="287"/>
      <c r="E2272" s="286"/>
    </row>
    <row r="2273" spans="1:5" ht="21.95" customHeight="1" thickBot="1">
      <c r="A2273" s="31">
        <f>'اسماء العملاء'!A1099</f>
        <v>0</v>
      </c>
      <c r="B2273" s="293"/>
      <c r="C2273" s="287"/>
      <c r="D2273" s="287"/>
      <c r="E2273" s="286"/>
    </row>
    <row r="2274" spans="1:5" ht="21.95" customHeight="1" thickBot="1">
      <c r="A2274" s="31">
        <f>'اسماء العملاء'!A1100</f>
        <v>0</v>
      </c>
      <c r="B2274" s="293"/>
      <c r="C2274" s="287"/>
      <c r="D2274" s="287"/>
      <c r="E2274" s="286"/>
    </row>
    <row r="2275" spans="1:5" ht="21.95" customHeight="1" thickBot="1">
      <c r="A2275" s="31">
        <f>'اسماء العملاء'!A1101</f>
        <v>0</v>
      </c>
      <c r="B2275" s="293"/>
      <c r="C2275" s="287"/>
      <c r="D2275" s="287"/>
      <c r="E2275" s="286"/>
    </row>
    <row r="2276" spans="1:5" ht="21.95" customHeight="1" thickBot="1">
      <c r="A2276" s="31">
        <f>'اسماء العملاء'!A1102</f>
        <v>0</v>
      </c>
      <c r="B2276" s="293"/>
      <c r="C2276" s="287"/>
      <c r="D2276" s="287"/>
      <c r="E2276" s="286"/>
    </row>
    <row r="2277" spans="1:5" ht="21.95" customHeight="1" thickBot="1">
      <c r="A2277" s="31">
        <f>'اسماء العملاء'!A1103</f>
        <v>0</v>
      </c>
      <c r="B2277" s="293"/>
      <c r="C2277" s="287"/>
      <c r="D2277" s="287"/>
      <c r="E2277" s="286"/>
    </row>
    <row r="2278" spans="1:5" ht="21.95" customHeight="1" thickBot="1">
      <c r="A2278" s="31">
        <f>'اسماء العملاء'!A1104</f>
        <v>0</v>
      </c>
      <c r="B2278" s="293"/>
      <c r="C2278" s="287"/>
      <c r="D2278" s="287"/>
      <c r="E2278" s="286"/>
    </row>
    <row r="2279" spans="1:5" ht="21.95" customHeight="1" thickBot="1">
      <c r="A2279" s="31">
        <f>'اسماء العملاء'!A1105</f>
        <v>0</v>
      </c>
      <c r="B2279" s="293"/>
      <c r="C2279" s="287"/>
      <c r="D2279" s="287"/>
      <c r="E2279" s="286"/>
    </row>
    <row r="2280" spans="1:5" ht="21.95" customHeight="1" thickBot="1">
      <c r="A2280" s="31">
        <f>'اسماء العملاء'!A1106</f>
        <v>0</v>
      </c>
      <c r="B2280" s="293"/>
      <c r="C2280" s="287"/>
      <c r="D2280" s="287"/>
      <c r="E2280" s="286"/>
    </row>
    <row r="2281" spans="1:5" ht="21.95" customHeight="1" thickBot="1">
      <c r="A2281" s="31">
        <f>'اسماء العملاء'!A1107</f>
        <v>0</v>
      </c>
      <c r="B2281" s="293"/>
      <c r="C2281" s="287"/>
      <c r="D2281" s="287"/>
      <c r="E2281" s="286"/>
    </row>
    <row r="2282" spans="1:5" ht="21.95" customHeight="1" thickBot="1">
      <c r="A2282" s="31">
        <f>'اسماء العملاء'!A1108</f>
        <v>0</v>
      </c>
      <c r="B2282" s="293"/>
      <c r="C2282" s="287"/>
      <c r="D2282" s="287"/>
      <c r="E2282" s="286"/>
    </row>
    <row r="2283" spans="1:5" ht="21.95" customHeight="1" thickBot="1">
      <c r="A2283" s="31">
        <f>'اسماء العملاء'!A1109</f>
        <v>0</v>
      </c>
      <c r="B2283" s="293"/>
      <c r="C2283" s="287"/>
      <c r="D2283" s="287"/>
      <c r="E2283" s="286"/>
    </row>
    <row r="2284" spans="1:5" ht="21.95" customHeight="1" thickBot="1">
      <c r="A2284" s="31">
        <f>'اسماء العملاء'!A1110</f>
        <v>0</v>
      </c>
      <c r="B2284" s="293"/>
      <c r="C2284" s="287"/>
      <c r="D2284" s="287"/>
      <c r="E2284" s="286"/>
    </row>
    <row r="2285" spans="1:5" ht="21.95" customHeight="1" thickBot="1">
      <c r="A2285" s="31">
        <f>'اسماء العملاء'!A1111</f>
        <v>0</v>
      </c>
      <c r="B2285" s="293"/>
      <c r="C2285" s="287"/>
      <c r="D2285" s="287"/>
      <c r="E2285" s="286"/>
    </row>
    <row r="2286" spans="1:5" ht="21.95" customHeight="1" thickBot="1">
      <c r="A2286" s="31">
        <f>'اسماء العملاء'!A1112</f>
        <v>0</v>
      </c>
      <c r="B2286" s="293"/>
      <c r="C2286" s="287"/>
      <c r="D2286" s="287"/>
      <c r="E2286" s="286"/>
    </row>
    <row r="2287" spans="1:5" ht="21.95" customHeight="1" thickBot="1">
      <c r="A2287" s="31">
        <f>'اسماء العملاء'!A1113</f>
        <v>0</v>
      </c>
      <c r="B2287" s="293"/>
      <c r="C2287" s="287"/>
      <c r="D2287" s="287"/>
      <c r="E2287" s="286"/>
    </row>
    <row r="2288" spans="1:5" ht="21.95" customHeight="1" thickBot="1">
      <c r="A2288" s="31">
        <f>'اسماء العملاء'!A1114</f>
        <v>0</v>
      </c>
      <c r="B2288" s="293"/>
      <c r="C2288" s="287"/>
      <c r="D2288" s="287"/>
      <c r="E2288" s="286"/>
    </row>
    <row r="2289" spans="1:5" ht="21.95" customHeight="1" thickBot="1">
      <c r="A2289" s="31">
        <f>'اسماء العملاء'!A1115</f>
        <v>0</v>
      </c>
      <c r="B2289" s="293"/>
      <c r="C2289" s="287"/>
      <c r="D2289" s="287"/>
      <c r="E2289" s="286"/>
    </row>
    <row r="2290" spans="1:5" ht="21.95" customHeight="1" thickBot="1">
      <c r="A2290" s="31">
        <f>'اسماء العملاء'!A1116</f>
        <v>0</v>
      </c>
      <c r="B2290" s="293"/>
      <c r="C2290" s="287"/>
      <c r="D2290" s="287"/>
      <c r="E2290" s="286"/>
    </row>
    <row r="2291" spans="1:5" ht="21.95" customHeight="1" thickBot="1">
      <c r="A2291" s="31">
        <f>'اسماء العملاء'!A1117</f>
        <v>0</v>
      </c>
      <c r="B2291" s="293"/>
      <c r="C2291" s="287"/>
      <c r="D2291" s="287"/>
      <c r="E2291" s="286"/>
    </row>
    <row r="2292" spans="1:5" ht="21.95" customHeight="1" thickBot="1">
      <c r="A2292" s="31">
        <f>'اسماء العملاء'!A1118</f>
        <v>0</v>
      </c>
      <c r="B2292" s="293"/>
      <c r="C2292" s="287"/>
      <c r="D2292" s="287"/>
      <c r="E2292" s="286"/>
    </row>
    <row r="2293" spans="1:5" ht="21.95" customHeight="1" thickBot="1">
      <c r="A2293" s="31">
        <f>'اسماء العملاء'!A1119</f>
        <v>0</v>
      </c>
      <c r="B2293" s="293"/>
      <c r="C2293" s="287"/>
      <c r="D2293" s="287"/>
      <c r="E2293" s="286"/>
    </row>
    <row r="2294" spans="1:5" ht="21.95" customHeight="1" thickBot="1">
      <c r="A2294" s="31">
        <f>'اسماء العملاء'!A1120</f>
        <v>0</v>
      </c>
      <c r="B2294" s="293"/>
      <c r="C2294" s="287"/>
      <c r="D2294" s="287"/>
      <c r="E2294" s="286"/>
    </row>
    <row r="2295" spans="1:5" ht="21.95" customHeight="1" thickBot="1">
      <c r="A2295" s="31">
        <f>'اسماء العملاء'!A1121</f>
        <v>0</v>
      </c>
      <c r="B2295" s="293"/>
      <c r="C2295" s="287"/>
      <c r="D2295" s="287"/>
      <c r="E2295" s="286"/>
    </row>
    <row r="2296" spans="1:5" ht="21.95" customHeight="1" thickBot="1">
      <c r="A2296" s="31">
        <f>'اسماء العملاء'!A1122</f>
        <v>0</v>
      </c>
      <c r="B2296" s="293"/>
      <c r="C2296" s="287"/>
      <c r="D2296" s="287"/>
      <c r="E2296" s="286"/>
    </row>
    <row r="2297" spans="1:5" ht="21.95" customHeight="1" thickBot="1">
      <c r="A2297" s="31">
        <f>'اسماء العملاء'!A1123</f>
        <v>0</v>
      </c>
      <c r="B2297" s="293"/>
      <c r="C2297" s="287"/>
      <c r="D2297" s="287"/>
      <c r="E2297" s="286"/>
    </row>
    <row r="2298" spans="1:5" ht="21.95" customHeight="1" thickBot="1">
      <c r="A2298" s="31">
        <f>'اسماء العملاء'!A1124</f>
        <v>0</v>
      </c>
      <c r="B2298" s="293"/>
      <c r="C2298" s="287"/>
      <c r="D2298" s="287"/>
      <c r="E2298" s="286"/>
    </row>
    <row r="2299" spans="1:5" ht="21.95" customHeight="1" thickBot="1">
      <c r="A2299" s="31">
        <f>'اسماء العملاء'!A1125</f>
        <v>0</v>
      </c>
      <c r="B2299" s="293"/>
      <c r="C2299" s="287"/>
      <c r="D2299" s="287"/>
      <c r="E2299" s="286"/>
    </row>
    <row r="2300" spans="1:5" ht="21.95" customHeight="1" thickBot="1">
      <c r="A2300" s="31">
        <f>'اسماء العملاء'!A1126</f>
        <v>0</v>
      </c>
      <c r="B2300" s="293"/>
      <c r="C2300" s="287"/>
      <c r="D2300" s="287"/>
      <c r="E2300" s="286"/>
    </row>
    <row r="2301" spans="1:5" ht="21.95" customHeight="1" thickBot="1">
      <c r="A2301" s="31">
        <f>'اسماء العملاء'!A1127</f>
        <v>0</v>
      </c>
      <c r="B2301" s="293"/>
      <c r="C2301" s="287"/>
      <c r="D2301" s="287"/>
      <c r="E2301" s="286"/>
    </row>
    <row r="2302" spans="1:5" ht="21.95" customHeight="1" thickBot="1">
      <c r="A2302" s="31">
        <f>'اسماء العملاء'!A1128</f>
        <v>0</v>
      </c>
      <c r="B2302" s="293"/>
      <c r="C2302" s="287"/>
      <c r="D2302" s="287"/>
      <c r="E2302" s="286"/>
    </row>
    <row r="2303" spans="1:5" ht="21.95" customHeight="1" thickBot="1">
      <c r="A2303" s="31">
        <f>'اسماء العملاء'!A1129</f>
        <v>0</v>
      </c>
      <c r="B2303" s="293"/>
      <c r="C2303" s="287"/>
      <c r="D2303" s="287"/>
      <c r="E2303" s="286"/>
    </row>
    <row r="2304" spans="1:5" ht="21.95" customHeight="1" thickBot="1">
      <c r="A2304" s="31">
        <f>'اسماء العملاء'!A1130</f>
        <v>0</v>
      </c>
      <c r="B2304" s="293"/>
      <c r="C2304" s="287"/>
      <c r="D2304" s="287"/>
      <c r="E2304" s="286"/>
    </row>
    <row r="2305" spans="1:5" ht="21.95" customHeight="1" thickBot="1">
      <c r="A2305" s="31">
        <f>'اسماء العملاء'!A1131</f>
        <v>0</v>
      </c>
      <c r="B2305" s="293"/>
      <c r="C2305" s="287"/>
      <c r="D2305" s="287"/>
      <c r="E2305" s="286"/>
    </row>
    <row r="2306" spans="1:5" ht="21.95" customHeight="1" thickBot="1">
      <c r="A2306" s="31">
        <f>'اسماء العملاء'!A1132</f>
        <v>0</v>
      </c>
      <c r="B2306" s="293"/>
      <c r="C2306" s="287"/>
      <c r="D2306" s="287"/>
      <c r="E2306" s="286"/>
    </row>
    <row r="2307" spans="1:5" ht="21.95" customHeight="1" thickBot="1">
      <c r="A2307" s="31">
        <f>'اسماء العملاء'!A1133</f>
        <v>0</v>
      </c>
      <c r="B2307" s="293"/>
      <c r="C2307" s="287"/>
      <c r="D2307" s="287"/>
      <c r="E2307" s="286"/>
    </row>
    <row r="2308" spans="1:5" ht="21.95" customHeight="1" thickBot="1">
      <c r="A2308" s="31">
        <f>'اسماء العملاء'!A1134</f>
        <v>0</v>
      </c>
      <c r="B2308" s="293"/>
      <c r="C2308" s="287"/>
      <c r="D2308" s="287"/>
      <c r="E2308" s="286"/>
    </row>
    <row r="2309" spans="1:5" ht="21.95" customHeight="1" thickBot="1">
      <c r="A2309" s="31">
        <f>'اسماء العملاء'!A1135</f>
        <v>0</v>
      </c>
      <c r="B2309" s="293"/>
      <c r="C2309" s="287"/>
      <c r="D2309" s="287"/>
      <c r="E2309" s="286"/>
    </row>
    <row r="2310" spans="1:5" ht="21.95" customHeight="1" thickBot="1">
      <c r="A2310" s="31">
        <f>'اسماء العملاء'!A1136</f>
        <v>0</v>
      </c>
      <c r="B2310" s="293"/>
      <c r="C2310" s="287"/>
      <c r="D2310" s="287"/>
      <c r="E2310" s="286"/>
    </row>
    <row r="2311" spans="1:5" ht="21.95" customHeight="1" thickBot="1">
      <c r="A2311" s="31">
        <f>'اسماء العملاء'!A1137</f>
        <v>0</v>
      </c>
      <c r="B2311" s="293"/>
      <c r="C2311" s="287"/>
      <c r="D2311" s="287"/>
      <c r="E2311" s="286"/>
    </row>
    <row r="2312" spans="1:5" ht="21.95" customHeight="1" thickBot="1">
      <c r="A2312" s="31">
        <f>'اسماء العملاء'!A1138</f>
        <v>0</v>
      </c>
      <c r="B2312" s="293"/>
      <c r="C2312" s="287"/>
      <c r="D2312" s="287"/>
      <c r="E2312" s="286"/>
    </row>
    <row r="2313" spans="1:5" ht="21.95" customHeight="1" thickBot="1">
      <c r="A2313" s="31">
        <f>'اسماء العملاء'!A1139</f>
        <v>0</v>
      </c>
      <c r="B2313" s="293"/>
      <c r="C2313" s="287"/>
      <c r="D2313" s="287"/>
      <c r="E2313" s="286"/>
    </row>
    <row r="2314" spans="1:5" ht="21.95" customHeight="1" thickBot="1">
      <c r="A2314" s="31">
        <f>'اسماء العملاء'!A1140</f>
        <v>0</v>
      </c>
      <c r="B2314" s="293"/>
      <c r="C2314" s="287"/>
      <c r="D2314" s="287"/>
      <c r="E2314" s="286"/>
    </row>
    <row r="2315" spans="1:5" ht="21.95" customHeight="1" thickBot="1">
      <c r="A2315" s="31">
        <f>'اسماء العملاء'!A1141</f>
        <v>0</v>
      </c>
      <c r="B2315" s="293"/>
      <c r="C2315" s="287"/>
      <c r="D2315" s="287"/>
      <c r="E2315" s="286"/>
    </row>
    <row r="2316" spans="1:5" ht="21.95" customHeight="1" thickBot="1">
      <c r="A2316" s="31">
        <f>'اسماء العملاء'!A1142</f>
        <v>0</v>
      </c>
      <c r="B2316" s="293"/>
      <c r="C2316" s="287"/>
      <c r="D2316" s="287"/>
      <c r="E2316" s="286"/>
    </row>
    <row r="2317" spans="1:5" ht="21.95" customHeight="1" thickBot="1">
      <c r="A2317" s="31">
        <f>'اسماء العملاء'!A1143</f>
        <v>0</v>
      </c>
      <c r="B2317" s="293"/>
      <c r="C2317" s="287"/>
      <c r="D2317" s="287"/>
      <c r="E2317" s="286"/>
    </row>
    <row r="2318" spans="1:5" ht="21.95" customHeight="1" thickBot="1">
      <c r="A2318" s="31">
        <f>'اسماء العملاء'!A1144</f>
        <v>0</v>
      </c>
      <c r="B2318" s="293"/>
      <c r="C2318" s="287"/>
      <c r="D2318" s="287"/>
      <c r="E2318" s="286"/>
    </row>
    <row r="2319" spans="1:5" ht="21.95" customHeight="1" thickBot="1">
      <c r="A2319" s="31">
        <f>'اسماء العملاء'!A1145</f>
        <v>0</v>
      </c>
      <c r="B2319" s="293"/>
      <c r="C2319" s="287"/>
      <c r="D2319" s="287"/>
      <c r="E2319" s="286"/>
    </row>
    <row r="2320" spans="1:5" ht="21.95" customHeight="1" thickBot="1">
      <c r="A2320" s="31">
        <f>'اسماء العملاء'!A1146</f>
        <v>0</v>
      </c>
      <c r="B2320" s="293"/>
      <c r="C2320" s="287"/>
      <c r="D2320" s="287"/>
      <c r="E2320" s="286"/>
    </row>
    <row r="2321" spans="1:5" ht="21.95" customHeight="1" thickBot="1">
      <c r="A2321" s="31">
        <f>'اسماء العملاء'!A1147</f>
        <v>0</v>
      </c>
      <c r="B2321" s="293"/>
      <c r="C2321" s="287"/>
      <c r="D2321" s="287"/>
      <c r="E2321" s="286"/>
    </row>
    <row r="2322" spans="1:5" ht="21.95" customHeight="1" thickBot="1">
      <c r="A2322" s="31">
        <f>'اسماء العملاء'!A1148</f>
        <v>0</v>
      </c>
      <c r="B2322" s="293"/>
      <c r="C2322" s="287"/>
      <c r="D2322" s="287"/>
      <c r="E2322" s="286"/>
    </row>
    <row r="2323" spans="1:5" ht="21.95" customHeight="1" thickBot="1">
      <c r="A2323" s="31">
        <f>'اسماء العملاء'!A1149</f>
        <v>0</v>
      </c>
      <c r="B2323" s="293"/>
      <c r="C2323" s="287"/>
      <c r="D2323" s="287"/>
      <c r="E2323" s="286"/>
    </row>
    <row r="2324" spans="1:5" ht="21.95" customHeight="1" thickBot="1">
      <c r="A2324" s="31">
        <f>'اسماء العملاء'!A1150</f>
        <v>0</v>
      </c>
      <c r="B2324" s="293"/>
      <c r="C2324" s="287"/>
      <c r="D2324" s="287"/>
      <c r="E2324" s="286"/>
    </row>
    <row r="2325" spans="1:5" ht="21.95" customHeight="1" thickBot="1">
      <c r="A2325" s="31">
        <f>'اسماء العملاء'!A1151</f>
        <v>0</v>
      </c>
      <c r="B2325" s="293"/>
      <c r="C2325" s="287"/>
      <c r="D2325" s="287"/>
      <c r="E2325" s="286"/>
    </row>
    <row r="2326" spans="1:5" ht="21.95" customHeight="1" thickBot="1">
      <c r="A2326" s="31">
        <f>'اسماء العملاء'!A1152</f>
        <v>0</v>
      </c>
      <c r="B2326" s="293"/>
      <c r="C2326" s="287"/>
      <c r="D2326" s="287"/>
      <c r="E2326" s="286"/>
    </row>
    <row r="2327" spans="1:5" ht="21.95" customHeight="1" thickBot="1">
      <c r="A2327" s="31">
        <f>'اسماء العملاء'!A1153</f>
        <v>0</v>
      </c>
      <c r="B2327" s="293"/>
      <c r="C2327" s="287"/>
      <c r="D2327" s="287"/>
      <c r="E2327" s="286"/>
    </row>
    <row r="2328" spans="1:5" ht="21.95" customHeight="1" thickBot="1">
      <c r="A2328" s="31">
        <f>'اسماء العملاء'!A1154</f>
        <v>0</v>
      </c>
      <c r="B2328" s="293"/>
      <c r="C2328" s="287"/>
      <c r="D2328" s="287"/>
      <c r="E2328" s="286"/>
    </row>
    <row r="2329" spans="1:5" ht="21.95" customHeight="1" thickBot="1">
      <c r="A2329" s="31">
        <f>'اسماء العملاء'!A1155</f>
        <v>0</v>
      </c>
      <c r="B2329" s="293"/>
      <c r="C2329" s="287"/>
      <c r="D2329" s="287"/>
      <c r="E2329" s="286"/>
    </row>
    <row r="2330" spans="1:5" ht="21.95" customHeight="1" thickBot="1">
      <c r="A2330" s="31">
        <f>'اسماء العملاء'!A1156</f>
        <v>0</v>
      </c>
      <c r="B2330" s="293"/>
      <c r="C2330" s="287"/>
      <c r="D2330" s="287"/>
      <c r="E2330" s="286"/>
    </row>
    <row r="2331" spans="1:5" ht="21.95" customHeight="1" thickBot="1">
      <c r="A2331" s="31">
        <f>'اسماء العملاء'!A1157</f>
        <v>0</v>
      </c>
      <c r="B2331" s="293"/>
      <c r="C2331" s="287"/>
      <c r="D2331" s="287"/>
      <c r="E2331" s="286"/>
    </row>
    <row r="2332" spans="1:5" ht="21.95" customHeight="1" thickBot="1">
      <c r="A2332" s="31">
        <f>'اسماء العملاء'!A1158</f>
        <v>0</v>
      </c>
      <c r="B2332" s="293"/>
      <c r="C2332" s="287"/>
      <c r="D2332" s="287"/>
      <c r="E2332" s="286"/>
    </row>
    <row r="2333" spans="1:5" ht="21.95" customHeight="1" thickBot="1">
      <c r="A2333" s="31">
        <f>'اسماء العملاء'!A1159</f>
        <v>0</v>
      </c>
      <c r="B2333" s="293"/>
      <c r="C2333" s="287"/>
      <c r="D2333" s="287"/>
      <c r="E2333" s="286"/>
    </row>
    <row r="2334" spans="1:5" ht="21.95" customHeight="1" thickBot="1">
      <c r="A2334" s="31">
        <f>'اسماء العملاء'!A1160</f>
        <v>0</v>
      </c>
      <c r="B2334" s="293"/>
      <c r="C2334" s="287"/>
      <c r="D2334" s="287"/>
      <c r="E2334" s="286"/>
    </row>
    <row r="2335" spans="1:5" ht="21.95" customHeight="1" thickBot="1">
      <c r="A2335" s="31">
        <f>'اسماء العملاء'!A1161</f>
        <v>0</v>
      </c>
      <c r="B2335" s="293"/>
      <c r="C2335" s="287"/>
      <c r="D2335" s="287"/>
      <c r="E2335" s="286"/>
    </row>
    <row r="2336" spans="1:5" ht="21.95" customHeight="1" thickBot="1">
      <c r="A2336" s="31">
        <f>'اسماء العملاء'!A1162</f>
        <v>0</v>
      </c>
      <c r="B2336" s="293"/>
      <c r="C2336" s="287"/>
      <c r="D2336" s="287"/>
      <c r="E2336" s="286"/>
    </row>
    <row r="2337" spans="1:5" ht="21.95" customHeight="1" thickBot="1">
      <c r="A2337" s="31">
        <f>'اسماء العملاء'!A1163</f>
        <v>0</v>
      </c>
      <c r="B2337" s="293"/>
      <c r="C2337" s="287"/>
      <c r="D2337" s="287"/>
      <c r="E2337" s="286"/>
    </row>
    <row r="2338" spans="1:5" ht="21.95" customHeight="1" thickBot="1">
      <c r="A2338" s="31">
        <f>'اسماء العملاء'!A1164</f>
        <v>0</v>
      </c>
      <c r="B2338" s="293"/>
      <c r="C2338" s="287"/>
      <c r="D2338" s="287"/>
      <c r="E2338" s="286"/>
    </row>
    <row r="2339" spans="1:5" ht="21.95" customHeight="1" thickBot="1">
      <c r="A2339" s="31">
        <f>'اسماء العملاء'!A1165</f>
        <v>0</v>
      </c>
      <c r="B2339" s="293"/>
      <c r="C2339" s="287"/>
      <c r="D2339" s="287"/>
      <c r="E2339" s="286"/>
    </row>
    <row r="2340" spans="1:5" ht="21.95" customHeight="1" thickBot="1">
      <c r="A2340" s="31">
        <f>'اسماء العملاء'!A1166</f>
        <v>0</v>
      </c>
      <c r="B2340" s="293"/>
      <c r="C2340" s="287"/>
      <c r="D2340" s="287"/>
      <c r="E2340" s="286"/>
    </row>
    <row r="2341" spans="1:5" ht="21.95" customHeight="1" thickBot="1">
      <c r="A2341" s="31">
        <f>'اسماء العملاء'!A1167</f>
        <v>0</v>
      </c>
      <c r="B2341" s="293"/>
      <c r="C2341" s="287"/>
      <c r="D2341" s="287"/>
      <c r="E2341" s="286"/>
    </row>
    <row r="2342" spans="1:5" ht="21.95" customHeight="1" thickBot="1">
      <c r="A2342" s="31">
        <f>'اسماء العملاء'!A1168</f>
        <v>0</v>
      </c>
      <c r="B2342" s="293"/>
      <c r="C2342" s="287"/>
      <c r="D2342" s="287"/>
      <c r="E2342" s="286"/>
    </row>
    <row r="2343" spans="1:5" ht="21.95" customHeight="1" thickBot="1">
      <c r="A2343" s="31">
        <f>'اسماء العملاء'!A1169</f>
        <v>0</v>
      </c>
      <c r="B2343" s="293"/>
      <c r="C2343" s="287"/>
      <c r="D2343" s="287"/>
      <c r="E2343" s="286"/>
    </row>
    <row r="2344" spans="1:5" ht="21.95" customHeight="1" thickBot="1">
      <c r="A2344" s="31">
        <f>'اسماء العملاء'!A1170</f>
        <v>0</v>
      </c>
      <c r="B2344" s="293"/>
      <c r="C2344" s="287"/>
      <c r="D2344" s="287"/>
      <c r="E2344" s="286"/>
    </row>
    <row r="2345" spans="1:5" ht="21.95" customHeight="1" thickBot="1">
      <c r="A2345" s="31">
        <f>'اسماء العملاء'!A1171</f>
        <v>0</v>
      </c>
      <c r="B2345" s="293"/>
      <c r="C2345" s="287"/>
      <c r="D2345" s="287"/>
      <c r="E2345" s="286"/>
    </row>
    <row r="2346" spans="1:5" ht="21.95" customHeight="1" thickBot="1">
      <c r="A2346" s="31">
        <f>'اسماء العملاء'!A1172</f>
        <v>0</v>
      </c>
      <c r="B2346" s="293"/>
      <c r="C2346" s="287"/>
      <c r="D2346" s="287"/>
      <c r="E2346" s="286"/>
    </row>
    <row r="2347" spans="1:5" ht="21.95" customHeight="1" thickBot="1">
      <c r="A2347" s="31">
        <f>'اسماء العملاء'!A1173</f>
        <v>0</v>
      </c>
      <c r="B2347" s="293"/>
      <c r="C2347" s="287"/>
      <c r="D2347" s="287"/>
      <c r="E2347" s="286"/>
    </row>
    <row r="2348" spans="1:5" ht="21.95" customHeight="1" thickBot="1">
      <c r="A2348" s="31">
        <f>'اسماء العملاء'!A1174</f>
        <v>0</v>
      </c>
      <c r="B2348" s="293"/>
      <c r="C2348" s="287"/>
      <c r="D2348" s="287"/>
      <c r="E2348" s="286"/>
    </row>
    <row r="2349" spans="1:5" ht="21.95" customHeight="1" thickBot="1">
      <c r="A2349" s="31">
        <f>'اسماء العملاء'!A1175</f>
        <v>0</v>
      </c>
      <c r="B2349" s="293"/>
      <c r="C2349" s="287"/>
      <c r="D2349" s="287"/>
      <c r="E2349" s="286"/>
    </row>
    <row r="2350" spans="1:5" ht="21.95" customHeight="1" thickBot="1">
      <c r="A2350" s="31">
        <f>'اسماء العملاء'!A1176</f>
        <v>0</v>
      </c>
      <c r="B2350" s="293"/>
      <c r="C2350" s="287"/>
      <c r="D2350" s="287"/>
      <c r="E2350" s="286"/>
    </row>
    <row r="2351" spans="1:5" ht="21.95" customHeight="1" thickBot="1">
      <c r="A2351" s="31">
        <f>'اسماء العملاء'!A1177</f>
        <v>0</v>
      </c>
      <c r="B2351" s="293"/>
      <c r="C2351" s="287"/>
      <c r="D2351" s="287"/>
      <c r="E2351" s="286"/>
    </row>
    <row r="2352" spans="1:5" ht="21.95" customHeight="1" thickBot="1">
      <c r="A2352" s="31">
        <f>'اسماء العملاء'!A1178</f>
        <v>0</v>
      </c>
      <c r="B2352" s="293"/>
      <c r="C2352" s="287"/>
      <c r="D2352" s="287"/>
      <c r="E2352" s="286"/>
    </row>
    <row r="2353" spans="1:5" ht="21.95" customHeight="1" thickBot="1">
      <c r="A2353" s="31">
        <f>'اسماء العملاء'!A1179</f>
        <v>0</v>
      </c>
      <c r="B2353" s="293"/>
      <c r="C2353" s="287"/>
      <c r="D2353" s="287"/>
      <c r="E2353" s="286"/>
    </row>
    <row r="2354" spans="1:5" ht="21.95" customHeight="1" thickBot="1">
      <c r="A2354" s="31">
        <f>'اسماء العملاء'!A1180</f>
        <v>0</v>
      </c>
      <c r="B2354" s="293"/>
      <c r="C2354" s="287"/>
      <c r="D2354" s="287"/>
      <c r="E2354" s="286"/>
    </row>
    <row r="2355" spans="1:5" ht="21.95" customHeight="1" thickBot="1">
      <c r="A2355" s="31">
        <f>'اسماء العملاء'!A1181</f>
        <v>0</v>
      </c>
      <c r="B2355" s="293"/>
      <c r="C2355" s="287"/>
      <c r="D2355" s="287"/>
      <c r="E2355" s="286"/>
    </row>
    <row r="2356" spans="1:5" ht="21.95" customHeight="1" thickBot="1">
      <c r="A2356" s="31">
        <f>'اسماء العملاء'!A1182</f>
        <v>0</v>
      </c>
      <c r="B2356" s="293"/>
      <c r="C2356" s="287"/>
      <c r="D2356" s="287"/>
      <c r="E2356" s="286"/>
    </row>
    <row r="2357" spans="1:5" ht="21.95" customHeight="1" thickBot="1">
      <c r="A2357" s="31">
        <f>'اسماء العملاء'!A1183</f>
        <v>0</v>
      </c>
      <c r="B2357" s="293"/>
      <c r="C2357" s="287"/>
      <c r="D2357" s="287"/>
      <c r="E2357" s="286"/>
    </row>
    <row r="2358" spans="1:5" ht="21.95" customHeight="1" thickBot="1">
      <c r="A2358" s="31">
        <f>'اسماء العملاء'!A1184</f>
        <v>0</v>
      </c>
      <c r="B2358" s="293"/>
      <c r="C2358" s="287"/>
      <c r="D2358" s="287"/>
      <c r="E2358" s="286"/>
    </row>
    <row r="2359" spans="1:5" ht="21.95" customHeight="1" thickBot="1">
      <c r="A2359" s="31">
        <f>'اسماء العملاء'!A1185</f>
        <v>0</v>
      </c>
      <c r="B2359" s="293"/>
      <c r="C2359" s="287"/>
      <c r="D2359" s="287"/>
      <c r="E2359" s="286"/>
    </row>
    <row r="2360" spans="1:5" ht="21.95" customHeight="1" thickBot="1">
      <c r="A2360" s="31">
        <f>'اسماء العملاء'!A1186</f>
        <v>0</v>
      </c>
      <c r="B2360" s="293"/>
      <c r="C2360" s="287"/>
      <c r="D2360" s="287"/>
      <c r="E2360" s="286"/>
    </row>
    <row r="2361" spans="1:5" ht="21.95" customHeight="1" thickBot="1">
      <c r="A2361" s="31">
        <f>'اسماء العملاء'!A1187</f>
        <v>0</v>
      </c>
      <c r="B2361" s="293"/>
      <c r="C2361" s="287"/>
      <c r="D2361" s="287"/>
      <c r="E2361" s="286"/>
    </row>
    <row r="2362" spans="1:5" ht="21.95" customHeight="1" thickBot="1">
      <c r="A2362" s="31">
        <f>'اسماء العملاء'!A1188</f>
        <v>0</v>
      </c>
      <c r="B2362" s="293"/>
      <c r="C2362" s="287"/>
      <c r="D2362" s="287"/>
      <c r="E2362" s="286"/>
    </row>
    <row r="2363" spans="1:5" ht="21.95" customHeight="1" thickBot="1">
      <c r="A2363" s="31">
        <f>'اسماء العملاء'!A1189</f>
        <v>0</v>
      </c>
      <c r="B2363" s="293"/>
      <c r="C2363" s="287"/>
      <c r="D2363" s="287"/>
      <c r="E2363" s="286"/>
    </row>
    <row r="2364" spans="1:5" ht="21.95" customHeight="1" thickBot="1">
      <c r="A2364" s="31">
        <f>'اسماء العملاء'!A1190</f>
        <v>0</v>
      </c>
      <c r="B2364" s="293"/>
      <c r="C2364" s="287"/>
      <c r="D2364" s="287"/>
      <c r="E2364" s="286"/>
    </row>
    <row r="2365" spans="1:5" ht="21.95" customHeight="1" thickBot="1">
      <c r="A2365" s="31">
        <f>'اسماء العملاء'!A1191</f>
        <v>0</v>
      </c>
      <c r="B2365" s="293"/>
      <c r="C2365" s="287"/>
      <c r="D2365" s="287"/>
      <c r="E2365" s="286"/>
    </row>
    <row r="2366" spans="1:5" ht="21.95" customHeight="1" thickBot="1">
      <c r="A2366" s="31">
        <f>'اسماء العملاء'!A1192</f>
        <v>0</v>
      </c>
      <c r="B2366" s="293"/>
      <c r="C2366" s="287"/>
      <c r="D2366" s="287"/>
      <c r="E2366" s="286"/>
    </row>
    <row r="2367" spans="1:5" ht="21.95" customHeight="1" thickBot="1">
      <c r="A2367" s="31">
        <f>'اسماء العملاء'!A1193</f>
        <v>0</v>
      </c>
      <c r="B2367" s="293"/>
      <c r="C2367" s="287"/>
      <c r="D2367" s="287"/>
      <c r="E2367" s="286"/>
    </row>
    <row r="2368" spans="1:5" ht="21.95" customHeight="1" thickBot="1">
      <c r="A2368" s="31">
        <f>'اسماء العملاء'!A1194</f>
        <v>0</v>
      </c>
      <c r="B2368" s="293"/>
      <c r="C2368" s="287"/>
      <c r="D2368" s="287"/>
      <c r="E2368" s="286"/>
    </row>
    <row r="2369" spans="1:5" ht="21.95" customHeight="1" thickBot="1">
      <c r="A2369" s="31">
        <f>'اسماء العملاء'!A1195</f>
        <v>0</v>
      </c>
      <c r="B2369" s="293"/>
      <c r="C2369" s="287"/>
      <c r="D2369" s="287"/>
      <c r="E2369" s="286"/>
    </row>
    <row r="2370" spans="1:5" ht="21.95" customHeight="1" thickBot="1">
      <c r="A2370" s="31">
        <f>'اسماء العملاء'!A1196</f>
        <v>0</v>
      </c>
      <c r="B2370" s="293"/>
      <c r="C2370" s="287"/>
      <c r="D2370" s="287"/>
      <c r="E2370" s="286"/>
    </row>
    <row r="2371" spans="1:5" ht="21.95" customHeight="1" thickBot="1">
      <c r="A2371" s="31">
        <f>'اسماء العملاء'!A1197</f>
        <v>0</v>
      </c>
      <c r="B2371" s="293"/>
      <c r="C2371" s="287"/>
      <c r="D2371" s="287"/>
      <c r="E2371" s="286"/>
    </row>
    <row r="2372" spans="1:5" ht="21.95" customHeight="1" thickBot="1">
      <c r="A2372" s="31">
        <f>'اسماء العملاء'!A1198</f>
        <v>0</v>
      </c>
      <c r="B2372" s="293"/>
      <c r="C2372" s="287"/>
      <c r="D2372" s="287"/>
      <c r="E2372" s="286"/>
    </row>
    <row r="2373" spans="1:5" ht="21.95" customHeight="1" thickBot="1">
      <c r="A2373" s="31">
        <f>'اسماء العملاء'!A1199</f>
        <v>0</v>
      </c>
      <c r="B2373" s="293"/>
      <c r="C2373" s="287"/>
      <c r="D2373" s="287"/>
      <c r="E2373" s="286"/>
    </row>
    <row r="2374" spans="1:5" ht="21.95" customHeight="1" thickBot="1">
      <c r="A2374" s="31">
        <f>'اسماء العملاء'!A1200</f>
        <v>0</v>
      </c>
      <c r="B2374" s="293"/>
      <c r="C2374" s="287"/>
      <c r="D2374" s="287"/>
      <c r="E2374" s="286"/>
    </row>
    <row r="2375" spans="1:5" ht="21.95" customHeight="1" thickBot="1">
      <c r="A2375" s="31">
        <f>'اسماء العملاء'!A1201</f>
        <v>0</v>
      </c>
      <c r="B2375" s="293"/>
      <c r="C2375" s="287"/>
      <c r="D2375" s="287"/>
      <c r="E2375" s="286"/>
    </row>
    <row r="2376" spans="1:5" ht="21.95" customHeight="1" thickBot="1">
      <c r="A2376" s="31">
        <f>'اسماء العملاء'!A1202</f>
        <v>0</v>
      </c>
      <c r="B2376" s="293"/>
      <c r="C2376" s="287"/>
      <c r="D2376" s="287"/>
      <c r="E2376" s="286"/>
    </row>
    <row r="2377" spans="1:5" ht="21.95" customHeight="1" thickBot="1">
      <c r="A2377" s="31">
        <f>'اسماء العملاء'!A1203</f>
        <v>0</v>
      </c>
      <c r="B2377" s="293"/>
      <c r="C2377" s="287"/>
      <c r="D2377" s="287"/>
      <c r="E2377" s="286"/>
    </row>
    <row r="2378" spans="1:5" ht="21.95" customHeight="1" thickBot="1">
      <c r="A2378" s="31">
        <f>'اسماء العملاء'!A1204</f>
        <v>0</v>
      </c>
      <c r="B2378" s="293"/>
      <c r="C2378" s="287"/>
      <c r="D2378" s="287"/>
      <c r="E2378" s="286"/>
    </row>
    <row r="2379" spans="1:5" ht="21.95" customHeight="1" thickBot="1">
      <c r="A2379" s="31">
        <f>'اسماء العملاء'!A1205</f>
        <v>0</v>
      </c>
      <c r="B2379" s="293"/>
      <c r="C2379" s="287"/>
      <c r="D2379" s="287"/>
      <c r="E2379" s="286"/>
    </row>
    <row r="2380" spans="1:5" ht="21.95" customHeight="1" thickBot="1">
      <c r="A2380" s="31">
        <f>'اسماء العملاء'!A1206</f>
        <v>0</v>
      </c>
      <c r="B2380" s="293"/>
      <c r="C2380" s="287"/>
      <c r="D2380" s="287"/>
      <c r="E2380" s="286"/>
    </row>
    <row r="2381" spans="1:5" ht="21.95" customHeight="1" thickBot="1">
      <c r="A2381" s="31">
        <f>'اسماء العملاء'!A1207</f>
        <v>0</v>
      </c>
      <c r="B2381" s="293"/>
      <c r="C2381" s="287"/>
      <c r="D2381" s="287"/>
      <c r="E2381" s="286"/>
    </row>
    <row r="2382" spans="1:5" ht="21.95" customHeight="1" thickBot="1">
      <c r="A2382" s="31">
        <f>'اسماء العملاء'!A1208</f>
        <v>0</v>
      </c>
      <c r="B2382" s="293"/>
      <c r="C2382" s="287"/>
      <c r="D2382" s="287"/>
      <c r="E2382" s="286"/>
    </row>
    <row r="2383" spans="1:5" ht="21.95" customHeight="1" thickBot="1">
      <c r="A2383" s="31">
        <f>'اسماء العملاء'!A1209</f>
        <v>0</v>
      </c>
      <c r="B2383" s="293"/>
      <c r="C2383" s="287"/>
      <c r="D2383" s="287"/>
      <c r="E2383" s="286"/>
    </row>
    <row r="2384" spans="1:5" ht="21.95" customHeight="1" thickBot="1">
      <c r="A2384" s="31">
        <f>'اسماء العملاء'!A1210</f>
        <v>0</v>
      </c>
      <c r="B2384" s="293"/>
      <c r="C2384" s="287"/>
      <c r="D2384" s="287"/>
      <c r="E2384" s="286"/>
    </row>
    <row r="2385" spans="1:5" ht="21.95" customHeight="1" thickBot="1">
      <c r="A2385" s="31">
        <f>'اسماء العملاء'!A1211</f>
        <v>0</v>
      </c>
      <c r="B2385" s="293"/>
      <c r="C2385" s="287"/>
      <c r="D2385" s="287"/>
      <c r="E2385" s="286"/>
    </row>
    <row r="2386" spans="1:5" ht="21.95" customHeight="1" thickBot="1">
      <c r="A2386" s="31">
        <f>'اسماء العملاء'!A1212</f>
        <v>0</v>
      </c>
      <c r="B2386" s="293"/>
      <c r="C2386" s="287"/>
      <c r="D2386" s="287"/>
      <c r="E2386" s="286"/>
    </row>
    <row r="2387" spans="1:5" ht="21.95" customHeight="1" thickBot="1">
      <c r="A2387" s="31">
        <f>'اسماء العملاء'!A1213</f>
        <v>0</v>
      </c>
      <c r="B2387" s="293"/>
      <c r="C2387" s="287"/>
      <c r="D2387" s="287"/>
      <c r="E2387" s="286"/>
    </row>
    <row r="2388" spans="1:5" ht="21.95" customHeight="1" thickBot="1">
      <c r="A2388" s="31">
        <f>'اسماء العملاء'!A1214</f>
        <v>0</v>
      </c>
      <c r="B2388" s="293"/>
      <c r="C2388" s="287"/>
      <c r="D2388" s="287"/>
      <c r="E2388" s="286"/>
    </row>
    <row r="2389" spans="1:5" ht="21.95" customHeight="1" thickBot="1">
      <c r="A2389" s="31">
        <f>'اسماء العملاء'!A1215</f>
        <v>0</v>
      </c>
      <c r="B2389" s="293"/>
      <c r="C2389" s="287"/>
      <c r="D2389" s="287"/>
      <c r="E2389" s="286"/>
    </row>
    <row r="2390" spans="1:5" ht="21.95" customHeight="1" thickBot="1">
      <c r="A2390" s="31">
        <f>'اسماء العملاء'!A1216</f>
        <v>0</v>
      </c>
      <c r="B2390" s="293"/>
      <c r="C2390" s="287"/>
      <c r="D2390" s="287"/>
      <c r="E2390" s="286"/>
    </row>
    <row r="2391" spans="1:5" ht="21.95" customHeight="1" thickBot="1">
      <c r="A2391" s="31">
        <f>'اسماء العملاء'!A1217</f>
        <v>0</v>
      </c>
      <c r="B2391" s="293"/>
      <c r="C2391" s="287"/>
      <c r="D2391" s="287"/>
      <c r="E2391" s="286"/>
    </row>
    <row r="2392" spans="1:5" ht="21.95" customHeight="1" thickBot="1">
      <c r="A2392" s="31">
        <f>'اسماء العملاء'!A1218</f>
        <v>0</v>
      </c>
      <c r="B2392" s="293"/>
      <c r="C2392" s="287"/>
      <c r="D2392" s="287"/>
      <c r="E2392" s="286"/>
    </row>
    <row r="2393" spans="1:5" ht="21.95" customHeight="1" thickBot="1">
      <c r="A2393" s="31">
        <f>'اسماء العملاء'!A1219</f>
        <v>0</v>
      </c>
      <c r="B2393" s="293"/>
      <c r="C2393" s="287"/>
      <c r="D2393" s="287"/>
      <c r="E2393" s="286"/>
    </row>
    <row r="2394" spans="1:5" ht="21.95" customHeight="1" thickBot="1">
      <c r="A2394" s="31">
        <f>'اسماء العملاء'!A1220</f>
        <v>0</v>
      </c>
      <c r="B2394" s="293"/>
      <c r="C2394" s="287"/>
      <c r="D2394" s="287"/>
      <c r="E2394" s="286"/>
    </row>
    <row r="2395" spans="1:5" ht="21.95" customHeight="1" thickBot="1">
      <c r="A2395" s="31">
        <f>'اسماء العملاء'!A1221</f>
        <v>0</v>
      </c>
      <c r="B2395" s="293"/>
      <c r="C2395" s="287"/>
      <c r="D2395" s="287"/>
      <c r="E2395" s="286"/>
    </row>
    <row r="2396" spans="1:5" ht="21.95" customHeight="1" thickBot="1">
      <c r="A2396" s="31">
        <f>'اسماء العملاء'!A1222</f>
        <v>0</v>
      </c>
      <c r="B2396" s="293"/>
      <c r="C2396" s="287"/>
      <c r="D2396" s="287"/>
      <c r="E2396" s="286"/>
    </row>
    <row r="2397" spans="1:5" ht="21.95" customHeight="1" thickBot="1">
      <c r="A2397" s="31">
        <f>'اسماء العملاء'!A1223</f>
        <v>0</v>
      </c>
      <c r="B2397" s="293"/>
      <c r="C2397" s="287"/>
      <c r="D2397" s="287"/>
      <c r="E2397" s="286"/>
    </row>
    <row r="2398" spans="1:5" ht="21.95" customHeight="1" thickBot="1">
      <c r="A2398" s="31">
        <f>'اسماء العملاء'!A1224</f>
        <v>0</v>
      </c>
      <c r="B2398" s="293"/>
      <c r="C2398" s="287"/>
      <c r="D2398" s="287"/>
      <c r="E2398" s="286"/>
    </row>
    <row r="2399" spans="1:5" ht="21.95" customHeight="1" thickBot="1">
      <c r="A2399" s="31">
        <f>'اسماء العملاء'!A1225</f>
        <v>0</v>
      </c>
      <c r="B2399" s="293"/>
      <c r="C2399" s="287"/>
      <c r="D2399" s="287"/>
      <c r="E2399" s="286"/>
    </row>
    <row r="2400" spans="1:5" ht="21.95" customHeight="1" thickBot="1">
      <c r="A2400" s="31">
        <f>'اسماء العملاء'!A1226</f>
        <v>0</v>
      </c>
      <c r="B2400" s="293"/>
      <c r="C2400" s="287"/>
      <c r="D2400" s="287"/>
      <c r="E2400" s="286"/>
    </row>
    <row r="2401" spans="1:5" ht="21.95" customHeight="1" thickBot="1">
      <c r="A2401" s="31">
        <f>'اسماء العملاء'!A1227</f>
        <v>0</v>
      </c>
      <c r="B2401" s="293"/>
      <c r="C2401" s="287"/>
      <c r="D2401" s="287"/>
      <c r="E2401" s="286"/>
    </row>
    <row r="2402" spans="1:5" ht="21.95" customHeight="1" thickBot="1">
      <c r="A2402" s="31">
        <f>'اسماء العملاء'!A1228</f>
        <v>0</v>
      </c>
      <c r="B2402" s="293"/>
      <c r="C2402" s="287"/>
      <c r="D2402" s="287"/>
      <c r="E2402" s="286"/>
    </row>
    <row r="2403" spans="1:5" ht="21.95" customHeight="1" thickBot="1">
      <c r="A2403" s="31">
        <f>'اسماء العملاء'!A1229</f>
        <v>0</v>
      </c>
      <c r="B2403" s="293"/>
      <c r="C2403" s="287"/>
      <c r="D2403" s="287"/>
      <c r="E2403" s="286"/>
    </row>
    <row r="2404" spans="1:5" ht="21.95" customHeight="1" thickBot="1">
      <c r="A2404" s="31">
        <f>'اسماء العملاء'!A1230</f>
        <v>0</v>
      </c>
      <c r="B2404" s="293"/>
      <c r="C2404" s="287"/>
      <c r="D2404" s="287"/>
      <c r="E2404" s="286"/>
    </row>
    <row r="2405" spans="1:5" ht="21.95" customHeight="1" thickBot="1">
      <c r="A2405" s="31">
        <f>'اسماء العملاء'!A1231</f>
        <v>0</v>
      </c>
      <c r="B2405" s="293"/>
      <c r="C2405" s="287"/>
      <c r="D2405" s="287"/>
      <c r="E2405" s="286"/>
    </row>
    <row r="2406" spans="1:5" ht="21.95" customHeight="1" thickBot="1">
      <c r="A2406" s="31">
        <f>'اسماء العملاء'!A1232</f>
        <v>0</v>
      </c>
      <c r="B2406" s="293"/>
      <c r="C2406" s="287"/>
      <c r="D2406" s="287"/>
      <c r="E2406" s="286"/>
    </row>
    <row r="2407" spans="1:5" ht="21.95" customHeight="1" thickBot="1">
      <c r="A2407" s="31">
        <f>'اسماء العملاء'!A1233</f>
        <v>0</v>
      </c>
      <c r="B2407" s="293"/>
      <c r="C2407" s="287"/>
      <c r="D2407" s="287"/>
      <c r="E2407" s="286"/>
    </row>
    <row r="2408" spans="1:5" ht="21.95" customHeight="1" thickBot="1">
      <c r="A2408" s="31">
        <f>'اسماء العملاء'!A1234</f>
        <v>0</v>
      </c>
      <c r="B2408" s="293"/>
      <c r="C2408" s="287"/>
      <c r="D2408" s="287"/>
      <c r="E2408" s="286"/>
    </row>
    <row r="2409" spans="1:5" ht="21.95" customHeight="1" thickBot="1">
      <c r="A2409" s="31">
        <f>'اسماء العملاء'!A1235</f>
        <v>0</v>
      </c>
      <c r="B2409" s="293"/>
      <c r="C2409" s="287"/>
      <c r="D2409" s="287"/>
      <c r="E2409" s="286"/>
    </row>
    <row r="2410" spans="1:5" ht="21.95" customHeight="1" thickBot="1">
      <c r="A2410" s="31">
        <f>'اسماء العملاء'!A1236</f>
        <v>0</v>
      </c>
      <c r="B2410" s="293"/>
      <c r="C2410" s="287"/>
      <c r="D2410" s="287"/>
      <c r="E2410" s="286"/>
    </row>
    <row r="2411" spans="1:5" ht="21.95" customHeight="1" thickBot="1">
      <c r="A2411" s="31">
        <f>'اسماء العملاء'!A1237</f>
        <v>0</v>
      </c>
      <c r="B2411" s="293"/>
      <c r="C2411" s="287"/>
      <c r="D2411" s="287"/>
      <c r="E2411" s="286"/>
    </row>
    <row r="2412" spans="1:5" ht="21.95" customHeight="1" thickBot="1">
      <c r="A2412" s="31">
        <f>'اسماء العملاء'!A1238</f>
        <v>0</v>
      </c>
      <c r="B2412" s="293"/>
      <c r="C2412" s="287"/>
      <c r="D2412" s="287"/>
      <c r="E2412" s="286"/>
    </row>
    <row r="2413" spans="1:5" ht="21.95" customHeight="1" thickBot="1">
      <c r="A2413" s="31">
        <f>'اسماء العملاء'!A1239</f>
        <v>0</v>
      </c>
      <c r="B2413" s="293"/>
      <c r="C2413" s="287"/>
      <c r="D2413" s="287"/>
      <c r="E2413" s="286"/>
    </row>
    <row r="2414" spans="1:5" ht="21.95" customHeight="1" thickBot="1">
      <c r="A2414" s="31">
        <f>'اسماء العملاء'!A1240</f>
        <v>0</v>
      </c>
      <c r="B2414" s="293"/>
      <c r="C2414" s="287"/>
      <c r="D2414" s="287"/>
      <c r="E2414" s="286"/>
    </row>
    <row r="2415" spans="1:5" ht="21.95" customHeight="1" thickBot="1">
      <c r="A2415" s="31">
        <f>'اسماء العملاء'!A1241</f>
        <v>0</v>
      </c>
      <c r="B2415" s="293"/>
      <c r="C2415" s="287"/>
      <c r="D2415" s="287"/>
      <c r="E2415" s="286"/>
    </row>
    <row r="2416" spans="1:5" ht="21.95" customHeight="1" thickBot="1">
      <c r="A2416" s="31">
        <f>'اسماء العملاء'!A1242</f>
        <v>0</v>
      </c>
      <c r="B2416" s="293"/>
      <c r="C2416" s="287"/>
      <c r="D2416" s="287"/>
      <c r="E2416" s="286"/>
    </row>
    <row r="2417" spans="1:5" ht="21.95" customHeight="1" thickBot="1">
      <c r="A2417" s="31">
        <f>'اسماء العملاء'!A1243</f>
        <v>0</v>
      </c>
      <c r="B2417" s="293"/>
      <c r="C2417" s="287"/>
      <c r="D2417" s="287"/>
      <c r="E2417" s="286"/>
    </row>
    <row r="2418" spans="1:5" ht="21.95" customHeight="1" thickBot="1">
      <c r="A2418" s="31">
        <f>'اسماء العملاء'!A1244</f>
        <v>0</v>
      </c>
      <c r="B2418" s="293"/>
      <c r="C2418" s="287"/>
      <c r="D2418" s="287"/>
      <c r="E2418" s="286"/>
    </row>
    <row r="2419" spans="1:5" ht="21.95" customHeight="1" thickBot="1">
      <c r="A2419" s="31">
        <f>'اسماء العملاء'!A1245</f>
        <v>0</v>
      </c>
      <c r="B2419" s="293"/>
      <c r="C2419" s="287"/>
      <c r="D2419" s="287"/>
      <c r="E2419" s="286"/>
    </row>
    <row r="2420" spans="1:5" ht="21.95" customHeight="1" thickBot="1">
      <c r="A2420" s="31">
        <f>'اسماء العملاء'!A1246</f>
        <v>0</v>
      </c>
      <c r="B2420" s="293"/>
      <c r="C2420" s="287"/>
      <c r="D2420" s="287"/>
      <c r="E2420" s="286"/>
    </row>
    <row r="2421" spans="1:5" ht="21.95" customHeight="1" thickBot="1">
      <c r="A2421" s="31">
        <f>'اسماء العملاء'!A1247</f>
        <v>0</v>
      </c>
      <c r="B2421" s="293"/>
      <c r="C2421" s="287"/>
      <c r="D2421" s="287"/>
      <c r="E2421" s="286"/>
    </row>
    <row r="2422" spans="1:5" ht="21.95" customHeight="1" thickBot="1">
      <c r="A2422" s="31">
        <f>'اسماء العملاء'!A1248</f>
        <v>0</v>
      </c>
      <c r="B2422" s="293"/>
      <c r="C2422" s="287"/>
      <c r="D2422" s="287"/>
      <c r="E2422" s="286"/>
    </row>
    <row r="2423" spans="1:5" ht="21.95" customHeight="1" thickBot="1">
      <c r="A2423" s="31">
        <f>'اسماء العملاء'!A1249</f>
        <v>0</v>
      </c>
      <c r="B2423" s="293"/>
      <c r="C2423" s="287"/>
      <c r="D2423" s="287"/>
      <c r="E2423" s="286"/>
    </row>
    <row r="2424" spans="1:5" ht="21.95" customHeight="1" thickBot="1">
      <c r="A2424" s="31">
        <f>'اسماء العملاء'!A1250</f>
        <v>0</v>
      </c>
      <c r="B2424" s="293"/>
      <c r="C2424" s="287"/>
      <c r="D2424" s="287"/>
      <c r="E2424" s="286"/>
    </row>
    <row r="2425" spans="1:5" ht="21.95" customHeight="1" thickBot="1">
      <c r="A2425" s="31">
        <f>'اسماء العملاء'!A1251</f>
        <v>0</v>
      </c>
      <c r="B2425" s="293"/>
      <c r="C2425" s="287"/>
      <c r="D2425" s="287"/>
      <c r="E2425" s="286"/>
    </row>
    <row r="2426" spans="1:5" ht="21.95" customHeight="1" thickBot="1">
      <c r="A2426" s="31">
        <f>'اسماء العملاء'!A1252</f>
        <v>0</v>
      </c>
      <c r="B2426" s="293"/>
      <c r="C2426" s="287"/>
      <c r="D2426" s="287"/>
      <c r="E2426" s="286"/>
    </row>
    <row r="2427" spans="1:5" ht="21.95" customHeight="1" thickBot="1">
      <c r="A2427" s="31">
        <f>'اسماء العملاء'!A1253</f>
        <v>0</v>
      </c>
      <c r="B2427" s="293"/>
      <c r="C2427" s="287"/>
      <c r="D2427" s="287"/>
      <c r="E2427" s="286"/>
    </row>
    <row r="2428" spans="1:5" ht="21.95" customHeight="1" thickBot="1">
      <c r="A2428" s="31">
        <f>'اسماء العملاء'!A1254</f>
        <v>0</v>
      </c>
      <c r="B2428" s="293"/>
      <c r="C2428" s="287"/>
      <c r="D2428" s="287"/>
      <c r="E2428" s="286"/>
    </row>
    <row r="2429" spans="1:5" ht="21.95" customHeight="1" thickBot="1">
      <c r="A2429" s="31">
        <f>'اسماء العملاء'!A1255</f>
        <v>0</v>
      </c>
      <c r="B2429" s="293"/>
      <c r="C2429" s="287"/>
      <c r="D2429" s="287"/>
      <c r="E2429" s="286"/>
    </row>
    <row r="2430" spans="1:5" ht="21.95" customHeight="1" thickBot="1">
      <c r="A2430" s="31">
        <f>'اسماء العملاء'!A1256</f>
        <v>0</v>
      </c>
      <c r="B2430" s="293"/>
      <c r="C2430" s="287"/>
      <c r="D2430" s="287"/>
      <c r="E2430" s="286"/>
    </row>
    <row r="2431" spans="1:5" ht="21.95" customHeight="1" thickBot="1">
      <c r="A2431" s="31">
        <f>'اسماء العملاء'!A1257</f>
        <v>0</v>
      </c>
      <c r="B2431" s="293"/>
      <c r="C2431" s="287"/>
      <c r="D2431" s="287"/>
      <c r="E2431" s="286"/>
    </row>
    <row r="2432" spans="1:5" ht="21.95" customHeight="1" thickBot="1">
      <c r="A2432" s="31">
        <f>'اسماء العملاء'!A1258</f>
        <v>0</v>
      </c>
      <c r="B2432" s="293"/>
      <c r="C2432" s="287"/>
      <c r="D2432" s="287"/>
      <c r="E2432" s="286"/>
    </row>
    <row r="2433" spans="1:5" ht="21.95" customHeight="1" thickBot="1">
      <c r="A2433" s="31">
        <f>'اسماء العملاء'!A1259</f>
        <v>0</v>
      </c>
      <c r="B2433" s="293"/>
      <c r="C2433" s="287"/>
      <c r="D2433" s="287"/>
      <c r="E2433" s="286"/>
    </row>
    <row r="2434" spans="1:5" ht="21.95" customHeight="1" thickBot="1">
      <c r="A2434" s="31">
        <f>'اسماء العملاء'!A1260</f>
        <v>0</v>
      </c>
      <c r="B2434" s="293"/>
      <c r="C2434" s="287"/>
      <c r="D2434" s="287"/>
      <c r="E2434" s="286"/>
    </row>
    <row r="2435" spans="1:5" ht="21.95" customHeight="1" thickBot="1">
      <c r="A2435" s="31">
        <f>'اسماء العملاء'!A1261</f>
        <v>0</v>
      </c>
      <c r="B2435" s="293"/>
      <c r="C2435" s="287"/>
      <c r="D2435" s="287"/>
      <c r="E2435" s="286"/>
    </row>
    <row r="2436" spans="1:5" ht="21.95" customHeight="1" thickBot="1">
      <c r="A2436" s="31">
        <f>'اسماء العملاء'!A1262</f>
        <v>0</v>
      </c>
      <c r="B2436" s="293"/>
      <c r="C2436" s="287"/>
      <c r="D2436" s="287"/>
      <c r="E2436" s="286"/>
    </row>
    <row r="2437" spans="1:5" ht="21.95" customHeight="1" thickBot="1">
      <c r="A2437" s="31">
        <f>'اسماء العملاء'!A1263</f>
        <v>0</v>
      </c>
      <c r="B2437" s="293"/>
      <c r="C2437" s="287"/>
      <c r="D2437" s="287"/>
      <c r="E2437" s="286"/>
    </row>
    <row r="2438" spans="1:5" ht="21.95" customHeight="1" thickBot="1">
      <c r="A2438" s="31">
        <f>'اسماء العملاء'!A1264</f>
        <v>0</v>
      </c>
      <c r="B2438" s="293"/>
      <c r="C2438" s="287"/>
      <c r="D2438" s="287"/>
      <c r="E2438" s="286"/>
    </row>
    <row r="2439" spans="1:5" ht="21.95" customHeight="1" thickBot="1">
      <c r="A2439" s="31">
        <f>'اسماء العملاء'!A1265</f>
        <v>0</v>
      </c>
      <c r="B2439" s="293"/>
      <c r="C2439" s="287"/>
      <c r="D2439" s="287"/>
      <c r="E2439" s="286"/>
    </row>
    <row r="2440" spans="1:5" ht="21.95" customHeight="1" thickBot="1">
      <c r="A2440" s="31">
        <f>'اسماء العملاء'!A1266</f>
        <v>0</v>
      </c>
      <c r="B2440" s="293"/>
      <c r="C2440" s="287"/>
      <c r="D2440" s="287"/>
      <c r="E2440" s="286"/>
    </row>
    <row r="2441" spans="1:5" ht="21.95" customHeight="1" thickBot="1">
      <c r="A2441" s="31">
        <f>'اسماء العملاء'!A1267</f>
        <v>0</v>
      </c>
      <c r="B2441" s="293"/>
      <c r="C2441" s="287"/>
      <c r="D2441" s="287"/>
      <c r="E2441" s="286"/>
    </row>
    <row r="2442" spans="1:5" ht="21.95" customHeight="1" thickBot="1">
      <c r="A2442" s="31">
        <f>'اسماء العملاء'!A1268</f>
        <v>0</v>
      </c>
      <c r="B2442" s="293"/>
      <c r="C2442" s="287"/>
      <c r="D2442" s="287"/>
      <c r="E2442" s="286"/>
    </row>
    <row r="2443" spans="1:5" ht="21.95" customHeight="1" thickBot="1">
      <c r="A2443" s="31">
        <f>'اسماء العملاء'!A1269</f>
        <v>0</v>
      </c>
      <c r="B2443" s="293"/>
      <c r="C2443" s="287"/>
      <c r="D2443" s="287"/>
      <c r="E2443" s="286"/>
    </row>
    <row r="2444" spans="1:5" ht="21.95" customHeight="1">
      <c r="A2444" s="31">
        <f>'اسماء العملاء'!A1270</f>
        <v>0</v>
      </c>
      <c r="B2444" s="293"/>
      <c r="C2444" s="287"/>
      <c r="D2444" s="287"/>
      <c r="E2444" s="286"/>
    </row>
  </sheetData>
  <autoFilter ref="H1:H2444"/>
  <mergeCells count="1">
    <mergeCell ref="F902:G902"/>
  </mergeCells>
  <dataValidations count="1">
    <dataValidation type="list" allowBlank="1" showInputMessage="1" showErrorMessage="1" sqref="B3:B900">
      <formula1>$A$1176:$A$2444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الصفحة الرئيسية</vt:lpstr>
      <vt:lpstr>بيان الصيانة</vt:lpstr>
      <vt:lpstr>الرصيد الثابت</vt:lpstr>
      <vt:lpstr>انواع الفلاتر</vt:lpstr>
      <vt:lpstr>اسماء العملاء</vt:lpstr>
      <vt:lpstr>الدخول</vt:lpstr>
      <vt:lpstr>العملاء</vt:lpstr>
      <vt:lpstr>الصيانة</vt:lpstr>
      <vt:lpstr>ايصلات مجمعة</vt:lpstr>
      <vt:lpstr>الفواتير</vt:lpstr>
      <vt:lpstr>ايصلات</vt:lpstr>
      <vt:lpstr>الفواتير!Print_Area</vt:lpstr>
      <vt:lpstr>ايصلات!Print_Area</vt:lpstr>
      <vt:lpstr>اسم_العميل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cp:lastPrinted>2018-09-25T21:23:41Z</cp:lastPrinted>
  <dcterms:created xsi:type="dcterms:W3CDTF">2018-09-18T09:02:25Z</dcterms:created>
  <dcterms:modified xsi:type="dcterms:W3CDTF">2018-09-26T08:03:48Z</dcterms:modified>
</cp:coreProperties>
</file>