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uf\Desktop\"/>
    </mc:Choice>
  </mc:AlternateContent>
  <bookViews>
    <workbookView xWindow="0" yWindow="0" windowWidth="24000" windowHeight="9765" activeTab="1"/>
  </bookViews>
  <sheets>
    <sheet name="النتائج والترتيب" sheetId="7" r:id="rId1"/>
    <sheet name="قائمة الفرق" sheetId="2" r:id="rId2"/>
  </sheets>
  <definedNames>
    <definedName name="Equipes">OFFSET('قائمة الفرق'!$B$6,,,MAX('قائمة الفرق'!$A:$A))</definedName>
  </definedNames>
  <calcPr calcId="152511"/>
</workbook>
</file>

<file path=xl/calcChain.xml><?xml version="1.0" encoding="utf-8"?>
<calcChain xmlns="http://schemas.openxmlformats.org/spreadsheetml/2006/main">
  <c r="E18" i="2" l="1"/>
  <c r="A6" i="2"/>
  <c r="E6" i="2"/>
  <c r="E7" i="2"/>
  <c r="E8" i="2"/>
  <c r="E9" i="2"/>
  <c r="E10" i="2"/>
  <c r="E11" i="2"/>
  <c r="E12" i="2"/>
  <c r="E13" i="2"/>
  <c r="E14" i="2"/>
  <c r="E15" i="2"/>
  <c r="E16" i="2"/>
  <c r="E17" i="2"/>
  <c r="E19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U11" i="7" l="1"/>
  <c r="V11" i="7" s="1"/>
  <c r="Y11" i="7" s="1"/>
  <c r="U27" i="7"/>
  <c r="U7" i="7"/>
  <c r="V7" i="7" s="1"/>
  <c r="Y7" i="7" s="1"/>
  <c r="U23" i="7"/>
  <c r="AF23" i="7" s="1"/>
  <c r="U8" i="7"/>
  <c r="U12" i="7"/>
  <c r="U16" i="7"/>
  <c r="U20" i="7"/>
  <c r="AF20" i="7" s="1"/>
  <c r="U24" i="7"/>
  <c r="AF24" i="7" s="1"/>
  <c r="U28" i="7"/>
  <c r="AF28" i="7" s="1"/>
  <c r="U32" i="7"/>
  <c r="AF32" i="7" s="1"/>
  <c r="U4" i="7"/>
  <c r="V4" i="7" s="1"/>
  <c r="X4" i="7" s="1"/>
  <c r="U5" i="7"/>
  <c r="V5" i="7" s="1"/>
  <c r="AA5" i="7" s="1"/>
  <c r="U9" i="7"/>
  <c r="V9" i="7" s="1"/>
  <c r="AA9" i="7" s="1"/>
  <c r="U13" i="7"/>
  <c r="V13" i="7" s="1"/>
  <c r="AA13" i="7" s="1"/>
  <c r="U17" i="7"/>
  <c r="V17" i="7" s="1"/>
  <c r="AA17" i="7" s="1"/>
  <c r="U21" i="7"/>
  <c r="AF21" i="7" s="1"/>
  <c r="U25" i="7"/>
  <c r="AF25" i="7" s="1"/>
  <c r="U29" i="7"/>
  <c r="AF29" i="7" s="1"/>
  <c r="U33" i="7"/>
  <c r="AF33" i="7" s="1"/>
  <c r="U6" i="7"/>
  <c r="U10" i="7"/>
  <c r="U14" i="7"/>
  <c r="U18" i="7"/>
  <c r="U22" i="7"/>
  <c r="AF22" i="7" s="1"/>
  <c r="U26" i="7"/>
  <c r="AF26" i="7" s="1"/>
  <c r="U30" i="7"/>
  <c r="AF30" i="7" s="1"/>
  <c r="U34" i="7"/>
  <c r="AF34" i="7" s="1"/>
  <c r="U35" i="7"/>
  <c r="AF35" i="7" s="1"/>
  <c r="U19" i="7"/>
  <c r="U31" i="7"/>
  <c r="AF31" i="7" s="1"/>
  <c r="U15" i="7"/>
  <c r="V15" i="7" s="1"/>
  <c r="Y15" i="7" s="1"/>
  <c r="V19" i="7" l="1"/>
  <c r="X19" i="7" s="1"/>
  <c r="AA27" i="7"/>
  <c r="AF27" i="7"/>
  <c r="AB27" i="7"/>
  <c r="AE27" i="7"/>
  <c r="Z11" i="7"/>
  <c r="X11" i="7"/>
  <c r="AB11" i="7"/>
  <c r="J17" i="7"/>
  <c r="W27" i="7"/>
  <c r="AA11" i="7"/>
  <c r="Y27" i="7"/>
  <c r="Z4" i="7"/>
  <c r="Y13" i="7"/>
  <c r="AB13" i="7"/>
  <c r="AC13" i="7" s="1"/>
  <c r="AB5" i="7"/>
  <c r="AC5" i="7" s="1"/>
  <c r="X7" i="7"/>
  <c r="J11" i="7"/>
  <c r="Z7" i="7"/>
  <c r="AB7" i="7"/>
  <c r="AA7" i="7"/>
  <c r="Z27" i="7"/>
  <c r="AD27" i="7"/>
  <c r="X27" i="7"/>
  <c r="J16" i="7"/>
  <c r="V27" i="7"/>
  <c r="AC27" i="7"/>
  <c r="Z26" i="7"/>
  <c r="W26" i="7"/>
  <c r="AA26" i="7"/>
  <c r="X26" i="7"/>
  <c r="AB26" i="7"/>
  <c r="Y26" i="7"/>
  <c r="AC26" i="7"/>
  <c r="AD26" i="7"/>
  <c r="AE26" i="7"/>
  <c r="V26" i="7"/>
  <c r="V10" i="7"/>
  <c r="X10" i="7" s="1"/>
  <c r="Y25" i="7"/>
  <c r="AC25" i="7"/>
  <c r="AD25" i="7"/>
  <c r="AE25" i="7"/>
  <c r="V25" i="7"/>
  <c r="Z25" i="7"/>
  <c r="W25" i="7"/>
  <c r="AA25" i="7"/>
  <c r="X25" i="7"/>
  <c r="AB25" i="7"/>
  <c r="X28" i="7"/>
  <c r="AB28" i="7"/>
  <c r="Y28" i="7"/>
  <c r="AC28" i="7"/>
  <c r="Z28" i="7"/>
  <c r="W28" i="7"/>
  <c r="AA28" i="7"/>
  <c r="AD28" i="7"/>
  <c r="AE28" i="7"/>
  <c r="V28" i="7"/>
  <c r="V12" i="7"/>
  <c r="Z12" i="7" s="1"/>
  <c r="Y17" i="7"/>
  <c r="X17" i="7"/>
  <c r="Z9" i="7"/>
  <c r="Y12" i="7"/>
  <c r="AB15" i="7"/>
  <c r="AB19" i="7"/>
  <c r="J31" i="7"/>
  <c r="W35" i="7"/>
  <c r="AA35" i="7"/>
  <c r="X35" i="7"/>
  <c r="AB35" i="7"/>
  <c r="Y35" i="7"/>
  <c r="AC35" i="7"/>
  <c r="AD35" i="7"/>
  <c r="AE35" i="7"/>
  <c r="V35" i="7"/>
  <c r="Z35" i="7"/>
  <c r="Z22" i="7"/>
  <c r="W22" i="7"/>
  <c r="AA22" i="7"/>
  <c r="AD22" i="7"/>
  <c r="X22" i="7"/>
  <c r="AB22" i="7"/>
  <c r="Y22" i="7"/>
  <c r="AC22" i="7"/>
  <c r="AE22" i="7"/>
  <c r="V22" i="7"/>
  <c r="V6" i="7"/>
  <c r="V21" i="7"/>
  <c r="Y21" i="7" s="1"/>
  <c r="Z21" i="7"/>
  <c r="X21" i="7"/>
  <c r="AB21" i="7"/>
  <c r="X24" i="7"/>
  <c r="AB24" i="7"/>
  <c r="Y24" i="7"/>
  <c r="AC24" i="7"/>
  <c r="Z24" i="7"/>
  <c r="W24" i="7"/>
  <c r="AA24" i="7"/>
  <c r="AD24" i="7"/>
  <c r="AE24" i="7"/>
  <c r="V24" i="7"/>
  <c r="V8" i="7"/>
  <c r="Z8" i="7" s="1"/>
  <c r="AA4" i="7"/>
  <c r="X5" i="7"/>
  <c r="AB17" i="7"/>
  <c r="AC17" i="7" s="1"/>
  <c r="Z13" i="7"/>
  <c r="Y5" i="7"/>
  <c r="Z34" i="7"/>
  <c r="W34" i="7"/>
  <c r="AA34" i="7"/>
  <c r="X34" i="7"/>
  <c r="AB34" i="7"/>
  <c r="Y34" i="7"/>
  <c r="AC34" i="7"/>
  <c r="AD34" i="7"/>
  <c r="AE34" i="7"/>
  <c r="V34" i="7"/>
  <c r="V18" i="7"/>
  <c r="X18" i="7" s="1"/>
  <c r="Y33" i="7"/>
  <c r="AC33" i="7"/>
  <c r="AD33" i="7"/>
  <c r="AE33" i="7"/>
  <c r="V33" i="7"/>
  <c r="Z33" i="7"/>
  <c r="W33" i="7"/>
  <c r="AA33" i="7"/>
  <c r="X33" i="7"/>
  <c r="AB33" i="7"/>
  <c r="X20" i="7"/>
  <c r="AB20" i="7"/>
  <c r="Z20" i="7"/>
  <c r="V20" i="7"/>
  <c r="Y20" i="7" s="1"/>
  <c r="W20" i="7" s="1"/>
  <c r="AB4" i="7"/>
  <c r="X9" i="7"/>
  <c r="Z15" i="7"/>
  <c r="Y9" i="7"/>
  <c r="Z17" i="7"/>
  <c r="AA15" i="7"/>
  <c r="J26" i="7"/>
  <c r="J32" i="7"/>
  <c r="W31" i="7"/>
  <c r="AA31" i="7"/>
  <c r="X31" i="7"/>
  <c r="AB31" i="7"/>
  <c r="Y31" i="7"/>
  <c r="AC31" i="7"/>
  <c r="AD31" i="7"/>
  <c r="AE31" i="7"/>
  <c r="V31" i="7"/>
  <c r="Z31" i="7"/>
  <c r="Z30" i="7"/>
  <c r="W30" i="7"/>
  <c r="AA30" i="7"/>
  <c r="X30" i="7"/>
  <c r="AB30" i="7"/>
  <c r="Y30" i="7"/>
  <c r="AC30" i="7"/>
  <c r="AE30" i="7"/>
  <c r="V30" i="7"/>
  <c r="AD30" i="7"/>
  <c r="V14" i="7"/>
  <c r="Y14" i="7" s="1"/>
  <c r="Y29" i="7"/>
  <c r="AC29" i="7"/>
  <c r="AD29" i="7"/>
  <c r="AE29" i="7"/>
  <c r="V29" i="7"/>
  <c r="Z29" i="7"/>
  <c r="W29" i="7"/>
  <c r="AA29" i="7"/>
  <c r="X29" i="7"/>
  <c r="AB29" i="7"/>
  <c r="X32" i="7"/>
  <c r="AB32" i="7"/>
  <c r="Y32" i="7"/>
  <c r="AC32" i="7"/>
  <c r="Z32" i="7"/>
  <c r="W32" i="7"/>
  <c r="AA32" i="7"/>
  <c r="AD32" i="7"/>
  <c r="AE32" i="7"/>
  <c r="V32" i="7"/>
  <c r="V16" i="7"/>
  <c r="W23" i="7"/>
  <c r="AA23" i="7"/>
  <c r="X23" i="7"/>
  <c r="AB23" i="7"/>
  <c r="Y23" i="7"/>
  <c r="AC23" i="7"/>
  <c r="AD23" i="7"/>
  <c r="AE23" i="7"/>
  <c r="V23" i="7"/>
  <c r="Z23" i="7"/>
  <c r="Y4" i="7"/>
  <c r="AD4" i="7" s="1"/>
  <c r="AB9" i="7"/>
  <c r="AC9" i="7" s="1"/>
  <c r="X13" i="7"/>
  <c r="Z5" i="7"/>
  <c r="X15" i="7"/>
  <c r="J23" i="7"/>
  <c r="J30" i="7"/>
  <c r="J15" i="7"/>
  <c r="J35" i="7"/>
  <c r="J4" i="7"/>
  <c r="J5" i="7"/>
  <c r="J34" i="7"/>
  <c r="J19" i="7"/>
  <c r="J8" i="7"/>
  <c r="J24" i="7"/>
  <c r="J9" i="7"/>
  <c r="J22" i="7"/>
  <c r="J20" i="7"/>
  <c r="J7" i="7"/>
  <c r="J27" i="7"/>
  <c r="J12" i="7"/>
  <c r="J28" i="7"/>
  <c r="J13" i="7"/>
  <c r="J29" i="7"/>
  <c r="J14" i="7"/>
  <c r="J33" i="7"/>
  <c r="J18" i="7"/>
  <c r="J25" i="7"/>
  <c r="J6" i="7"/>
  <c r="J10" i="7"/>
  <c r="J21" i="7"/>
  <c r="AA19" i="7" l="1"/>
  <c r="AC19" i="7" s="1"/>
  <c r="Y19" i="7"/>
  <c r="AD19" i="7" s="1"/>
  <c r="Z19" i="7"/>
  <c r="AA12" i="7"/>
  <c r="W11" i="7"/>
  <c r="AC11" i="7"/>
  <c r="W7" i="7"/>
  <c r="W17" i="7"/>
  <c r="Z18" i="7"/>
  <c r="X12" i="7"/>
  <c r="AD12" i="7" s="1"/>
  <c r="W13" i="7"/>
  <c r="AC4" i="7"/>
  <c r="AA8" i="7"/>
  <c r="AC7" i="7"/>
  <c r="W15" i="7"/>
  <c r="W5" i="7"/>
  <c r="W9" i="7"/>
  <c r="AD21" i="7"/>
  <c r="W21" i="7"/>
  <c r="AD20" i="7"/>
  <c r="X6" i="7"/>
  <c r="AA6" i="7"/>
  <c r="AB6" i="7"/>
  <c r="Y8" i="7"/>
  <c r="AB8" i="7"/>
  <c r="Z6" i="7"/>
  <c r="AB10" i="7"/>
  <c r="AB12" i="7"/>
  <c r="Z10" i="7"/>
  <c r="Z16" i="7"/>
  <c r="X16" i="7"/>
  <c r="X14" i="7"/>
  <c r="AD14" i="7" s="1"/>
  <c r="AA14" i="7"/>
  <c r="AB14" i="7"/>
  <c r="AB16" i="7"/>
  <c r="Z14" i="7"/>
  <c r="Y6" i="7"/>
  <c r="Y18" i="7"/>
  <c r="AA10" i="7"/>
  <c r="AA18" i="7"/>
  <c r="AA16" i="7"/>
  <c r="AB18" i="7"/>
  <c r="X8" i="7"/>
  <c r="AA20" i="7"/>
  <c r="AC20" i="7" s="1"/>
  <c r="AA21" i="7"/>
  <c r="AC21" i="7" s="1"/>
  <c r="AC15" i="7"/>
  <c r="Y10" i="7"/>
  <c r="Y16" i="7"/>
  <c r="AD17" i="7"/>
  <c r="AD15" i="7"/>
  <c r="AD13" i="7"/>
  <c r="AD11" i="7"/>
  <c r="AD9" i="7"/>
  <c r="AD7" i="7"/>
  <c r="AD5" i="7"/>
  <c r="W4" i="7"/>
  <c r="W19" i="7" l="1"/>
  <c r="AC12" i="7"/>
  <c r="AD8" i="7"/>
  <c r="W12" i="7"/>
  <c r="W18" i="7"/>
  <c r="W14" i="7"/>
  <c r="W16" i="7"/>
  <c r="AC18" i="7"/>
  <c r="W6" i="7"/>
  <c r="AC8" i="7"/>
  <c r="AE4" i="7"/>
  <c r="W10" i="7"/>
  <c r="AC10" i="7"/>
  <c r="W8" i="7"/>
  <c r="AD16" i="7"/>
  <c r="AC14" i="7"/>
  <c r="AC6" i="7"/>
  <c r="AE20" i="7"/>
  <c r="AD6" i="7"/>
  <c r="AD10" i="7"/>
  <c r="AC16" i="7"/>
  <c r="AE21" i="7"/>
  <c r="AD18" i="7"/>
  <c r="B13" i="7"/>
  <c r="B21" i="7"/>
  <c r="B29" i="7"/>
  <c r="B37" i="7"/>
  <c r="B45" i="7"/>
  <c r="B53" i="7"/>
  <c r="B61" i="7"/>
  <c r="B5" i="7"/>
  <c r="AE13" i="7" l="1"/>
  <c r="AE18" i="7"/>
  <c r="AE8" i="7"/>
  <c r="AE14" i="7"/>
  <c r="AE19" i="7"/>
  <c r="AE17" i="7"/>
  <c r="AE10" i="7"/>
  <c r="AE6" i="7"/>
  <c r="AE16" i="7"/>
  <c r="AE5" i="7"/>
  <c r="AE9" i="7"/>
  <c r="AE7" i="7"/>
  <c r="AE11" i="7"/>
  <c r="AE15" i="7"/>
  <c r="AE12" i="7"/>
  <c r="AF11" i="7" l="1"/>
  <c r="AF18" i="7"/>
  <c r="AF19" i="7"/>
  <c r="AF16" i="7"/>
  <c r="AF13" i="7"/>
  <c r="AF7" i="7"/>
  <c r="AF4" i="7"/>
  <c r="AF6" i="7"/>
  <c r="AF14" i="7"/>
  <c r="AF12" i="7"/>
  <c r="AF9" i="7"/>
  <c r="AF10" i="7"/>
  <c r="AF8" i="7"/>
  <c r="AF15" i="7"/>
  <c r="AF5" i="7"/>
  <c r="AF17" i="7"/>
  <c r="K20" i="7"/>
  <c r="K21" i="7"/>
  <c r="K23" i="7"/>
  <c r="K25" i="7"/>
  <c r="K35" i="7"/>
  <c r="K27" i="7"/>
  <c r="K32" i="7"/>
  <c r="K33" i="7"/>
  <c r="K24" i="7"/>
  <c r="K34" i="7"/>
  <c r="K30" i="7"/>
  <c r="K28" i="7"/>
  <c r="K31" i="7"/>
  <c r="K26" i="7"/>
  <c r="K29" i="7"/>
  <c r="K22" i="7"/>
  <c r="K18" i="7" l="1"/>
  <c r="L18" i="7" s="1"/>
  <c r="K4" i="7"/>
  <c r="L4" i="7" s="1"/>
  <c r="H6" i="2" s="1"/>
  <c r="K15" i="7"/>
  <c r="O15" i="7" s="1"/>
  <c r="K17" i="2" s="1"/>
  <c r="K19" i="7"/>
  <c r="L19" i="7" s="1"/>
  <c r="K14" i="7"/>
  <c r="L14" i="7" s="1"/>
  <c r="K13" i="7"/>
  <c r="K16" i="7"/>
  <c r="P16" i="7" s="1"/>
  <c r="M18" i="2" s="1"/>
  <c r="K7" i="7"/>
  <c r="K5" i="7"/>
  <c r="L5" i="7" s="1"/>
  <c r="H7" i="2" s="1"/>
  <c r="K17" i="7"/>
  <c r="K10" i="7"/>
  <c r="O10" i="7" s="1"/>
  <c r="K12" i="2" s="1"/>
  <c r="K12" i="7"/>
  <c r="K11" i="7"/>
  <c r="N11" i="7" s="1"/>
  <c r="J13" i="2" s="1"/>
  <c r="K6" i="7"/>
  <c r="K9" i="7"/>
  <c r="O9" i="7" s="1"/>
  <c r="K11" i="2" s="1"/>
  <c r="K8" i="7"/>
  <c r="M30" i="7"/>
  <c r="I32" i="2" s="1"/>
  <c r="O30" i="7"/>
  <c r="K32" i="2" s="1"/>
  <c r="P30" i="7"/>
  <c r="M32" i="2" s="1"/>
  <c r="S30" i="7"/>
  <c r="P32" i="2" s="1"/>
  <c r="F32" i="2"/>
  <c r="N30" i="7"/>
  <c r="J32" i="2" s="1"/>
  <c r="R30" i="7"/>
  <c r="O32" i="2" s="1"/>
  <c r="Q30" i="7"/>
  <c r="N32" i="2" s="1"/>
  <c r="L30" i="7"/>
  <c r="H32" i="2" s="1"/>
  <c r="M22" i="7"/>
  <c r="I24" i="2" s="1"/>
  <c r="O22" i="7"/>
  <c r="K24" i="2" s="1"/>
  <c r="S22" i="7"/>
  <c r="P24" i="2" s="1"/>
  <c r="P22" i="7"/>
  <c r="M24" i="2" s="1"/>
  <c r="F24" i="2"/>
  <c r="N22" i="7"/>
  <c r="J24" i="2" s="1"/>
  <c r="R22" i="7"/>
  <c r="O24" i="2" s="1"/>
  <c r="Q22" i="7"/>
  <c r="N24" i="2" s="1"/>
  <c r="L22" i="7"/>
  <c r="H24" i="2" s="1"/>
  <c r="P28" i="7"/>
  <c r="M30" i="2" s="1"/>
  <c r="M28" i="7"/>
  <c r="I30" i="2" s="1"/>
  <c r="S28" i="7"/>
  <c r="P30" i="2" s="1"/>
  <c r="N28" i="7"/>
  <c r="J30" i="2" s="1"/>
  <c r="F30" i="2"/>
  <c r="Q28" i="7"/>
  <c r="N30" i="2" s="1"/>
  <c r="R28" i="7"/>
  <c r="O30" i="2" s="1"/>
  <c r="O28" i="7"/>
  <c r="K30" i="2" s="1"/>
  <c r="L28" i="7"/>
  <c r="H30" i="2" s="1"/>
  <c r="S33" i="7"/>
  <c r="P35" i="2" s="1"/>
  <c r="N33" i="7"/>
  <c r="J35" i="2" s="1"/>
  <c r="M33" i="7"/>
  <c r="I35" i="2" s="1"/>
  <c r="P33" i="7"/>
  <c r="M35" i="2" s="1"/>
  <c r="R33" i="7"/>
  <c r="O35" i="2" s="1"/>
  <c r="Q33" i="7"/>
  <c r="N35" i="2" s="1"/>
  <c r="F35" i="2"/>
  <c r="L33" i="7"/>
  <c r="H35" i="2" s="1"/>
  <c r="O33" i="7"/>
  <c r="K35" i="2" s="1"/>
  <c r="S25" i="7"/>
  <c r="P27" i="2" s="1"/>
  <c r="F27" i="2"/>
  <c r="N25" i="7"/>
  <c r="J27" i="2" s="1"/>
  <c r="L25" i="7"/>
  <c r="H27" i="2" s="1"/>
  <c r="O25" i="7"/>
  <c r="K27" i="2" s="1"/>
  <c r="R25" i="7"/>
  <c r="O27" i="2" s="1"/>
  <c r="P25" i="7"/>
  <c r="M27" i="2" s="1"/>
  <c r="Q25" i="7"/>
  <c r="N27" i="2" s="1"/>
  <c r="M25" i="7"/>
  <c r="I27" i="2" s="1"/>
  <c r="N29" i="7"/>
  <c r="J31" i="2" s="1"/>
  <c r="S29" i="7"/>
  <c r="P31" i="2" s="1"/>
  <c r="R29" i="7"/>
  <c r="O31" i="2" s="1"/>
  <c r="M29" i="7"/>
  <c r="I31" i="2" s="1"/>
  <c r="L29" i="7"/>
  <c r="H31" i="2" s="1"/>
  <c r="O29" i="7"/>
  <c r="K31" i="2" s="1"/>
  <c r="F31" i="2"/>
  <c r="P29" i="7"/>
  <c r="M31" i="2" s="1"/>
  <c r="Q29" i="7"/>
  <c r="N31" i="2" s="1"/>
  <c r="M23" i="7"/>
  <c r="I25" i="2" s="1"/>
  <c r="F25" i="2"/>
  <c r="P23" i="7"/>
  <c r="M25" i="2" s="1"/>
  <c r="N23" i="7"/>
  <c r="J25" i="2" s="1"/>
  <c r="R23" i="7"/>
  <c r="O25" i="2" s="1"/>
  <c r="Q23" i="7"/>
  <c r="N25" i="2" s="1"/>
  <c r="L23" i="7"/>
  <c r="H25" i="2" s="1"/>
  <c r="O23" i="7"/>
  <c r="K25" i="2" s="1"/>
  <c r="S23" i="7"/>
  <c r="P25" i="2" s="1"/>
  <c r="P26" i="7"/>
  <c r="M28" i="2" s="1"/>
  <c r="N26" i="7"/>
  <c r="J28" i="2" s="1"/>
  <c r="R26" i="7"/>
  <c r="O28" i="2" s="1"/>
  <c r="S26" i="7"/>
  <c r="P28" i="2" s="1"/>
  <c r="M26" i="7"/>
  <c r="I28" i="2" s="1"/>
  <c r="O26" i="7"/>
  <c r="K28" i="2" s="1"/>
  <c r="Q26" i="7"/>
  <c r="N28" i="2" s="1"/>
  <c r="F28" i="2"/>
  <c r="L26" i="7"/>
  <c r="H28" i="2" s="1"/>
  <c r="P34" i="7"/>
  <c r="M36" i="2" s="1"/>
  <c r="F36" i="2"/>
  <c r="N34" i="7"/>
  <c r="J36" i="2" s="1"/>
  <c r="Q34" i="7"/>
  <c r="N36" i="2" s="1"/>
  <c r="S34" i="7"/>
  <c r="P36" i="2" s="1"/>
  <c r="M34" i="7"/>
  <c r="I36" i="2" s="1"/>
  <c r="O34" i="7"/>
  <c r="K36" i="2" s="1"/>
  <c r="R34" i="7"/>
  <c r="O36" i="2" s="1"/>
  <c r="L34" i="7"/>
  <c r="H36" i="2" s="1"/>
  <c r="P27" i="7"/>
  <c r="M29" i="2" s="1"/>
  <c r="F29" i="2"/>
  <c r="M27" i="7"/>
  <c r="I29" i="2" s="1"/>
  <c r="Q27" i="7"/>
  <c r="N29" i="2" s="1"/>
  <c r="L27" i="7"/>
  <c r="H29" i="2" s="1"/>
  <c r="O27" i="7"/>
  <c r="K29" i="2" s="1"/>
  <c r="S27" i="7"/>
  <c r="P29" i="2" s="1"/>
  <c r="R27" i="7"/>
  <c r="O29" i="2" s="1"/>
  <c r="N27" i="7"/>
  <c r="J29" i="2" s="1"/>
  <c r="N21" i="7"/>
  <c r="J23" i="2" s="1"/>
  <c r="S21" i="7"/>
  <c r="P23" i="2" s="1"/>
  <c r="P21" i="7"/>
  <c r="M23" i="2" s="1"/>
  <c r="Q21" i="7"/>
  <c r="N23" i="2" s="1"/>
  <c r="O21" i="7"/>
  <c r="K23" i="2" s="1"/>
  <c r="M21" i="7"/>
  <c r="I23" i="2" s="1"/>
  <c r="L21" i="7"/>
  <c r="H23" i="2" s="1"/>
  <c r="R21" i="7"/>
  <c r="O23" i="2" s="1"/>
  <c r="F23" i="2"/>
  <c r="M32" i="7"/>
  <c r="I34" i="2" s="1"/>
  <c r="F34" i="2"/>
  <c r="N32" i="7"/>
  <c r="J34" i="2" s="1"/>
  <c r="Q32" i="7"/>
  <c r="N34" i="2" s="1"/>
  <c r="R32" i="7"/>
  <c r="O34" i="2" s="1"/>
  <c r="S32" i="7"/>
  <c r="P34" i="2" s="1"/>
  <c r="P32" i="7"/>
  <c r="M34" i="2" s="1"/>
  <c r="O32" i="7"/>
  <c r="K34" i="2" s="1"/>
  <c r="L32" i="7"/>
  <c r="H34" i="2" s="1"/>
  <c r="L31" i="7"/>
  <c r="H33" i="2" s="1"/>
  <c r="O31" i="7"/>
  <c r="K33" i="2" s="1"/>
  <c r="S31" i="7"/>
  <c r="P33" i="2" s="1"/>
  <c r="R31" i="7"/>
  <c r="O33" i="2" s="1"/>
  <c r="P31" i="7"/>
  <c r="M33" i="2" s="1"/>
  <c r="Q31" i="7"/>
  <c r="N33" i="2" s="1"/>
  <c r="N31" i="7"/>
  <c r="J33" i="2" s="1"/>
  <c r="M31" i="7"/>
  <c r="I33" i="2" s="1"/>
  <c r="F33" i="2"/>
  <c r="M24" i="7"/>
  <c r="I26" i="2" s="1"/>
  <c r="S24" i="7"/>
  <c r="P26" i="2" s="1"/>
  <c r="P24" i="7"/>
  <c r="M26" i="2" s="1"/>
  <c r="O24" i="7"/>
  <c r="K26" i="2" s="1"/>
  <c r="N24" i="7"/>
  <c r="J26" i="2" s="1"/>
  <c r="Q24" i="7"/>
  <c r="N26" i="2" s="1"/>
  <c r="R24" i="7"/>
  <c r="O26" i="2" s="1"/>
  <c r="F26" i="2"/>
  <c r="L24" i="7"/>
  <c r="H26" i="2" s="1"/>
  <c r="R35" i="7"/>
  <c r="O37" i="2" s="1"/>
  <c r="N35" i="7"/>
  <c r="J37" i="2" s="1"/>
  <c r="L35" i="7"/>
  <c r="H37" i="2" s="1"/>
  <c r="O35" i="7"/>
  <c r="K37" i="2" s="1"/>
  <c r="S35" i="7"/>
  <c r="P37" i="2" s="1"/>
  <c r="M35" i="7"/>
  <c r="I37" i="2" s="1"/>
  <c r="Q35" i="7"/>
  <c r="N37" i="2" s="1"/>
  <c r="P35" i="7"/>
  <c r="M37" i="2" s="1"/>
  <c r="F37" i="2"/>
  <c r="P20" i="7"/>
  <c r="M22" i="2" s="1"/>
  <c r="S20" i="7"/>
  <c r="P22" i="2" s="1"/>
  <c r="M20" i="7"/>
  <c r="I22" i="2" s="1"/>
  <c r="O20" i="7"/>
  <c r="K22" i="2" s="1"/>
  <c r="N20" i="7"/>
  <c r="J22" i="2" s="1"/>
  <c r="Q20" i="7"/>
  <c r="N22" i="2" s="1"/>
  <c r="R20" i="7"/>
  <c r="O22" i="2" s="1"/>
  <c r="L20" i="7"/>
  <c r="H22" i="2" s="1"/>
  <c r="F22" i="2"/>
  <c r="N18" i="7"/>
  <c r="J20" i="2" s="1"/>
  <c r="F20" i="2" l="1"/>
  <c r="F21" i="2"/>
  <c r="R15" i="7"/>
  <c r="O17" i="2" s="1"/>
  <c r="S9" i="7"/>
  <c r="P11" i="2" s="1"/>
  <c r="M10" i="7"/>
  <c r="I12" i="2" s="1"/>
  <c r="M19" i="7"/>
  <c r="I21" i="2" s="1"/>
  <c r="N14" i="7"/>
  <c r="J16" i="2" s="1"/>
  <c r="M16" i="7"/>
  <c r="I18" i="2" s="1"/>
  <c r="H20" i="2"/>
  <c r="Q9" i="7"/>
  <c r="N11" i="2" s="1"/>
  <c r="P14" i="7"/>
  <c r="M16" i="2" s="1"/>
  <c r="Q15" i="7"/>
  <c r="N17" i="2" s="1"/>
  <c r="L16" i="7"/>
  <c r="H18" i="2" s="1"/>
  <c r="S10" i="7"/>
  <c r="P12" i="2" s="1"/>
  <c r="P18" i="7"/>
  <c r="M20" i="2" s="1"/>
  <c r="M18" i="7"/>
  <c r="I20" i="2" s="1"/>
  <c r="M14" i="7"/>
  <c r="I16" i="2" s="1"/>
  <c r="S15" i="7"/>
  <c r="P17" i="2" s="1"/>
  <c r="O16" i="7"/>
  <c r="K18" i="2" s="1"/>
  <c r="S18" i="7"/>
  <c r="P20" i="2" s="1"/>
  <c r="O18" i="7"/>
  <c r="K20" i="2" s="1"/>
  <c r="Q18" i="7"/>
  <c r="N20" i="2" s="1"/>
  <c r="R18" i="7"/>
  <c r="O20" i="2" s="1"/>
  <c r="P8" i="7"/>
  <c r="M10" i="2" s="1"/>
  <c r="F10" i="2"/>
  <c r="N6" i="7"/>
  <c r="J8" i="2" s="1"/>
  <c r="F8" i="2"/>
  <c r="N12" i="7"/>
  <c r="J14" i="2" s="1"/>
  <c r="F14" i="2"/>
  <c r="L17" i="7"/>
  <c r="H19" i="2" s="1"/>
  <c r="F19" i="2"/>
  <c r="N7" i="7"/>
  <c r="J9" i="2" s="1"/>
  <c r="F9" i="2"/>
  <c r="S13" i="7"/>
  <c r="P15" i="2" s="1"/>
  <c r="F15" i="2"/>
  <c r="N9" i="7"/>
  <c r="J11" i="2" s="1"/>
  <c r="F11" i="2"/>
  <c r="L11" i="7"/>
  <c r="F13" i="2"/>
  <c r="R10" i="7"/>
  <c r="O12" i="2" s="1"/>
  <c r="F12" i="2"/>
  <c r="N5" i="7"/>
  <c r="J7" i="2" s="1"/>
  <c r="F7" i="2"/>
  <c r="N16" i="7"/>
  <c r="J18" i="2" s="1"/>
  <c r="F18" i="2"/>
  <c r="S14" i="7"/>
  <c r="P16" i="2" s="1"/>
  <c r="F16" i="2"/>
  <c r="N15" i="7"/>
  <c r="J17" i="2" s="1"/>
  <c r="F17" i="2"/>
  <c r="N4" i="7"/>
  <c r="J6" i="2" s="1"/>
  <c r="P7" i="7"/>
  <c r="M9" i="2" s="1"/>
  <c r="R4" i="7"/>
  <c r="O6" i="2" s="1"/>
  <c r="M13" i="7"/>
  <c r="I15" i="2" s="1"/>
  <c r="M6" i="7"/>
  <c r="I8" i="2" s="1"/>
  <c r="R17" i="7"/>
  <c r="O19" i="2" s="1"/>
  <c r="O4" i="7"/>
  <c r="K6" i="2" s="1"/>
  <c r="S4" i="7"/>
  <c r="P6" i="2" s="1"/>
  <c r="R19" i="7"/>
  <c r="O21" i="2" s="1"/>
  <c r="Q7" i="7"/>
  <c r="N9" i="2" s="1"/>
  <c r="N8" i="7"/>
  <c r="J10" i="2" s="1"/>
  <c r="Q4" i="7"/>
  <c r="N6" i="2" s="1"/>
  <c r="M4" i="7"/>
  <c r="I6" i="2" s="1"/>
  <c r="P4" i="7"/>
  <c r="M6" i="2" s="1"/>
  <c r="Q13" i="7"/>
  <c r="N15" i="2" s="1"/>
  <c r="Q19" i="7"/>
  <c r="N21" i="2" s="1"/>
  <c r="O19" i="7"/>
  <c r="K21" i="2" s="1"/>
  <c r="R9" i="7"/>
  <c r="O11" i="2" s="1"/>
  <c r="M9" i="7"/>
  <c r="I11" i="2" s="1"/>
  <c r="L9" i="7"/>
  <c r="H11" i="2" s="1"/>
  <c r="Q14" i="7"/>
  <c r="N16" i="2" s="1"/>
  <c r="R14" i="7"/>
  <c r="O16" i="2" s="1"/>
  <c r="O14" i="7"/>
  <c r="K16" i="2" s="1"/>
  <c r="M11" i="7"/>
  <c r="I13" i="2" s="1"/>
  <c r="L15" i="7"/>
  <c r="H17" i="2" s="1"/>
  <c r="P15" i="7"/>
  <c r="M17" i="2" s="1"/>
  <c r="M15" i="7"/>
  <c r="I17" i="2" s="1"/>
  <c r="Q16" i="7"/>
  <c r="N18" i="2" s="1"/>
  <c r="S16" i="7"/>
  <c r="P18" i="2" s="1"/>
  <c r="R16" i="7"/>
  <c r="O18" i="2" s="1"/>
  <c r="L10" i="7"/>
  <c r="H12" i="2" s="1"/>
  <c r="Q10" i="7"/>
  <c r="N12" i="2" s="1"/>
  <c r="P10" i="7"/>
  <c r="M12" i="2" s="1"/>
  <c r="R5" i="7"/>
  <c r="O7" i="2" s="1"/>
  <c r="M12" i="7"/>
  <c r="I14" i="2" s="1"/>
  <c r="L6" i="7"/>
  <c r="H8" i="2" s="1"/>
  <c r="M17" i="7"/>
  <c r="I19" i="2" s="1"/>
  <c r="L7" i="7"/>
  <c r="H9" i="2" s="1"/>
  <c r="O7" i="7"/>
  <c r="K9" i="2" s="1"/>
  <c r="R8" i="7"/>
  <c r="O10" i="2" s="1"/>
  <c r="P13" i="7"/>
  <c r="M15" i="2" s="1"/>
  <c r="L13" i="7"/>
  <c r="P12" i="7"/>
  <c r="M14" i="2" s="1"/>
  <c r="P6" i="7"/>
  <c r="M8" i="2" s="1"/>
  <c r="Q6" i="7"/>
  <c r="N8" i="2" s="1"/>
  <c r="P17" i="7"/>
  <c r="M19" i="2" s="1"/>
  <c r="S17" i="7"/>
  <c r="P19" i="2" s="1"/>
  <c r="H21" i="2"/>
  <c r="P19" i="7"/>
  <c r="M21" i="2" s="1"/>
  <c r="N19" i="7"/>
  <c r="J21" i="2" s="1"/>
  <c r="S19" i="7"/>
  <c r="P21" i="2" s="1"/>
  <c r="R7" i="7"/>
  <c r="O9" i="2" s="1"/>
  <c r="S7" i="7"/>
  <c r="P9" i="2" s="1"/>
  <c r="M7" i="7"/>
  <c r="I9" i="2" s="1"/>
  <c r="Q8" i="7"/>
  <c r="N10" i="2" s="1"/>
  <c r="S8" i="7"/>
  <c r="P10" i="2" s="1"/>
  <c r="O13" i="7"/>
  <c r="K15" i="2" s="1"/>
  <c r="R13" i="7"/>
  <c r="O15" i="2" s="1"/>
  <c r="N13" i="7"/>
  <c r="J15" i="2" s="1"/>
  <c r="S12" i="7"/>
  <c r="P14" i="2" s="1"/>
  <c r="L12" i="7"/>
  <c r="H14" i="2" s="1"/>
  <c r="R6" i="7"/>
  <c r="O8" i="2" s="1"/>
  <c r="O6" i="7"/>
  <c r="K8" i="2" s="1"/>
  <c r="S6" i="7"/>
  <c r="P8" i="2" s="1"/>
  <c r="Q17" i="7"/>
  <c r="N19" i="2" s="1"/>
  <c r="N17" i="7"/>
  <c r="J19" i="2" s="1"/>
  <c r="O17" i="7"/>
  <c r="K19" i="2" s="1"/>
  <c r="P11" i="7"/>
  <c r="M13" i="2" s="1"/>
  <c r="O11" i="7"/>
  <c r="K13" i="2" s="1"/>
  <c r="Q5" i="7"/>
  <c r="N7" i="2" s="1"/>
  <c r="M5" i="7"/>
  <c r="I7" i="2" s="1"/>
  <c r="O8" i="7"/>
  <c r="K10" i="2" s="1"/>
  <c r="M8" i="7"/>
  <c r="I10" i="2" s="1"/>
  <c r="R11" i="7"/>
  <c r="O13" i="2" s="1"/>
  <c r="Q11" i="7"/>
  <c r="N13" i="2" s="1"/>
  <c r="Q12" i="7"/>
  <c r="N14" i="2" s="1"/>
  <c r="R12" i="7"/>
  <c r="O14" i="2" s="1"/>
  <c r="P5" i="7"/>
  <c r="M7" i="2" s="1"/>
  <c r="S5" i="7"/>
  <c r="P7" i="2" s="1"/>
  <c r="L8" i="7"/>
  <c r="H10" i="2" s="1"/>
  <c r="P9" i="7"/>
  <c r="M11" i="2" s="1"/>
  <c r="S11" i="7"/>
  <c r="P13" i="2" s="1"/>
  <c r="O12" i="7"/>
  <c r="K14" i="2" s="1"/>
  <c r="N10" i="7"/>
  <c r="J12" i="2" s="1"/>
  <c r="O5" i="7"/>
  <c r="K7" i="2" s="1"/>
  <c r="L36" i="2"/>
  <c r="G36" i="2"/>
  <c r="L27" i="2"/>
  <c r="G27" i="2"/>
  <c r="L35" i="2"/>
  <c r="G35" i="2"/>
  <c r="L24" i="2"/>
  <c r="G24" i="2"/>
  <c r="L26" i="2"/>
  <c r="G26" i="2"/>
  <c r="L33" i="2"/>
  <c r="G33" i="2"/>
  <c r="L34" i="2"/>
  <c r="G34" i="2"/>
  <c r="L32" i="2"/>
  <c r="G32" i="2"/>
  <c r="L22" i="2"/>
  <c r="G22" i="2"/>
  <c r="L25" i="2"/>
  <c r="G25" i="2"/>
  <c r="L31" i="2"/>
  <c r="G31" i="2"/>
  <c r="L37" i="2"/>
  <c r="G37" i="2"/>
  <c r="L23" i="2"/>
  <c r="G23" i="2"/>
  <c r="L29" i="2"/>
  <c r="G29" i="2"/>
  <c r="L28" i="2"/>
  <c r="G28" i="2"/>
  <c r="L30" i="2"/>
  <c r="G30" i="2"/>
  <c r="F6" i="2"/>
  <c r="L6" i="2" s="1"/>
  <c r="H13" i="2" l="1"/>
  <c r="L13" i="2" s="1"/>
  <c r="H15" i="2"/>
  <c r="H16" i="2"/>
  <c r="L16" i="2" s="1"/>
  <c r="L8" i="2"/>
  <c r="G8" i="2"/>
  <c r="L17" i="2"/>
  <c r="G17" i="2"/>
  <c r="L19" i="2"/>
  <c r="G19" i="2"/>
  <c r="L15" i="2"/>
  <c r="G15" i="2"/>
  <c r="L20" i="2"/>
  <c r="G20" i="2"/>
  <c r="G13" i="2"/>
  <c r="L11" i="2"/>
  <c r="G11" i="2"/>
  <c r="L21" i="2"/>
  <c r="G21" i="2"/>
  <c r="L7" i="2"/>
  <c r="G7" i="2"/>
  <c r="G16" i="2"/>
  <c r="L12" i="2"/>
  <c r="G12" i="2"/>
  <c r="L14" i="2"/>
  <c r="G14" i="2"/>
  <c r="L18" i="2"/>
  <c r="G18" i="2"/>
  <c r="L9" i="2"/>
  <c r="G9" i="2"/>
  <c r="L10" i="2"/>
  <c r="G10" i="2"/>
  <c r="G6" i="2"/>
</calcChain>
</file>

<file path=xl/sharedStrings.xml><?xml version="1.0" encoding="utf-8"?>
<sst xmlns="http://schemas.openxmlformats.org/spreadsheetml/2006/main" count="122" uniqueCount="59">
  <si>
    <t>لعب</t>
  </si>
  <si>
    <t>فاز</t>
  </si>
  <si>
    <t>تعادل</t>
  </si>
  <si>
    <t>خسر</t>
  </si>
  <si>
    <t>متبقية</t>
  </si>
  <si>
    <t>له</t>
  </si>
  <si>
    <t>عليه</t>
  </si>
  <si>
    <t>النقاط</t>
  </si>
  <si>
    <t>المباريـــــــــــــــــــــات</t>
  </si>
  <si>
    <t>الأهــــــــــــداف</t>
  </si>
  <si>
    <t>الترتيــــــــــــــب</t>
  </si>
  <si>
    <t>الفارق</t>
  </si>
  <si>
    <t>اليوم</t>
  </si>
  <si>
    <t>التاريخ</t>
  </si>
  <si>
    <t>النتيجة</t>
  </si>
  <si>
    <t>المركز</t>
  </si>
  <si>
    <t>الفريق</t>
  </si>
  <si>
    <t>الجولة</t>
  </si>
  <si>
    <t>الأولى</t>
  </si>
  <si>
    <t>الترتيب</t>
  </si>
  <si>
    <t>إحصاء</t>
  </si>
  <si>
    <t>الثانية</t>
  </si>
  <si>
    <t>الثالثة</t>
  </si>
  <si>
    <t>الرابعة</t>
  </si>
  <si>
    <t>الخامسة</t>
  </si>
  <si>
    <t>السادسة</t>
  </si>
  <si>
    <t>السابعة</t>
  </si>
  <si>
    <t>الثامنة</t>
  </si>
  <si>
    <t>جدول المباريات والنتائج</t>
  </si>
  <si>
    <t>ملخص ترتيب الفرق</t>
  </si>
  <si>
    <t>جدول عملية ترتيب الفرق</t>
  </si>
  <si>
    <t>قائمة أسماء الفرق</t>
  </si>
  <si>
    <t>عدد الفرق</t>
  </si>
  <si>
    <t>عدد المباريات</t>
  </si>
  <si>
    <t>رقم</t>
  </si>
  <si>
    <t>اسم الفريق</t>
  </si>
  <si>
    <t>رمز الفريق</t>
  </si>
  <si>
    <t>العاشرة</t>
  </si>
  <si>
    <t>التاسعة</t>
  </si>
  <si>
    <t>أولمبيك المقرن</t>
  </si>
  <si>
    <t>نجم البسباس</t>
  </si>
  <si>
    <t>شباب ميلة</t>
  </si>
  <si>
    <t>شباب الذرعان</t>
  </si>
  <si>
    <t xml:space="preserve">نجم لقرارم </t>
  </si>
  <si>
    <t>مستقبل الرويسات</t>
  </si>
  <si>
    <t>حمراء عنابة</t>
  </si>
  <si>
    <t>مولودية باتنة</t>
  </si>
  <si>
    <t>شباب بوجلبانة</t>
  </si>
  <si>
    <t>وفاق تبسة</t>
  </si>
  <si>
    <t>اتحاد الحجار</t>
  </si>
  <si>
    <t>شباب عين ياقوت</t>
  </si>
  <si>
    <t xml:space="preserve">نجم بوعقال </t>
  </si>
  <si>
    <t>ترجي قالمة</t>
  </si>
  <si>
    <t>اتحاد الرباح</t>
  </si>
  <si>
    <t>نصر لفجوج</t>
  </si>
  <si>
    <t>إتحاد الرباح</t>
  </si>
  <si>
    <t>نجم القرارم</t>
  </si>
  <si>
    <t>إتحاد الحجار</t>
  </si>
  <si>
    <t>نجم بوعقال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</si>
</sst>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/mm/dd"/>
    <numFmt numFmtId="165" formatCode="[$-1060000]B2dddd;@"/>
    <numFmt numFmtId="166" formatCode="General;;"/>
  </numFmts>
  <fonts count="35">
    <font>
      <sz val="11"/>
      <color theme="1"/>
      <name val="Times New Roman"/>
      <family val="2"/>
      <charset val="178"/>
      <scheme val="minor"/>
    </font>
    <font>
      <b/>
      <sz val="18"/>
      <color theme="1"/>
      <name val="Times New Roman"/>
      <family val="2"/>
      <scheme val="minor"/>
    </font>
    <font>
      <b/>
      <sz val="20"/>
      <color theme="1"/>
      <name val="Times New Roman"/>
      <family val="2"/>
      <scheme val="minor"/>
    </font>
    <font>
      <b/>
      <sz val="24"/>
      <color theme="1"/>
      <name val="Times New Roman"/>
      <family val="2"/>
      <scheme val="minor"/>
    </font>
    <font>
      <b/>
      <sz val="28"/>
      <color theme="1"/>
      <name val="Times New Roman"/>
      <family val="2"/>
      <scheme val="minor"/>
    </font>
    <font>
      <b/>
      <sz val="18"/>
      <name val="Times New Roman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0"/>
      <color indexed="63"/>
      <name val="Arial"/>
      <family val="2"/>
    </font>
    <font>
      <sz val="9"/>
      <name val="Tahoma"/>
      <family val="2"/>
    </font>
    <font>
      <sz val="10"/>
      <name val="Arial"/>
      <family val="2"/>
    </font>
    <font>
      <b/>
      <sz val="14"/>
      <name val="Tahoma"/>
      <family val="2"/>
    </font>
    <font>
      <sz val="14"/>
      <name val="Tahoma"/>
      <family val="2"/>
    </font>
    <font>
      <sz val="12"/>
      <name val="Arial"/>
      <family val="2"/>
    </font>
    <font>
      <b/>
      <sz val="12"/>
      <name val="Tahoma"/>
      <family val="2"/>
    </font>
    <font>
      <sz val="12"/>
      <name val="Tahoma"/>
      <family val="2"/>
    </font>
    <font>
      <b/>
      <sz val="14"/>
      <name val="Traditional Arabic"/>
      <family val="1"/>
    </font>
    <font>
      <b/>
      <sz val="18"/>
      <color indexed="9"/>
      <name val="Traditional Arabic"/>
      <family val="1"/>
    </font>
    <font>
      <b/>
      <sz val="18"/>
      <name val="Traditional Arabic"/>
      <family val="1"/>
    </font>
    <font>
      <b/>
      <sz val="14"/>
      <name val="Arial"/>
      <family val="2"/>
    </font>
    <font>
      <b/>
      <sz val="14"/>
      <color indexed="63"/>
      <name val="Arial"/>
      <family val="2"/>
    </font>
    <font>
      <sz val="14"/>
      <name val="Arial"/>
      <family val="2"/>
    </font>
    <font>
      <b/>
      <sz val="16"/>
      <color rgb="FF002060"/>
      <name val="Times New Roman"/>
      <family val="2"/>
      <scheme val="minor"/>
    </font>
    <font>
      <b/>
      <sz val="16"/>
      <name val="Times New Roman"/>
      <family val="2"/>
      <scheme val="minor"/>
    </font>
    <font>
      <b/>
      <sz val="13"/>
      <name val="Tahoma"/>
      <family val="2"/>
    </font>
    <font>
      <b/>
      <sz val="18"/>
      <color rgb="FFFF0000"/>
      <name val="Times New Roman"/>
      <family val="2"/>
      <scheme val="minor"/>
    </font>
    <font>
      <b/>
      <sz val="22"/>
      <color theme="1"/>
      <name val="Times New Roman"/>
      <family val="1"/>
      <scheme val="minor"/>
    </font>
    <font>
      <b/>
      <sz val="26"/>
      <color rgb="FFFF0000"/>
      <name val="Times New Roman"/>
      <family val="1"/>
      <scheme val="minor"/>
    </font>
    <font>
      <b/>
      <sz val="20"/>
      <name val="Times New Roman"/>
      <family val="2"/>
      <scheme val="minor"/>
    </font>
    <font>
      <b/>
      <sz val="18"/>
      <name val="Tahoma"/>
      <family val="2"/>
      <scheme val="major"/>
    </font>
    <font>
      <b/>
      <sz val="26"/>
      <color theme="0"/>
      <name val="Times New Roman"/>
      <family val="1"/>
      <scheme val="minor"/>
    </font>
    <font>
      <b/>
      <sz val="20"/>
      <color indexed="9"/>
      <name val="Traditional Arabic"/>
      <family val="1"/>
    </font>
    <font>
      <b/>
      <sz val="16"/>
      <name val="Traditional Arabic"/>
      <family val="1"/>
    </font>
    <font>
      <b/>
      <sz val="18"/>
      <color theme="1"/>
      <name val="AdvertisingBold"/>
      <charset val="178"/>
    </font>
    <font>
      <b/>
      <sz val="11"/>
      <color theme="1"/>
      <name val="Times New Roman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6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hair">
        <color indexed="23"/>
      </bottom>
      <diagonal/>
    </border>
    <border>
      <left/>
      <right style="hair">
        <color indexed="23"/>
      </right>
      <top/>
      <bottom/>
      <diagonal/>
    </border>
    <border>
      <left style="hair">
        <color indexed="23"/>
      </left>
      <right/>
      <top style="hair">
        <color indexed="23"/>
      </top>
      <bottom/>
      <diagonal/>
    </border>
    <border>
      <left/>
      <right/>
      <top style="hair">
        <color indexed="23"/>
      </top>
      <bottom/>
      <diagonal/>
    </border>
    <border>
      <left/>
      <right style="hair">
        <color indexed="23"/>
      </right>
      <top style="hair">
        <color indexed="2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/>
      <diagonal/>
    </border>
    <border>
      <left/>
      <right style="thin">
        <color indexed="54"/>
      </right>
      <top style="thin">
        <color indexed="54"/>
      </top>
      <bottom/>
      <diagonal/>
    </border>
    <border>
      <left style="thin">
        <color indexed="54"/>
      </left>
      <right style="thin">
        <color indexed="54"/>
      </right>
      <top/>
      <bottom/>
      <diagonal/>
    </border>
    <border>
      <left/>
      <right style="thin">
        <color indexed="54"/>
      </right>
      <top/>
      <bottom/>
      <diagonal/>
    </border>
    <border>
      <left style="thin">
        <color indexed="54"/>
      </left>
      <right style="thin">
        <color indexed="54"/>
      </right>
      <top/>
      <bottom style="thin">
        <color indexed="5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54"/>
      </left>
      <right style="thin">
        <color indexed="54"/>
      </right>
      <top style="medium">
        <color indexed="64"/>
      </top>
      <bottom style="thin">
        <color indexed="54"/>
      </bottom>
      <diagonal/>
    </border>
    <border>
      <left style="thin">
        <color indexed="54"/>
      </left>
      <right style="medium">
        <color indexed="64"/>
      </right>
      <top style="medium">
        <color indexed="64"/>
      </top>
      <bottom style="thin">
        <color indexed="54"/>
      </bottom>
      <diagonal/>
    </border>
    <border>
      <left style="thin">
        <color indexed="54"/>
      </left>
      <right style="medium">
        <color indexed="64"/>
      </right>
      <top style="thin">
        <color indexed="54"/>
      </top>
      <bottom/>
      <diagonal/>
    </border>
    <border>
      <left style="thin">
        <color indexed="54"/>
      </left>
      <right style="medium">
        <color indexed="64"/>
      </right>
      <top style="thin">
        <color indexed="54"/>
      </top>
      <bottom style="thin">
        <color indexed="5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medium">
        <color indexed="64"/>
      </bottom>
      <diagonal/>
    </border>
    <border>
      <left style="thin">
        <color indexed="54"/>
      </left>
      <right style="medium">
        <color indexed="64"/>
      </right>
      <top style="thin">
        <color indexed="5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54"/>
      </right>
      <top style="medium">
        <color indexed="64"/>
      </top>
      <bottom/>
      <diagonal/>
    </border>
    <border>
      <left/>
      <right style="thin">
        <color indexed="5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medium">
        <color indexed="64"/>
      </bottom>
      <diagonal/>
    </border>
    <border>
      <left style="thin">
        <color indexed="5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46">
    <xf numFmtId="0" fontId="0" fillId="0" borderId="0" xfId="0"/>
    <xf numFmtId="0" fontId="0" fillId="0" borderId="0" xfId="0" applyFont="1"/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0" xfId="1" applyFont="1" applyBorder="1" applyAlignment="1" applyProtection="1">
      <alignment horizontal="center" vertical="center"/>
      <protection hidden="1"/>
    </xf>
    <xf numFmtId="0" fontId="15" fillId="4" borderId="32" xfId="1" applyFont="1" applyFill="1" applyBorder="1" applyAlignment="1" applyProtection="1">
      <alignment horizontal="center" vertical="center"/>
      <protection locked="0"/>
    </xf>
    <xf numFmtId="0" fontId="15" fillId="4" borderId="37" xfId="1" applyFont="1" applyFill="1" applyBorder="1" applyAlignment="1" applyProtection="1">
      <alignment horizontal="center" vertical="center"/>
      <protection locked="0"/>
    </xf>
    <xf numFmtId="0" fontId="15" fillId="4" borderId="39" xfId="1" applyFont="1" applyFill="1" applyBorder="1" applyAlignment="1" applyProtection="1">
      <alignment horizontal="center" vertical="center"/>
      <protection locked="0"/>
    </xf>
    <xf numFmtId="0" fontId="15" fillId="4" borderId="36" xfId="1" applyFont="1" applyFill="1" applyBorder="1" applyAlignment="1" applyProtection="1">
      <alignment horizontal="center" vertical="center"/>
      <protection locked="0"/>
    </xf>
    <xf numFmtId="0" fontId="15" fillId="4" borderId="40" xfId="1" applyFont="1" applyFill="1" applyBorder="1" applyAlignment="1" applyProtection="1">
      <alignment horizontal="center" vertical="center"/>
      <protection locked="0"/>
    </xf>
    <xf numFmtId="0" fontId="10" fillId="0" borderId="0" xfId="1" applyFont="1" applyAlignment="1">
      <alignment horizontal="center" vertical="center"/>
    </xf>
    <xf numFmtId="0" fontId="6" fillId="0" borderId="0" xfId="1" applyAlignment="1">
      <alignment horizontal="center" vertical="center"/>
    </xf>
    <xf numFmtId="0" fontId="6" fillId="0" borderId="0" xfId="1" applyFill="1" applyAlignment="1">
      <alignment horizontal="center" vertical="center"/>
    </xf>
    <xf numFmtId="0" fontId="7" fillId="0" borderId="14" xfId="1" applyFont="1" applyBorder="1" applyAlignment="1" applyProtection="1">
      <alignment horizontal="center" vertical="center"/>
      <protection hidden="1"/>
    </xf>
    <xf numFmtId="0" fontId="8" fillId="0" borderId="0" xfId="1" applyFont="1" applyFill="1" applyAlignment="1">
      <alignment horizontal="center" vertical="center"/>
    </xf>
    <xf numFmtId="0" fontId="11" fillId="4" borderId="15" xfId="1" applyFont="1" applyFill="1" applyBorder="1" applyAlignment="1" applyProtection="1">
      <alignment horizontal="centerContinuous" vertical="center"/>
      <protection hidden="1"/>
    </xf>
    <xf numFmtId="0" fontId="16" fillId="0" borderId="23" xfId="1" applyFont="1" applyBorder="1" applyAlignment="1" applyProtection="1">
      <alignment horizontal="center" vertical="center"/>
      <protection hidden="1"/>
    </xf>
    <xf numFmtId="0" fontId="16" fillId="0" borderId="24" xfId="1" applyFont="1" applyBorder="1" applyAlignment="1" applyProtection="1">
      <alignment horizontal="center" vertical="center"/>
      <protection hidden="1"/>
    </xf>
    <xf numFmtId="0" fontId="16" fillId="0" borderId="25" xfId="1" applyFont="1" applyBorder="1" applyAlignment="1" applyProtection="1">
      <alignment horizontal="center" vertical="center"/>
      <protection hidden="1"/>
    </xf>
    <xf numFmtId="0" fontId="16" fillId="0" borderId="26" xfId="1" applyFont="1" applyBorder="1" applyAlignment="1" applyProtection="1">
      <alignment horizontal="center" vertical="center"/>
      <protection hidden="1"/>
    </xf>
    <xf numFmtId="0" fontId="16" fillId="0" borderId="0" xfId="1" applyFont="1" applyAlignment="1">
      <alignment horizontal="center" vertical="center"/>
    </xf>
    <xf numFmtId="0" fontId="7" fillId="0" borderId="46" xfId="1" applyFont="1" applyBorder="1" applyAlignment="1" applyProtection="1">
      <alignment horizontal="center" vertical="center"/>
      <protection hidden="1"/>
    </xf>
    <xf numFmtId="0" fontId="15" fillId="4" borderId="47" xfId="1" applyFont="1" applyFill="1" applyBorder="1" applyAlignment="1" applyProtection="1">
      <alignment horizontal="center" vertical="center"/>
      <protection locked="0"/>
    </xf>
    <xf numFmtId="0" fontId="7" fillId="0" borderId="21" xfId="1" applyFont="1" applyBorder="1" applyAlignment="1" applyProtection="1">
      <alignment horizontal="center" vertical="center"/>
      <protection hidden="1"/>
    </xf>
    <xf numFmtId="0" fontId="7" fillId="0" borderId="51" xfId="1" applyFont="1" applyBorder="1" applyAlignment="1" applyProtection="1">
      <alignment horizontal="center" vertical="center"/>
      <protection hidden="1"/>
    </xf>
    <xf numFmtId="0" fontId="15" fillId="4" borderId="52" xfId="1" applyFont="1" applyFill="1" applyBorder="1" applyAlignment="1" applyProtection="1">
      <alignment horizontal="center" vertical="center"/>
      <protection locked="0"/>
    </xf>
    <xf numFmtId="0" fontId="8" fillId="0" borderId="35" xfId="1" applyFont="1" applyFill="1" applyBorder="1" applyAlignment="1">
      <alignment horizontal="center" vertical="center"/>
    </xf>
    <xf numFmtId="0" fontId="8" fillId="0" borderId="42" xfId="1" applyFont="1" applyFill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13" xfId="1" applyFont="1" applyFill="1" applyBorder="1" applyAlignment="1">
      <alignment horizontal="center" vertical="center"/>
    </xf>
    <xf numFmtId="0" fontId="12" fillId="0" borderId="0" xfId="1" applyFont="1" applyBorder="1" applyAlignment="1" applyProtection="1">
      <alignment horizontal="center" vertical="center"/>
      <protection hidden="1"/>
    </xf>
    <xf numFmtId="0" fontId="7" fillId="0" borderId="27" xfId="1" applyFont="1" applyFill="1" applyBorder="1" applyAlignment="1" applyProtection="1">
      <alignment horizontal="center" vertical="center"/>
      <protection hidden="1"/>
    </xf>
    <xf numFmtId="0" fontId="7" fillId="0" borderId="28" xfId="1" applyFont="1" applyFill="1" applyBorder="1" applyAlignment="1" applyProtection="1">
      <alignment horizontal="right" vertical="center" indent="1"/>
      <protection hidden="1"/>
    </xf>
    <xf numFmtId="0" fontId="7" fillId="0" borderId="30" xfId="1" applyFont="1" applyFill="1" applyBorder="1" applyAlignment="1" applyProtection="1">
      <alignment horizontal="center" vertical="center"/>
      <protection hidden="1"/>
    </xf>
    <xf numFmtId="0" fontId="7" fillId="0" borderId="29" xfId="1" applyFont="1" applyFill="1" applyBorder="1" applyAlignment="1" applyProtection="1">
      <alignment horizontal="center" vertical="center"/>
      <protection hidden="1"/>
    </xf>
    <xf numFmtId="0" fontId="7" fillId="0" borderId="31" xfId="1" applyFont="1" applyFill="1" applyBorder="1" applyAlignment="1" applyProtection="1">
      <alignment horizontal="center" vertical="center"/>
      <protection hidden="1"/>
    </xf>
    <xf numFmtId="0" fontId="7" fillId="0" borderId="34" xfId="1" applyFont="1" applyFill="1" applyBorder="1" applyAlignment="1" applyProtection="1">
      <alignment horizontal="center" vertical="center"/>
      <protection hidden="1"/>
    </xf>
    <xf numFmtId="0" fontId="7" fillId="0" borderId="35" xfId="1" applyFont="1" applyFill="1" applyBorder="1" applyAlignment="1" applyProtection="1">
      <alignment horizontal="right" vertical="center" indent="1"/>
      <protection hidden="1"/>
    </xf>
    <xf numFmtId="0" fontId="7" fillId="0" borderId="43" xfId="1" applyFont="1" applyFill="1" applyBorder="1" applyAlignment="1" applyProtection="1">
      <alignment horizontal="center" vertical="center"/>
      <protection hidden="1"/>
    </xf>
    <xf numFmtId="0" fontId="7" fillId="0" borderId="44" xfId="1" applyFont="1" applyFill="1" applyBorder="1" applyAlignment="1" applyProtection="1">
      <alignment horizontal="center" vertical="center"/>
      <protection hidden="1"/>
    </xf>
    <xf numFmtId="164" fontId="21" fillId="0" borderId="0" xfId="1" applyNumberFormat="1" applyFont="1" applyAlignment="1" applyProtection="1">
      <alignment horizontal="center" vertical="center"/>
      <protection locked="0"/>
    </xf>
    <xf numFmtId="164" fontId="21" fillId="0" borderId="13" xfId="1" applyNumberFormat="1" applyFont="1" applyFill="1" applyBorder="1" applyAlignment="1" applyProtection="1">
      <alignment horizontal="center" vertical="center"/>
      <protection locked="0"/>
    </xf>
    <xf numFmtId="0" fontId="11" fillId="4" borderId="16" xfId="1" applyFont="1" applyFill="1" applyBorder="1" applyAlignment="1" applyProtection="1">
      <alignment horizontal="centerContinuous" vertical="center"/>
      <protection locked="0" hidden="1"/>
    </xf>
    <xf numFmtId="0" fontId="12" fillId="0" borderId="0" xfId="1" applyFont="1" applyBorder="1" applyAlignment="1" applyProtection="1">
      <alignment horizontal="center" vertical="center"/>
      <protection locked="0" hidden="1"/>
    </xf>
    <xf numFmtId="0" fontId="13" fillId="0" borderId="0" xfId="1" applyFont="1" applyAlignment="1" applyProtection="1">
      <alignment horizontal="center" vertical="center"/>
      <protection locked="0"/>
    </xf>
    <xf numFmtId="0" fontId="13" fillId="0" borderId="13" xfId="1" applyFont="1" applyFill="1" applyBorder="1" applyAlignment="1" applyProtection="1">
      <alignment horizontal="center" vertical="center"/>
      <protection locked="0"/>
    </xf>
    <xf numFmtId="0" fontId="14" fillId="4" borderId="16" xfId="1" applyFont="1" applyFill="1" applyBorder="1" applyAlignment="1" applyProtection="1">
      <alignment horizontal="centerContinuous" vertical="center"/>
      <protection locked="0" hidden="1"/>
    </xf>
    <xf numFmtId="0" fontId="14" fillId="4" borderId="17" xfId="1" applyFont="1" applyFill="1" applyBorder="1" applyAlignment="1" applyProtection="1">
      <alignment horizontal="centerContinuous" vertical="center"/>
      <protection locked="0" hidden="1"/>
    </xf>
    <xf numFmtId="0" fontId="15" fillId="0" borderId="0" xfId="1" applyFont="1" applyBorder="1" applyAlignment="1" applyProtection="1">
      <alignment horizontal="center" vertical="center"/>
      <protection locked="0" hidden="1"/>
    </xf>
    <xf numFmtId="0" fontId="15" fillId="0" borderId="47" xfId="1" applyFont="1" applyFill="1" applyBorder="1" applyAlignment="1" applyProtection="1">
      <alignment horizontal="right" vertical="center" indent="1"/>
      <protection locked="0" hidden="1"/>
    </xf>
    <xf numFmtId="0" fontId="15" fillId="0" borderId="48" xfId="1" applyFont="1" applyFill="1" applyBorder="1" applyAlignment="1" applyProtection="1">
      <alignment horizontal="right" vertical="center" indent="1"/>
      <protection locked="0" hidden="1"/>
    </xf>
    <xf numFmtId="0" fontId="15" fillId="0" borderId="36" xfId="1" applyFont="1" applyFill="1" applyBorder="1" applyAlignment="1" applyProtection="1">
      <alignment horizontal="right" vertical="center" indent="1"/>
      <protection locked="0" hidden="1"/>
    </xf>
    <xf numFmtId="0" fontId="15" fillId="0" borderId="49" xfId="1" applyFont="1" applyFill="1" applyBorder="1" applyAlignment="1" applyProtection="1">
      <alignment horizontal="right" vertical="center" indent="1"/>
      <protection locked="0" hidden="1"/>
    </xf>
    <xf numFmtId="0" fontId="15" fillId="0" borderId="32" xfId="1" applyFont="1" applyFill="1" applyBorder="1" applyAlignment="1" applyProtection="1">
      <alignment horizontal="right" vertical="center" indent="1"/>
      <protection locked="0" hidden="1"/>
    </xf>
    <xf numFmtId="0" fontId="15" fillId="0" borderId="50" xfId="1" applyFont="1" applyFill="1" applyBorder="1" applyAlignment="1" applyProtection="1">
      <alignment horizontal="right" vertical="center" indent="1"/>
      <protection locked="0" hidden="1"/>
    </xf>
    <xf numFmtId="0" fontId="15" fillId="0" borderId="38" xfId="1" applyFont="1" applyFill="1" applyBorder="1" applyAlignment="1" applyProtection="1">
      <alignment horizontal="right" vertical="center" indent="1"/>
      <protection locked="0" hidden="1"/>
    </xf>
    <xf numFmtId="0" fontId="15" fillId="0" borderId="33" xfId="1" applyFont="1" applyFill="1" applyBorder="1" applyAlignment="1" applyProtection="1">
      <alignment horizontal="right" vertical="center" indent="1"/>
      <protection locked="0" hidden="1"/>
    </xf>
    <xf numFmtId="0" fontId="15" fillId="0" borderId="52" xfId="1" applyFont="1" applyFill="1" applyBorder="1" applyAlignment="1" applyProtection="1">
      <alignment horizontal="right" vertical="center" indent="1"/>
      <protection locked="0" hidden="1"/>
    </xf>
    <xf numFmtId="0" fontId="15" fillId="0" borderId="53" xfId="1" applyFont="1" applyFill="1" applyBorder="1" applyAlignment="1" applyProtection="1">
      <alignment horizontal="right" vertical="center" indent="1"/>
      <protection locked="0" hidden="1"/>
    </xf>
    <xf numFmtId="0" fontId="10" fillId="0" borderId="0" xfId="1" applyFont="1" applyAlignment="1" applyProtection="1">
      <alignment horizontal="center" vertical="center"/>
      <protection locked="0"/>
    </xf>
    <xf numFmtId="0" fontId="10" fillId="0" borderId="13" xfId="1" applyFont="1" applyFill="1" applyBorder="1" applyAlignment="1" applyProtection="1">
      <alignment horizontal="center" vertical="center"/>
      <protection locked="0"/>
    </xf>
    <xf numFmtId="0" fontId="9" fillId="0" borderId="0" xfId="1" applyFont="1" applyBorder="1" applyAlignment="1" applyProtection="1">
      <alignment horizontal="center" vertical="center"/>
      <protection locked="0" hidden="1"/>
    </xf>
    <xf numFmtId="0" fontId="24" fillId="6" borderId="13" xfId="1" applyFont="1" applyFill="1" applyBorder="1" applyAlignment="1" applyProtection="1">
      <alignment horizontal="center" vertical="center"/>
      <protection hidden="1"/>
    </xf>
    <xf numFmtId="164" fontId="24" fillId="6" borderId="13" xfId="1" applyNumberFormat="1" applyFont="1" applyFill="1" applyBorder="1" applyAlignment="1" applyProtection="1">
      <alignment horizontal="center" vertical="center"/>
      <protection locked="0" hidden="1"/>
    </xf>
    <xf numFmtId="0" fontId="24" fillId="6" borderId="13" xfId="1" applyFont="1" applyFill="1" applyBorder="1" applyAlignment="1" applyProtection="1">
      <alignment horizontal="center" vertical="center"/>
      <protection locked="0" hidden="1"/>
    </xf>
    <xf numFmtId="0" fontId="24" fillId="6" borderId="22" xfId="1" applyFont="1" applyFill="1" applyBorder="1" applyAlignment="1" applyProtection="1">
      <alignment horizontal="center" vertical="center"/>
      <protection locked="0" hidden="1"/>
    </xf>
    <xf numFmtId="0" fontId="6" fillId="0" borderId="0" xfId="1" applyBorder="1" applyAlignment="1">
      <alignment horizontal="center" vertical="center"/>
    </xf>
    <xf numFmtId="0" fontId="6" fillId="0" borderId="61" xfId="1" applyBorder="1" applyAlignment="1">
      <alignment horizontal="center" vertical="center"/>
    </xf>
    <xf numFmtId="0" fontId="18" fillId="0" borderId="0" xfId="1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Font="1"/>
    <xf numFmtId="0" fontId="22" fillId="3" borderId="1" xfId="0" applyNumberFormat="1" applyFont="1" applyFill="1" applyBorder="1" applyAlignment="1">
      <alignment horizontal="center" vertical="center"/>
    </xf>
    <xf numFmtId="0" fontId="7" fillId="0" borderId="45" xfId="1" applyFont="1" applyFill="1" applyBorder="1" applyAlignment="1" applyProtection="1">
      <alignment horizontal="center" vertical="center"/>
      <protection hidden="1"/>
    </xf>
    <xf numFmtId="0" fontId="7" fillId="0" borderId="41" xfId="1" applyFont="1" applyFill="1" applyBorder="1" applyAlignment="1" applyProtection="1">
      <alignment horizontal="center" vertical="center"/>
      <protection hidden="1"/>
    </xf>
    <xf numFmtId="0" fontId="7" fillId="0" borderId="42" xfId="1" applyFont="1" applyFill="1" applyBorder="1" applyAlignment="1" applyProtection="1">
      <alignment horizontal="right" vertical="center" indent="1"/>
      <protection hidden="1"/>
    </xf>
    <xf numFmtId="0" fontId="8" fillId="0" borderId="28" xfId="1" applyFont="1" applyFill="1" applyBorder="1" applyAlignment="1">
      <alignment horizontal="center" vertical="center"/>
    </xf>
    <xf numFmtId="0" fontId="6" fillId="7" borderId="31" xfId="1" applyFill="1" applyBorder="1" applyAlignment="1">
      <alignment horizontal="center" vertical="center"/>
    </xf>
    <xf numFmtId="0" fontId="0" fillId="0" borderId="0" xfId="0" applyNumberFormat="1" applyFont="1" applyFill="1"/>
    <xf numFmtId="0" fontId="0" fillId="0" borderId="0" xfId="0" applyFont="1" applyFill="1"/>
    <xf numFmtId="0" fontId="2" fillId="9" borderId="10" xfId="0" applyFont="1" applyFill="1" applyBorder="1" applyAlignment="1">
      <alignment horizontal="centerContinuous" vertical="center"/>
    </xf>
    <xf numFmtId="0" fontId="2" fillId="9" borderId="12" xfId="0" applyFont="1" applyFill="1" applyBorder="1" applyAlignment="1">
      <alignment horizontal="centerContinuous" vertical="center"/>
    </xf>
    <xf numFmtId="0" fontId="28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29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26" fillId="10" borderId="62" xfId="0" applyFont="1" applyFill="1" applyBorder="1" applyAlignment="1" applyProtection="1">
      <alignment horizontal="center" vertical="center"/>
      <protection locked="0"/>
    </xf>
    <xf numFmtId="0" fontId="23" fillId="10" borderId="1" xfId="0" applyFont="1" applyFill="1" applyBorder="1" applyAlignment="1" applyProtection="1">
      <alignment horizontal="right" vertical="center" indent="1"/>
      <protection locked="0"/>
    </xf>
    <xf numFmtId="0" fontId="22" fillId="10" borderId="1" xfId="0" applyFont="1" applyFill="1" applyBorder="1" applyAlignment="1" applyProtection="1">
      <alignment horizontal="center" vertical="center"/>
      <protection locked="0"/>
    </xf>
    <xf numFmtId="0" fontId="26" fillId="11" borderId="62" xfId="0" applyFont="1" applyFill="1" applyBorder="1" applyAlignment="1">
      <alignment horizontal="center" vertical="center"/>
    </xf>
    <xf numFmtId="0" fontId="27" fillId="12" borderId="0" xfId="0" applyFont="1" applyFill="1" applyAlignment="1">
      <alignment horizontal="centerContinuous" vertical="center"/>
    </xf>
    <xf numFmtId="0" fontId="30" fillId="12" borderId="0" xfId="0" applyFont="1" applyFill="1" applyAlignment="1">
      <alignment horizontal="centerContinuous" vertical="center"/>
    </xf>
    <xf numFmtId="0" fontId="3" fillId="9" borderId="11" xfId="0" applyFont="1" applyFill="1" applyBorder="1" applyAlignment="1">
      <alignment horizontal="centerContinuous" vertic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12" fillId="0" borderId="27" xfId="1" applyFont="1" applyFill="1" applyBorder="1" applyAlignment="1" applyProtection="1">
      <alignment horizontal="center" vertical="center"/>
      <protection hidden="1"/>
    </xf>
    <xf numFmtId="0" fontId="12" fillId="0" borderId="28" xfId="1" applyFont="1" applyFill="1" applyBorder="1" applyAlignment="1" applyProtection="1">
      <alignment horizontal="right" vertical="center" indent="1"/>
      <protection hidden="1"/>
    </xf>
    <xf numFmtId="0" fontId="12" fillId="0" borderId="29" xfId="1" applyFont="1" applyFill="1" applyBorder="1" applyAlignment="1" applyProtection="1">
      <alignment horizontal="center" vertical="center"/>
      <protection hidden="1"/>
    </xf>
    <xf numFmtId="0" fontId="12" fillId="0" borderId="31" xfId="1" applyFont="1" applyFill="1" applyBorder="1" applyAlignment="1" applyProtection="1">
      <alignment horizontal="center" vertical="center"/>
      <protection hidden="1"/>
    </xf>
    <xf numFmtId="0" fontId="12" fillId="0" borderId="34" xfId="1" applyFont="1" applyFill="1" applyBorder="1" applyAlignment="1" applyProtection="1">
      <alignment horizontal="center" vertical="center"/>
      <protection hidden="1"/>
    </xf>
    <xf numFmtId="0" fontId="12" fillId="0" borderId="35" xfId="1" applyFont="1" applyFill="1" applyBorder="1" applyAlignment="1" applyProtection="1">
      <alignment horizontal="right" vertical="center" indent="1"/>
      <protection hidden="1"/>
    </xf>
    <xf numFmtId="0" fontId="12" fillId="0" borderId="30" xfId="1" applyFont="1" applyFill="1" applyBorder="1" applyAlignment="1" applyProtection="1">
      <alignment horizontal="center" vertical="center"/>
      <protection hidden="1"/>
    </xf>
    <xf numFmtId="0" fontId="12" fillId="0" borderId="45" xfId="1" applyFont="1" applyFill="1" applyBorder="1" applyAlignment="1" applyProtection="1">
      <alignment horizontal="center" vertical="center"/>
      <protection hidden="1"/>
    </xf>
    <xf numFmtId="0" fontId="12" fillId="0" borderId="41" xfId="1" applyFont="1" applyFill="1" applyBorder="1" applyAlignment="1" applyProtection="1">
      <alignment horizontal="center" vertical="center"/>
      <protection hidden="1"/>
    </xf>
    <xf numFmtId="0" fontId="12" fillId="0" borderId="42" xfId="1" applyFont="1" applyFill="1" applyBorder="1" applyAlignment="1" applyProtection="1">
      <alignment horizontal="right" vertical="center" indent="1"/>
      <protection hidden="1"/>
    </xf>
    <xf numFmtId="0" fontId="12" fillId="0" borderId="43" xfId="1" applyFont="1" applyFill="1" applyBorder="1" applyAlignment="1" applyProtection="1">
      <alignment horizontal="center" vertical="center"/>
      <protection hidden="1"/>
    </xf>
    <xf numFmtId="0" fontId="12" fillId="0" borderId="44" xfId="1" applyFont="1" applyFill="1" applyBorder="1" applyAlignment="1" applyProtection="1">
      <alignment horizontal="center" vertical="center"/>
      <protection hidden="1"/>
    </xf>
    <xf numFmtId="0" fontId="21" fillId="0" borderId="0" xfId="1" applyFont="1" applyFill="1" applyAlignment="1">
      <alignment horizontal="center" vertical="center"/>
    </xf>
    <xf numFmtId="0" fontId="32" fillId="8" borderId="23" xfId="1" applyFont="1" applyFill="1" applyBorder="1" applyAlignment="1" applyProtection="1">
      <alignment horizontal="center" vertical="center"/>
      <protection hidden="1"/>
    </xf>
    <xf numFmtId="0" fontId="32" fillId="8" borderId="24" xfId="1" applyFont="1" applyFill="1" applyBorder="1" applyAlignment="1" applyProtection="1">
      <alignment horizontal="center" vertical="center"/>
      <protection hidden="1"/>
    </xf>
    <xf numFmtId="0" fontId="32" fillId="8" borderId="25" xfId="1" applyFont="1" applyFill="1" applyBorder="1" applyAlignment="1" applyProtection="1">
      <alignment horizontal="center" vertical="center"/>
      <protection hidden="1"/>
    </xf>
    <xf numFmtId="0" fontId="32" fillId="8" borderId="26" xfId="1" applyFont="1" applyFill="1" applyBorder="1" applyAlignment="1" applyProtection="1">
      <alignment horizontal="center" vertical="center"/>
      <protection hidden="1"/>
    </xf>
    <xf numFmtId="165" fontId="12" fillId="0" borderId="58" xfId="1" applyNumberFormat="1" applyFont="1" applyFill="1" applyBorder="1" applyAlignment="1" applyProtection="1">
      <alignment horizontal="center" vertical="center"/>
      <protection hidden="1"/>
    </xf>
    <xf numFmtId="165" fontId="12" fillId="0" borderId="59" xfId="1" applyNumberFormat="1" applyFont="1" applyFill="1" applyBorder="1" applyAlignment="1" applyProtection="1">
      <alignment horizontal="center" vertical="center"/>
      <protection hidden="1"/>
    </xf>
    <xf numFmtId="165" fontId="12" fillId="0" borderId="60" xfId="1" applyNumberFormat="1" applyFont="1" applyFill="1" applyBorder="1" applyAlignment="1" applyProtection="1">
      <alignment horizontal="center" vertical="center"/>
      <protection hidden="1"/>
    </xf>
    <xf numFmtId="164" fontId="12" fillId="0" borderId="58" xfId="1" applyNumberFormat="1" applyFont="1" applyFill="1" applyBorder="1" applyAlignment="1" applyProtection="1">
      <alignment horizontal="center" vertical="center"/>
      <protection locked="0" hidden="1"/>
    </xf>
    <xf numFmtId="164" fontId="12" fillId="0" borderId="59" xfId="1" applyNumberFormat="1" applyFont="1" applyFill="1" applyBorder="1" applyAlignment="1" applyProtection="1">
      <alignment horizontal="center" vertical="center"/>
      <protection locked="0" hidden="1"/>
    </xf>
    <xf numFmtId="164" fontId="12" fillId="0" borderId="60" xfId="1" applyNumberFormat="1" applyFont="1" applyFill="1" applyBorder="1" applyAlignment="1" applyProtection="1">
      <alignment horizontal="center" vertical="center"/>
      <protection locked="0" hidden="1"/>
    </xf>
    <xf numFmtId="0" fontId="11" fillId="0" borderId="56" xfId="1" applyFont="1" applyFill="1" applyBorder="1" applyAlignment="1" applyProtection="1">
      <alignment horizontal="center" vertical="center" textRotation="90"/>
      <protection locked="0" hidden="1"/>
    </xf>
    <xf numFmtId="0" fontId="11" fillId="0" borderId="39" xfId="1" applyFont="1" applyFill="1" applyBorder="1" applyAlignment="1" applyProtection="1">
      <alignment horizontal="center" vertical="center" textRotation="90"/>
      <protection locked="0" hidden="1"/>
    </xf>
    <xf numFmtId="0" fontId="11" fillId="0" borderId="57" xfId="1" applyFont="1" applyFill="1" applyBorder="1" applyAlignment="1" applyProtection="1">
      <alignment horizontal="center" vertical="center" textRotation="90"/>
      <protection locked="0" hidden="1"/>
    </xf>
    <xf numFmtId="0" fontId="19" fillId="0" borderId="54" xfId="1" applyFont="1" applyBorder="1" applyAlignment="1">
      <alignment horizontal="center" vertical="center" textRotation="90"/>
    </xf>
    <xf numFmtId="0" fontId="19" fillId="0" borderId="26" xfId="1" applyFont="1" applyBorder="1" applyAlignment="1">
      <alignment horizontal="center" vertical="center" textRotation="90"/>
    </xf>
    <xf numFmtId="0" fontId="20" fillId="0" borderId="55" xfId="1" applyFont="1" applyFill="1" applyBorder="1" applyAlignment="1">
      <alignment horizontal="center" vertical="center"/>
    </xf>
    <xf numFmtId="0" fontId="20" fillId="0" borderId="24" xfId="1" applyFont="1" applyFill="1" applyBorder="1" applyAlignment="1">
      <alignment horizontal="center" vertical="center"/>
    </xf>
    <xf numFmtId="0" fontId="31" fillId="5" borderId="18" xfId="1" applyFont="1" applyFill="1" applyBorder="1" applyAlignment="1" applyProtection="1">
      <alignment horizontal="center" vertical="center"/>
      <protection hidden="1"/>
    </xf>
    <xf numFmtId="0" fontId="31" fillId="5" borderId="19" xfId="1" applyFont="1" applyFill="1" applyBorder="1" applyAlignment="1" applyProtection="1">
      <alignment horizontal="center" vertical="center"/>
      <protection hidden="1"/>
    </xf>
    <xf numFmtId="0" fontId="31" fillId="5" borderId="20" xfId="1" applyFont="1" applyFill="1" applyBorder="1" applyAlignment="1" applyProtection="1">
      <alignment horizontal="center" vertical="center"/>
      <protection hidden="1"/>
    </xf>
    <xf numFmtId="0" fontId="17" fillId="5" borderId="18" xfId="1" applyFont="1" applyFill="1" applyBorder="1" applyAlignment="1" applyProtection="1">
      <alignment horizontal="center" vertical="center"/>
      <protection hidden="1"/>
    </xf>
    <xf numFmtId="0" fontId="17" fillId="5" borderId="19" xfId="1" applyFont="1" applyFill="1" applyBorder="1" applyAlignment="1" applyProtection="1">
      <alignment horizontal="center" vertical="center"/>
      <protection hidden="1"/>
    </xf>
    <xf numFmtId="0" fontId="17" fillId="5" borderId="20" xfId="1" applyFont="1" applyFill="1" applyBorder="1" applyAlignment="1" applyProtection="1">
      <alignment horizontal="center" vertical="center"/>
      <protection hidden="1"/>
    </xf>
    <xf numFmtId="0" fontId="4" fillId="9" borderId="2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3" fillId="13" borderId="63" xfId="0" applyFont="1" applyFill="1" applyBorder="1" applyAlignment="1">
      <alignment horizontal="center"/>
    </xf>
    <xf numFmtId="0" fontId="34" fillId="14" borderId="63" xfId="0" applyFont="1" applyFill="1" applyBorder="1" applyAlignment="1">
      <alignment horizontal="center" vertical="center"/>
    </xf>
    <xf numFmtId="0" fontId="34" fillId="14" borderId="64" xfId="0" applyFont="1" applyFill="1" applyBorder="1" applyAlignment="1">
      <alignment horizontal="center" vertical="center"/>
    </xf>
    <xf numFmtId="0" fontId="34" fillId="15" borderId="63" xfId="0" applyFont="1" applyFill="1" applyBorder="1" applyAlignment="1">
      <alignment horizontal="center" vertical="center"/>
    </xf>
    <xf numFmtId="0" fontId="34" fillId="15" borderId="64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CFF99"/>
      <color rgb="FF009900"/>
      <color rgb="FFFF00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</xdr:row>
      <xdr:rowOff>0</xdr:rowOff>
    </xdr:from>
    <xdr:ext cx="184731" cy="262572"/>
    <xdr:sp macro="" textlink="">
      <xdr:nvSpPr>
        <xdr:cNvPr id="2" name="ZoneTexte 1"/>
        <xdr:cNvSpPr txBox="1"/>
      </xdr:nvSpPr>
      <xdr:spPr>
        <a:xfrm>
          <a:off x="14196761094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1" anchor="t">
          <a:spAutoFit/>
        </a:bodyPr>
        <a:lstStyle/>
        <a:p>
          <a:pPr algn="r" rtl="1"/>
          <a:endParaRPr lang="ar-DZ" sz="1100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2572"/>
    <xdr:sp macro="" textlink="">
      <xdr:nvSpPr>
        <xdr:cNvPr id="3" name="ZoneTexte 2"/>
        <xdr:cNvSpPr txBox="1"/>
      </xdr:nvSpPr>
      <xdr:spPr>
        <a:xfrm>
          <a:off x="14196761094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1" anchor="t">
          <a:spAutoFit/>
        </a:bodyPr>
        <a:lstStyle/>
        <a:p>
          <a:pPr algn="r" rtl="1"/>
          <a:endParaRPr lang="ar-DZ" sz="1100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2572"/>
    <xdr:sp macro="" textlink="">
      <xdr:nvSpPr>
        <xdr:cNvPr id="5" name="ZoneTexte 4"/>
        <xdr:cNvSpPr txBox="1"/>
      </xdr:nvSpPr>
      <xdr:spPr>
        <a:xfrm>
          <a:off x="14196408669" y="6457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1" anchor="t">
          <a:spAutoFit/>
        </a:bodyPr>
        <a:lstStyle/>
        <a:p>
          <a:pPr algn="r" rtl="1"/>
          <a:endParaRPr lang="ar-DZ" sz="1100"/>
        </a:p>
      </xdr:txBody>
    </xdr:sp>
    <xdr:clientData/>
  </xdr:one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pex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9"/>
  </sheetPr>
  <dimension ref="A1:AF404"/>
  <sheetViews>
    <sheetView rightToLeft="1" zoomScale="90" zoomScaleNormal="90" workbookViewId="0">
      <selection activeCell="E5" sqref="E5:H12"/>
    </sheetView>
  </sheetViews>
  <sheetFormatPr defaultColWidth="8" defaultRowHeight="15.75" customHeight="1"/>
  <cols>
    <col min="1" max="1" width="3.28515625" style="10" customWidth="1"/>
    <col min="2" max="2" width="10.5703125" style="28" customWidth="1"/>
    <col min="3" max="3" width="13.5703125" style="40" customWidth="1"/>
    <col min="4" max="4" width="7.5703125" style="59" customWidth="1"/>
    <col min="5" max="5" width="21.140625" style="44" customWidth="1"/>
    <col min="6" max="7" width="3.7109375" style="44" customWidth="1"/>
    <col min="8" max="8" width="21.140625" style="44" customWidth="1"/>
    <col min="9" max="9" width="2.7109375" style="11" customWidth="1"/>
    <col min="10" max="10" width="5.28515625" style="28" customWidth="1"/>
    <col min="11" max="11" width="27.140625" style="28" customWidth="1"/>
    <col min="12" max="18" width="5.140625" style="28" customWidth="1"/>
    <col min="19" max="19" width="6.85546875" style="28" customWidth="1"/>
    <col min="20" max="20" width="4.42578125" style="11" customWidth="1"/>
    <col min="21" max="21" width="5.28515625" style="11" hidden="1" customWidth="1"/>
    <col min="22" max="22" width="19.7109375" style="11" hidden="1" customWidth="1"/>
    <col min="23" max="29" width="5.140625" style="11" hidden="1" customWidth="1"/>
    <col min="30" max="30" width="6.85546875" style="11" hidden="1" customWidth="1"/>
    <col min="31" max="31" width="13.140625" style="11" hidden="1" customWidth="1"/>
    <col min="32" max="32" width="6.42578125" style="11" hidden="1" customWidth="1"/>
    <col min="33" max="33" width="10" style="11" customWidth="1"/>
    <col min="34" max="34" width="0.140625" style="11" customWidth="1"/>
    <col min="35" max="35" width="8" style="11" customWidth="1"/>
    <col min="36" max="254" width="8" style="11"/>
    <col min="255" max="255" width="3.28515625" style="11" customWidth="1"/>
    <col min="256" max="256" width="7" style="11" customWidth="1"/>
    <col min="257" max="257" width="9.7109375" style="11" customWidth="1"/>
    <col min="258" max="258" width="6.42578125" style="11" customWidth="1"/>
    <col min="259" max="259" width="5.28515625" style="11" customWidth="1"/>
    <col min="260" max="260" width="8.7109375" style="11" customWidth="1"/>
    <col min="261" max="261" width="8.140625" style="11" customWidth="1"/>
    <col min="262" max="263" width="3.7109375" style="11" customWidth="1"/>
    <col min="264" max="264" width="8.140625" style="11" customWidth="1"/>
    <col min="265" max="265" width="2.7109375" style="11" customWidth="1"/>
    <col min="266" max="266" width="5.42578125" style="11" customWidth="1"/>
    <col min="267" max="267" width="7.5703125" style="11" customWidth="1"/>
    <col min="268" max="273" width="5" style="11" customWidth="1"/>
    <col min="274" max="274" width="5.85546875" style="11" customWidth="1"/>
    <col min="275" max="275" width="5" style="11" customWidth="1"/>
    <col min="276" max="276" width="4.42578125" style="11" customWidth="1"/>
    <col min="277" max="277" width="5.28515625" style="11" customWidth="1"/>
    <col min="278" max="278" width="6.42578125" style="11" customWidth="1"/>
    <col min="279" max="279" width="3.85546875" style="11" customWidth="1"/>
    <col min="280" max="280" width="4.28515625" style="11" customWidth="1"/>
    <col min="281" max="281" width="3.42578125" style="11" customWidth="1"/>
    <col min="282" max="283" width="4.42578125" style="11" customWidth="1"/>
    <col min="284" max="284" width="5" style="11" customWidth="1"/>
    <col min="285" max="285" width="4.5703125" style="11" customWidth="1"/>
    <col min="286" max="286" width="5.5703125" style="11" customWidth="1"/>
    <col min="287" max="287" width="6.7109375" style="11" customWidth="1"/>
    <col min="288" max="288" width="4" style="11" customWidth="1"/>
    <col min="289" max="289" width="10" style="11" customWidth="1"/>
    <col min="290" max="290" width="0.140625" style="11" customWidth="1"/>
    <col min="291" max="510" width="8" style="11"/>
    <col min="511" max="511" width="3.28515625" style="11" customWidth="1"/>
    <col min="512" max="512" width="7" style="11" customWidth="1"/>
    <col min="513" max="513" width="9.7109375" style="11" customWidth="1"/>
    <col min="514" max="514" width="6.42578125" style="11" customWidth="1"/>
    <col min="515" max="515" width="5.28515625" style="11" customWidth="1"/>
    <col min="516" max="516" width="8.7109375" style="11" customWidth="1"/>
    <col min="517" max="517" width="8.140625" style="11" customWidth="1"/>
    <col min="518" max="519" width="3.7109375" style="11" customWidth="1"/>
    <col min="520" max="520" width="8.140625" style="11" customWidth="1"/>
    <col min="521" max="521" width="2.7109375" style="11" customWidth="1"/>
    <col min="522" max="522" width="5.42578125" style="11" customWidth="1"/>
    <col min="523" max="523" width="7.5703125" style="11" customWidth="1"/>
    <col min="524" max="529" width="5" style="11" customWidth="1"/>
    <col min="530" max="530" width="5.85546875" style="11" customWidth="1"/>
    <col min="531" max="531" width="5" style="11" customWidth="1"/>
    <col min="532" max="532" width="4.42578125" style="11" customWidth="1"/>
    <col min="533" max="533" width="5.28515625" style="11" customWidth="1"/>
    <col min="534" max="534" width="6.42578125" style="11" customWidth="1"/>
    <col min="535" max="535" width="3.85546875" style="11" customWidth="1"/>
    <col min="536" max="536" width="4.28515625" style="11" customWidth="1"/>
    <col min="537" max="537" width="3.42578125" style="11" customWidth="1"/>
    <col min="538" max="539" width="4.42578125" style="11" customWidth="1"/>
    <col min="540" max="540" width="5" style="11" customWidth="1"/>
    <col min="541" max="541" width="4.5703125" style="11" customWidth="1"/>
    <col min="542" max="542" width="5.5703125" style="11" customWidth="1"/>
    <col min="543" max="543" width="6.7109375" style="11" customWidth="1"/>
    <col min="544" max="544" width="4" style="11" customWidth="1"/>
    <col min="545" max="545" width="10" style="11" customWidth="1"/>
    <col min="546" max="546" width="0.140625" style="11" customWidth="1"/>
    <col min="547" max="766" width="8" style="11"/>
    <col min="767" max="767" width="3.28515625" style="11" customWidth="1"/>
    <col min="768" max="768" width="7" style="11" customWidth="1"/>
    <col min="769" max="769" width="9.7109375" style="11" customWidth="1"/>
    <col min="770" max="770" width="6.42578125" style="11" customWidth="1"/>
    <col min="771" max="771" width="5.28515625" style="11" customWidth="1"/>
    <col min="772" max="772" width="8.7109375" style="11" customWidth="1"/>
    <col min="773" max="773" width="8.140625" style="11" customWidth="1"/>
    <col min="774" max="775" width="3.7109375" style="11" customWidth="1"/>
    <col min="776" max="776" width="8.140625" style="11" customWidth="1"/>
    <col min="777" max="777" width="2.7109375" style="11" customWidth="1"/>
    <col min="778" max="778" width="5.42578125" style="11" customWidth="1"/>
    <col min="779" max="779" width="7.5703125" style="11" customWidth="1"/>
    <col min="780" max="785" width="5" style="11" customWidth="1"/>
    <col min="786" max="786" width="5.85546875" style="11" customWidth="1"/>
    <col min="787" max="787" width="5" style="11" customWidth="1"/>
    <col min="788" max="788" width="4.42578125" style="11" customWidth="1"/>
    <col min="789" max="789" width="5.28515625" style="11" customWidth="1"/>
    <col min="790" max="790" width="6.42578125" style="11" customWidth="1"/>
    <col min="791" max="791" width="3.85546875" style="11" customWidth="1"/>
    <col min="792" max="792" width="4.28515625" style="11" customWidth="1"/>
    <col min="793" max="793" width="3.42578125" style="11" customWidth="1"/>
    <col min="794" max="795" width="4.42578125" style="11" customWidth="1"/>
    <col min="796" max="796" width="5" style="11" customWidth="1"/>
    <col min="797" max="797" width="4.5703125" style="11" customWidth="1"/>
    <col min="798" max="798" width="5.5703125" style="11" customWidth="1"/>
    <col min="799" max="799" width="6.7109375" style="11" customWidth="1"/>
    <col min="800" max="800" width="4" style="11" customWidth="1"/>
    <col min="801" max="801" width="10" style="11" customWidth="1"/>
    <col min="802" max="802" width="0.140625" style="11" customWidth="1"/>
    <col min="803" max="1022" width="8" style="11"/>
    <col min="1023" max="1023" width="3.28515625" style="11" customWidth="1"/>
    <col min="1024" max="1024" width="7" style="11" customWidth="1"/>
    <col min="1025" max="1025" width="9.7109375" style="11" customWidth="1"/>
    <col min="1026" max="1026" width="6.42578125" style="11" customWidth="1"/>
    <col min="1027" max="1027" width="5.28515625" style="11" customWidth="1"/>
    <col min="1028" max="1028" width="8.7109375" style="11" customWidth="1"/>
    <col min="1029" max="1029" width="8.140625" style="11" customWidth="1"/>
    <col min="1030" max="1031" width="3.7109375" style="11" customWidth="1"/>
    <col min="1032" max="1032" width="8.140625" style="11" customWidth="1"/>
    <col min="1033" max="1033" width="2.7109375" style="11" customWidth="1"/>
    <col min="1034" max="1034" width="5.42578125" style="11" customWidth="1"/>
    <col min="1035" max="1035" width="7.5703125" style="11" customWidth="1"/>
    <col min="1036" max="1041" width="5" style="11" customWidth="1"/>
    <col min="1042" max="1042" width="5.85546875" style="11" customWidth="1"/>
    <col min="1043" max="1043" width="5" style="11" customWidth="1"/>
    <col min="1044" max="1044" width="4.42578125" style="11" customWidth="1"/>
    <col min="1045" max="1045" width="5.28515625" style="11" customWidth="1"/>
    <col min="1046" max="1046" width="6.42578125" style="11" customWidth="1"/>
    <col min="1047" max="1047" width="3.85546875" style="11" customWidth="1"/>
    <col min="1048" max="1048" width="4.28515625" style="11" customWidth="1"/>
    <col min="1049" max="1049" width="3.42578125" style="11" customWidth="1"/>
    <col min="1050" max="1051" width="4.42578125" style="11" customWidth="1"/>
    <col min="1052" max="1052" width="5" style="11" customWidth="1"/>
    <col min="1053" max="1053" width="4.5703125" style="11" customWidth="1"/>
    <col min="1054" max="1054" width="5.5703125" style="11" customWidth="1"/>
    <col min="1055" max="1055" width="6.7109375" style="11" customWidth="1"/>
    <col min="1056" max="1056" width="4" style="11" customWidth="1"/>
    <col min="1057" max="1057" width="10" style="11" customWidth="1"/>
    <col min="1058" max="1058" width="0.140625" style="11" customWidth="1"/>
    <col min="1059" max="1278" width="8" style="11"/>
    <col min="1279" max="1279" width="3.28515625" style="11" customWidth="1"/>
    <col min="1280" max="1280" width="7" style="11" customWidth="1"/>
    <col min="1281" max="1281" width="9.7109375" style="11" customWidth="1"/>
    <col min="1282" max="1282" width="6.42578125" style="11" customWidth="1"/>
    <col min="1283" max="1283" width="5.28515625" style="11" customWidth="1"/>
    <col min="1284" max="1284" width="8.7109375" style="11" customWidth="1"/>
    <col min="1285" max="1285" width="8.140625" style="11" customWidth="1"/>
    <col min="1286" max="1287" width="3.7109375" style="11" customWidth="1"/>
    <col min="1288" max="1288" width="8.140625" style="11" customWidth="1"/>
    <col min="1289" max="1289" width="2.7109375" style="11" customWidth="1"/>
    <col min="1290" max="1290" width="5.42578125" style="11" customWidth="1"/>
    <col min="1291" max="1291" width="7.5703125" style="11" customWidth="1"/>
    <col min="1292" max="1297" width="5" style="11" customWidth="1"/>
    <col min="1298" max="1298" width="5.85546875" style="11" customWidth="1"/>
    <col min="1299" max="1299" width="5" style="11" customWidth="1"/>
    <col min="1300" max="1300" width="4.42578125" style="11" customWidth="1"/>
    <col min="1301" max="1301" width="5.28515625" style="11" customWidth="1"/>
    <col min="1302" max="1302" width="6.42578125" style="11" customWidth="1"/>
    <col min="1303" max="1303" width="3.85546875" style="11" customWidth="1"/>
    <col min="1304" max="1304" width="4.28515625" style="11" customWidth="1"/>
    <col min="1305" max="1305" width="3.42578125" style="11" customWidth="1"/>
    <col min="1306" max="1307" width="4.42578125" style="11" customWidth="1"/>
    <col min="1308" max="1308" width="5" style="11" customWidth="1"/>
    <col min="1309" max="1309" width="4.5703125" style="11" customWidth="1"/>
    <col min="1310" max="1310" width="5.5703125" style="11" customWidth="1"/>
    <col min="1311" max="1311" width="6.7109375" style="11" customWidth="1"/>
    <col min="1312" max="1312" width="4" style="11" customWidth="1"/>
    <col min="1313" max="1313" width="10" style="11" customWidth="1"/>
    <col min="1314" max="1314" width="0.140625" style="11" customWidth="1"/>
    <col min="1315" max="1534" width="8" style="11"/>
    <col min="1535" max="1535" width="3.28515625" style="11" customWidth="1"/>
    <col min="1536" max="1536" width="7" style="11" customWidth="1"/>
    <col min="1537" max="1537" width="9.7109375" style="11" customWidth="1"/>
    <col min="1538" max="1538" width="6.42578125" style="11" customWidth="1"/>
    <col min="1539" max="1539" width="5.28515625" style="11" customWidth="1"/>
    <col min="1540" max="1540" width="8.7109375" style="11" customWidth="1"/>
    <col min="1541" max="1541" width="8.140625" style="11" customWidth="1"/>
    <col min="1542" max="1543" width="3.7109375" style="11" customWidth="1"/>
    <col min="1544" max="1544" width="8.140625" style="11" customWidth="1"/>
    <col min="1545" max="1545" width="2.7109375" style="11" customWidth="1"/>
    <col min="1546" max="1546" width="5.42578125" style="11" customWidth="1"/>
    <col min="1547" max="1547" width="7.5703125" style="11" customWidth="1"/>
    <col min="1548" max="1553" width="5" style="11" customWidth="1"/>
    <col min="1554" max="1554" width="5.85546875" style="11" customWidth="1"/>
    <col min="1555" max="1555" width="5" style="11" customWidth="1"/>
    <col min="1556" max="1556" width="4.42578125" style="11" customWidth="1"/>
    <col min="1557" max="1557" width="5.28515625" style="11" customWidth="1"/>
    <col min="1558" max="1558" width="6.42578125" style="11" customWidth="1"/>
    <col min="1559" max="1559" width="3.85546875" style="11" customWidth="1"/>
    <col min="1560" max="1560" width="4.28515625" style="11" customWidth="1"/>
    <col min="1561" max="1561" width="3.42578125" style="11" customWidth="1"/>
    <col min="1562" max="1563" width="4.42578125" style="11" customWidth="1"/>
    <col min="1564" max="1564" width="5" style="11" customWidth="1"/>
    <col min="1565" max="1565" width="4.5703125" style="11" customWidth="1"/>
    <col min="1566" max="1566" width="5.5703125" style="11" customWidth="1"/>
    <col min="1567" max="1567" width="6.7109375" style="11" customWidth="1"/>
    <col min="1568" max="1568" width="4" style="11" customWidth="1"/>
    <col min="1569" max="1569" width="10" style="11" customWidth="1"/>
    <col min="1570" max="1570" width="0.140625" style="11" customWidth="1"/>
    <col min="1571" max="1790" width="8" style="11"/>
    <col min="1791" max="1791" width="3.28515625" style="11" customWidth="1"/>
    <col min="1792" max="1792" width="7" style="11" customWidth="1"/>
    <col min="1793" max="1793" width="9.7109375" style="11" customWidth="1"/>
    <col min="1794" max="1794" width="6.42578125" style="11" customWidth="1"/>
    <col min="1795" max="1795" width="5.28515625" style="11" customWidth="1"/>
    <col min="1796" max="1796" width="8.7109375" style="11" customWidth="1"/>
    <col min="1797" max="1797" width="8.140625" style="11" customWidth="1"/>
    <col min="1798" max="1799" width="3.7109375" style="11" customWidth="1"/>
    <col min="1800" max="1800" width="8.140625" style="11" customWidth="1"/>
    <col min="1801" max="1801" width="2.7109375" style="11" customWidth="1"/>
    <col min="1802" max="1802" width="5.42578125" style="11" customWidth="1"/>
    <col min="1803" max="1803" width="7.5703125" style="11" customWidth="1"/>
    <col min="1804" max="1809" width="5" style="11" customWidth="1"/>
    <col min="1810" max="1810" width="5.85546875" style="11" customWidth="1"/>
    <col min="1811" max="1811" width="5" style="11" customWidth="1"/>
    <col min="1812" max="1812" width="4.42578125" style="11" customWidth="1"/>
    <col min="1813" max="1813" width="5.28515625" style="11" customWidth="1"/>
    <col min="1814" max="1814" width="6.42578125" style="11" customWidth="1"/>
    <col min="1815" max="1815" width="3.85546875" style="11" customWidth="1"/>
    <col min="1816" max="1816" width="4.28515625" style="11" customWidth="1"/>
    <col min="1817" max="1817" width="3.42578125" style="11" customWidth="1"/>
    <col min="1818" max="1819" width="4.42578125" style="11" customWidth="1"/>
    <col min="1820" max="1820" width="5" style="11" customWidth="1"/>
    <col min="1821" max="1821" width="4.5703125" style="11" customWidth="1"/>
    <col min="1822" max="1822" width="5.5703125" style="11" customWidth="1"/>
    <col min="1823" max="1823" width="6.7109375" style="11" customWidth="1"/>
    <col min="1824" max="1824" width="4" style="11" customWidth="1"/>
    <col min="1825" max="1825" width="10" style="11" customWidth="1"/>
    <col min="1826" max="1826" width="0.140625" style="11" customWidth="1"/>
    <col min="1827" max="2046" width="8" style="11"/>
    <col min="2047" max="2047" width="3.28515625" style="11" customWidth="1"/>
    <col min="2048" max="2048" width="7" style="11" customWidth="1"/>
    <col min="2049" max="2049" width="9.7109375" style="11" customWidth="1"/>
    <col min="2050" max="2050" width="6.42578125" style="11" customWidth="1"/>
    <col min="2051" max="2051" width="5.28515625" style="11" customWidth="1"/>
    <col min="2052" max="2052" width="8.7109375" style="11" customWidth="1"/>
    <col min="2053" max="2053" width="8.140625" style="11" customWidth="1"/>
    <col min="2054" max="2055" width="3.7109375" style="11" customWidth="1"/>
    <col min="2056" max="2056" width="8.140625" style="11" customWidth="1"/>
    <col min="2057" max="2057" width="2.7109375" style="11" customWidth="1"/>
    <col min="2058" max="2058" width="5.42578125" style="11" customWidth="1"/>
    <col min="2059" max="2059" width="7.5703125" style="11" customWidth="1"/>
    <col min="2060" max="2065" width="5" style="11" customWidth="1"/>
    <col min="2066" max="2066" width="5.85546875" style="11" customWidth="1"/>
    <col min="2067" max="2067" width="5" style="11" customWidth="1"/>
    <col min="2068" max="2068" width="4.42578125" style="11" customWidth="1"/>
    <col min="2069" max="2069" width="5.28515625" style="11" customWidth="1"/>
    <col min="2070" max="2070" width="6.42578125" style="11" customWidth="1"/>
    <col min="2071" max="2071" width="3.85546875" style="11" customWidth="1"/>
    <col min="2072" max="2072" width="4.28515625" style="11" customWidth="1"/>
    <col min="2073" max="2073" width="3.42578125" style="11" customWidth="1"/>
    <col min="2074" max="2075" width="4.42578125" style="11" customWidth="1"/>
    <col min="2076" max="2076" width="5" style="11" customWidth="1"/>
    <col min="2077" max="2077" width="4.5703125" style="11" customWidth="1"/>
    <col min="2078" max="2078" width="5.5703125" style="11" customWidth="1"/>
    <col min="2079" max="2079" width="6.7109375" style="11" customWidth="1"/>
    <col min="2080" max="2080" width="4" style="11" customWidth="1"/>
    <col min="2081" max="2081" width="10" style="11" customWidth="1"/>
    <col min="2082" max="2082" width="0.140625" style="11" customWidth="1"/>
    <col min="2083" max="2302" width="8" style="11"/>
    <col min="2303" max="2303" width="3.28515625" style="11" customWidth="1"/>
    <col min="2304" max="2304" width="7" style="11" customWidth="1"/>
    <col min="2305" max="2305" width="9.7109375" style="11" customWidth="1"/>
    <col min="2306" max="2306" width="6.42578125" style="11" customWidth="1"/>
    <col min="2307" max="2307" width="5.28515625" style="11" customWidth="1"/>
    <col min="2308" max="2308" width="8.7109375" style="11" customWidth="1"/>
    <col min="2309" max="2309" width="8.140625" style="11" customWidth="1"/>
    <col min="2310" max="2311" width="3.7109375" style="11" customWidth="1"/>
    <col min="2312" max="2312" width="8.140625" style="11" customWidth="1"/>
    <col min="2313" max="2313" width="2.7109375" style="11" customWidth="1"/>
    <col min="2314" max="2314" width="5.42578125" style="11" customWidth="1"/>
    <col min="2315" max="2315" width="7.5703125" style="11" customWidth="1"/>
    <col min="2316" max="2321" width="5" style="11" customWidth="1"/>
    <col min="2322" max="2322" width="5.85546875" style="11" customWidth="1"/>
    <col min="2323" max="2323" width="5" style="11" customWidth="1"/>
    <col min="2324" max="2324" width="4.42578125" style="11" customWidth="1"/>
    <col min="2325" max="2325" width="5.28515625" style="11" customWidth="1"/>
    <col min="2326" max="2326" width="6.42578125" style="11" customWidth="1"/>
    <col min="2327" max="2327" width="3.85546875" style="11" customWidth="1"/>
    <col min="2328" max="2328" width="4.28515625" style="11" customWidth="1"/>
    <col min="2329" max="2329" width="3.42578125" style="11" customWidth="1"/>
    <col min="2330" max="2331" width="4.42578125" style="11" customWidth="1"/>
    <col min="2332" max="2332" width="5" style="11" customWidth="1"/>
    <col min="2333" max="2333" width="4.5703125" style="11" customWidth="1"/>
    <col min="2334" max="2334" width="5.5703125" style="11" customWidth="1"/>
    <col min="2335" max="2335" width="6.7109375" style="11" customWidth="1"/>
    <col min="2336" max="2336" width="4" style="11" customWidth="1"/>
    <col min="2337" max="2337" width="10" style="11" customWidth="1"/>
    <col min="2338" max="2338" width="0.140625" style="11" customWidth="1"/>
    <col min="2339" max="2558" width="8" style="11"/>
    <col min="2559" max="2559" width="3.28515625" style="11" customWidth="1"/>
    <col min="2560" max="2560" width="7" style="11" customWidth="1"/>
    <col min="2561" max="2561" width="9.7109375" style="11" customWidth="1"/>
    <col min="2562" max="2562" width="6.42578125" style="11" customWidth="1"/>
    <col min="2563" max="2563" width="5.28515625" style="11" customWidth="1"/>
    <col min="2564" max="2564" width="8.7109375" style="11" customWidth="1"/>
    <col min="2565" max="2565" width="8.140625" style="11" customWidth="1"/>
    <col min="2566" max="2567" width="3.7109375" style="11" customWidth="1"/>
    <col min="2568" max="2568" width="8.140625" style="11" customWidth="1"/>
    <col min="2569" max="2569" width="2.7109375" style="11" customWidth="1"/>
    <col min="2570" max="2570" width="5.42578125" style="11" customWidth="1"/>
    <col min="2571" max="2571" width="7.5703125" style="11" customWidth="1"/>
    <col min="2572" max="2577" width="5" style="11" customWidth="1"/>
    <col min="2578" max="2578" width="5.85546875" style="11" customWidth="1"/>
    <col min="2579" max="2579" width="5" style="11" customWidth="1"/>
    <col min="2580" max="2580" width="4.42578125" style="11" customWidth="1"/>
    <col min="2581" max="2581" width="5.28515625" style="11" customWidth="1"/>
    <col min="2582" max="2582" width="6.42578125" style="11" customWidth="1"/>
    <col min="2583" max="2583" width="3.85546875" style="11" customWidth="1"/>
    <col min="2584" max="2584" width="4.28515625" style="11" customWidth="1"/>
    <col min="2585" max="2585" width="3.42578125" style="11" customWidth="1"/>
    <col min="2586" max="2587" width="4.42578125" style="11" customWidth="1"/>
    <col min="2588" max="2588" width="5" style="11" customWidth="1"/>
    <col min="2589" max="2589" width="4.5703125" style="11" customWidth="1"/>
    <col min="2590" max="2590" width="5.5703125" style="11" customWidth="1"/>
    <col min="2591" max="2591" width="6.7109375" style="11" customWidth="1"/>
    <col min="2592" max="2592" width="4" style="11" customWidth="1"/>
    <col min="2593" max="2593" width="10" style="11" customWidth="1"/>
    <col min="2594" max="2594" width="0.140625" style="11" customWidth="1"/>
    <col min="2595" max="2814" width="8" style="11"/>
    <col min="2815" max="2815" width="3.28515625" style="11" customWidth="1"/>
    <col min="2816" max="2816" width="7" style="11" customWidth="1"/>
    <col min="2817" max="2817" width="9.7109375" style="11" customWidth="1"/>
    <col min="2818" max="2818" width="6.42578125" style="11" customWidth="1"/>
    <col min="2819" max="2819" width="5.28515625" style="11" customWidth="1"/>
    <col min="2820" max="2820" width="8.7109375" style="11" customWidth="1"/>
    <col min="2821" max="2821" width="8.140625" style="11" customWidth="1"/>
    <col min="2822" max="2823" width="3.7109375" style="11" customWidth="1"/>
    <col min="2824" max="2824" width="8.140625" style="11" customWidth="1"/>
    <col min="2825" max="2825" width="2.7109375" style="11" customWidth="1"/>
    <col min="2826" max="2826" width="5.42578125" style="11" customWidth="1"/>
    <col min="2827" max="2827" width="7.5703125" style="11" customWidth="1"/>
    <col min="2828" max="2833" width="5" style="11" customWidth="1"/>
    <col min="2834" max="2834" width="5.85546875" style="11" customWidth="1"/>
    <col min="2835" max="2835" width="5" style="11" customWidth="1"/>
    <col min="2836" max="2836" width="4.42578125" style="11" customWidth="1"/>
    <col min="2837" max="2837" width="5.28515625" style="11" customWidth="1"/>
    <col min="2838" max="2838" width="6.42578125" style="11" customWidth="1"/>
    <col min="2839" max="2839" width="3.85546875" style="11" customWidth="1"/>
    <col min="2840" max="2840" width="4.28515625" style="11" customWidth="1"/>
    <col min="2841" max="2841" width="3.42578125" style="11" customWidth="1"/>
    <col min="2842" max="2843" width="4.42578125" style="11" customWidth="1"/>
    <col min="2844" max="2844" width="5" style="11" customWidth="1"/>
    <col min="2845" max="2845" width="4.5703125" style="11" customWidth="1"/>
    <col min="2846" max="2846" width="5.5703125" style="11" customWidth="1"/>
    <col min="2847" max="2847" width="6.7109375" style="11" customWidth="1"/>
    <col min="2848" max="2848" width="4" style="11" customWidth="1"/>
    <col min="2849" max="2849" width="10" style="11" customWidth="1"/>
    <col min="2850" max="2850" width="0.140625" style="11" customWidth="1"/>
    <col min="2851" max="3070" width="8" style="11"/>
    <col min="3071" max="3071" width="3.28515625" style="11" customWidth="1"/>
    <col min="3072" max="3072" width="7" style="11" customWidth="1"/>
    <col min="3073" max="3073" width="9.7109375" style="11" customWidth="1"/>
    <col min="3074" max="3074" width="6.42578125" style="11" customWidth="1"/>
    <col min="3075" max="3075" width="5.28515625" style="11" customWidth="1"/>
    <col min="3076" max="3076" width="8.7109375" style="11" customWidth="1"/>
    <col min="3077" max="3077" width="8.140625" style="11" customWidth="1"/>
    <col min="3078" max="3079" width="3.7109375" style="11" customWidth="1"/>
    <col min="3080" max="3080" width="8.140625" style="11" customWidth="1"/>
    <col min="3081" max="3081" width="2.7109375" style="11" customWidth="1"/>
    <col min="3082" max="3082" width="5.42578125" style="11" customWidth="1"/>
    <col min="3083" max="3083" width="7.5703125" style="11" customWidth="1"/>
    <col min="3084" max="3089" width="5" style="11" customWidth="1"/>
    <col min="3090" max="3090" width="5.85546875" style="11" customWidth="1"/>
    <col min="3091" max="3091" width="5" style="11" customWidth="1"/>
    <col min="3092" max="3092" width="4.42578125" style="11" customWidth="1"/>
    <col min="3093" max="3093" width="5.28515625" style="11" customWidth="1"/>
    <col min="3094" max="3094" width="6.42578125" style="11" customWidth="1"/>
    <col min="3095" max="3095" width="3.85546875" style="11" customWidth="1"/>
    <col min="3096" max="3096" width="4.28515625" style="11" customWidth="1"/>
    <col min="3097" max="3097" width="3.42578125" style="11" customWidth="1"/>
    <col min="3098" max="3099" width="4.42578125" style="11" customWidth="1"/>
    <col min="3100" max="3100" width="5" style="11" customWidth="1"/>
    <col min="3101" max="3101" width="4.5703125" style="11" customWidth="1"/>
    <col min="3102" max="3102" width="5.5703125" style="11" customWidth="1"/>
    <col min="3103" max="3103" width="6.7109375" style="11" customWidth="1"/>
    <col min="3104" max="3104" width="4" style="11" customWidth="1"/>
    <col min="3105" max="3105" width="10" style="11" customWidth="1"/>
    <col min="3106" max="3106" width="0.140625" style="11" customWidth="1"/>
    <col min="3107" max="3326" width="8" style="11"/>
    <col min="3327" max="3327" width="3.28515625" style="11" customWidth="1"/>
    <col min="3328" max="3328" width="7" style="11" customWidth="1"/>
    <col min="3329" max="3329" width="9.7109375" style="11" customWidth="1"/>
    <col min="3330" max="3330" width="6.42578125" style="11" customWidth="1"/>
    <col min="3331" max="3331" width="5.28515625" style="11" customWidth="1"/>
    <col min="3332" max="3332" width="8.7109375" style="11" customWidth="1"/>
    <col min="3333" max="3333" width="8.140625" style="11" customWidth="1"/>
    <col min="3334" max="3335" width="3.7109375" style="11" customWidth="1"/>
    <col min="3336" max="3336" width="8.140625" style="11" customWidth="1"/>
    <col min="3337" max="3337" width="2.7109375" style="11" customWidth="1"/>
    <col min="3338" max="3338" width="5.42578125" style="11" customWidth="1"/>
    <col min="3339" max="3339" width="7.5703125" style="11" customWidth="1"/>
    <col min="3340" max="3345" width="5" style="11" customWidth="1"/>
    <col min="3346" max="3346" width="5.85546875" style="11" customWidth="1"/>
    <col min="3347" max="3347" width="5" style="11" customWidth="1"/>
    <col min="3348" max="3348" width="4.42578125" style="11" customWidth="1"/>
    <col min="3349" max="3349" width="5.28515625" style="11" customWidth="1"/>
    <col min="3350" max="3350" width="6.42578125" style="11" customWidth="1"/>
    <col min="3351" max="3351" width="3.85546875" style="11" customWidth="1"/>
    <col min="3352" max="3352" width="4.28515625" style="11" customWidth="1"/>
    <col min="3353" max="3353" width="3.42578125" style="11" customWidth="1"/>
    <col min="3354" max="3355" width="4.42578125" style="11" customWidth="1"/>
    <col min="3356" max="3356" width="5" style="11" customWidth="1"/>
    <col min="3357" max="3357" width="4.5703125" style="11" customWidth="1"/>
    <col min="3358" max="3358" width="5.5703125" style="11" customWidth="1"/>
    <col min="3359" max="3359" width="6.7109375" style="11" customWidth="1"/>
    <col min="3360" max="3360" width="4" style="11" customWidth="1"/>
    <col min="3361" max="3361" width="10" style="11" customWidth="1"/>
    <col min="3362" max="3362" width="0.140625" style="11" customWidth="1"/>
    <col min="3363" max="3582" width="8" style="11"/>
    <col min="3583" max="3583" width="3.28515625" style="11" customWidth="1"/>
    <col min="3584" max="3584" width="7" style="11" customWidth="1"/>
    <col min="3585" max="3585" width="9.7109375" style="11" customWidth="1"/>
    <col min="3586" max="3586" width="6.42578125" style="11" customWidth="1"/>
    <col min="3587" max="3587" width="5.28515625" style="11" customWidth="1"/>
    <col min="3588" max="3588" width="8.7109375" style="11" customWidth="1"/>
    <col min="3589" max="3589" width="8.140625" style="11" customWidth="1"/>
    <col min="3590" max="3591" width="3.7109375" style="11" customWidth="1"/>
    <col min="3592" max="3592" width="8.140625" style="11" customWidth="1"/>
    <col min="3593" max="3593" width="2.7109375" style="11" customWidth="1"/>
    <col min="3594" max="3594" width="5.42578125" style="11" customWidth="1"/>
    <col min="3595" max="3595" width="7.5703125" style="11" customWidth="1"/>
    <col min="3596" max="3601" width="5" style="11" customWidth="1"/>
    <col min="3602" max="3602" width="5.85546875" style="11" customWidth="1"/>
    <col min="3603" max="3603" width="5" style="11" customWidth="1"/>
    <col min="3604" max="3604" width="4.42578125" style="11" customWidth="1"/>
    <col min="3605" max="3605" width="5.28515625" style="11" customWidth="1"/>
    <col min="3606" max="3606" width="6.42578125" style="11" customWidth="1"/>
    <col min="3607" max="3607" width="3.85546875" style="11" customWidth="1"/>
    <col min="3608" max="3608" width="4.28515625" style="11" customWidth="1"/>
    <col min="3609" max="3609" width="3.42578125" style="11" customWidth="1"/>
    <col min="3610" max="3611" width="4.42578125" style="11" customWidth="1"/>
    <col min="3612" max="3612" width="5" style="11" customWidth="1"/>
    <col min="3613" max="3613" width="4.5703125" style="11" customWidth="1"/>
    <col min="3614" max="3614" width="5.5703125" style="11" customWidth="1"/>
    <col min="3615" max="3615" width="6.7109375" style="11" customWidth="1"/>
    <col min="3616" max="3616" width="4" style="11" customWidth="1"/>
    <col min="3617" max="3617" width="10" style="11" customWidth="1"/>
    <col min="3618" max="3618" width="0.140625" style="11" customWidth="1"/>
    <col min="3619" max="3838" width="8" style="11"/>
    <col min="3839" max="3839" width="3.28515625" style="11" customWidth="1"/>
    <col min="3840" max="3840" width="7" style="11" customWidth="1"/>
    <col min="3841" max="3841" width="9.7109375" style="11" customWidth="1"/>
    <col min="3842" max="3842" width="6.42578125" style="11" customWidth="1"/>
    <col min="3843" max="3843" width="5.28515625" style="11" customWidth="1"/>
    <col min="3844" max="3844" width="8.7109375" style="11" customWidth="1"/>
    <col min="3845" max="3845" width="8.140625" style="11" customWidth="1"/>
    <col min="3846" max="3847" width="3.7109375" style="11" customWidth="1"/>
    <col min="3848" max="3848" width="8.140625" style="11" customWidth="1"/>
    <col min="3849" max="3849" width="2.7109375" style="11" customWidth="1"/>
    <col min="3850" max="3850" width="5.42578125" style="11" customWidth="1"/>
    <col min="3851" max="3851" width="7.5703125" style="11" customWidth="1"/>
    <col min="3852" max="3857" width="5" style="11" customWidth="1"/>
    <col min="3858" max="3858" width="5.85546875" style="11" customWidth="1"/>
    <col min="3859" max="3859" width="5" style="11" customWidth="1"/>
    <col min="3860" max="3860" width="4.42578125" style="11" customWidth="1"/>
    <col min="3861" max="3861" width="5.28515625" style="11" customWidth="1"/>
    <col min="3862" max="3862" width="6.42578125" style="11" customWidth="1"/>
    <col min="3863" max="3863" width="3.85546875" style="11" customWidth="1"/>
    <col min="3864" max="3864" width="4.28515625" style="11" customWidth="1"/>
    <col min="3865" max="3865" width="3.42578125" style="11" customWidth="1"/>
    <col min="3866" max="3867" width="4.42578125" style="11" customWidth="1"/>
    <col min="3868" max="3868" width="5" style="11" customWidth="1"/>
    <col min="3869" max="3869" width="4.5703125" style="11" customWidth="1"/>
    <col min="3870" max="3870" width="5.5703125" style="11" customWidth="1"/>
    <col min="3871" max="3871" width="6.7109375" style="11" customWidth="1"/>
    <col min="3872" max="3872" width="4" style="11" customWidth="1"/>
    <col min="3873" max="3873" width="10" style="11" customWidth="1"/>
    <col min="3874" max="3874" width="0.140625" style="11" customWidth="1"/>
    <col min="3875" max="4094" width="8" style="11"/>
    <col min="4095" max="4095" width="3.28515625" style="11" customWidth="1"/>
    <col min="4096" max="4096" width="7" style="11" customWidth="1"/>
    <col min="4097" max="4097" width="9.7109375" style="11" customWidth="1"/>
    <col min="4098" max="4098" width="6.42578125" style="11" customWidth="1"/>
    <col min="4099" max="4099" width="5.28515625" style="11" customWidth="1"/>
    <col min="4100" max="4100" width="8.7109375" style="11" customWidth="1"/>
    <col min="4101" max="4101" width="8.140625" style="11" customWidth="1"/>
    <col min="4102" max="4103" width="3.7109375" style="11" customWidth="1"/>
    <col min="4104" max="4104" width="8.140625" style="11" customWidth="1"/>
    <col min="4105" max="4105" width="2.7109375" style="11" customWidth="1"/>
    <col min="4106" max="4106" width="5.42578125" style="11" customWidth="1"/>
    <col min="4107" max="4107" width="7.5703125" style="11" customWidth="1"/>
    <col min="4108" max="4113" width="5" style="11" customWidth="1"/>
    <col min="4114" max="4114" width="5.85546875" style="11" customWidth="1"/>
    <col min="4115" max="4115" width="5" style="11" customWidth="1"/>
    <col min="4116" max="4116" width="4.42578125" style="11" customWidth="1"/>
    <col min="4117" max="4117" width="5.28515625" style="11" customWidth="1"/>
    <col min="4118" max="4118" width="6.42578125" style="11" customWidth="1"/>
    <col min="4119" max="4119" width="3.85546875" style="11" customWidth="1"/>
    <col min="4120" max="4120" width="4.28515625" style="11" customWidth="1"/>
    <col min="4121" max="4121" width="3.42578125" style="11" customWidth="1"/>
    <col min="4122" max="4123" width="4.42578125" style="11" customWidth="1"/>
    <col min="4124" max="4124" width="5" style="11" customWidth="1"/>
    <col min="4125" max="4125" width="4.5703125" style="11" customWidth="1"/>
    <col min="4126" max="4126" width="5.5703125" style="11" customWidth="1"/>
    <col min="4127" max="4127" width="6.7109375" style="11" customWidth="1"/>
    <col min="4128" max="4128" width="4" style="11" customWidth="1"/>
    <col min="4129" max="4129" width="10" style="11" customWidth="1"/>
    <col min="4130" max="4130" width="0.140625" style="11" customWidth="1"/>
    <col min="4131" max="4350" width="8" style="11"/>
    <col min="4351" max="4351" width="3.28515625" style="11" customWidth="1"/>
    <col min="4352" max="4352" width="7" style="11" customWidth="1"/>
    <col min="4353" max="4353" width="9.7109375" style="11" customWidth="1"/>
    <col min="4354" max="4354" width="6.42578125" style="11" customWidth="1"/>
    <col min="4355" max="4355" width="5.28515625" style="11" customWidth="1"/>
    <col min="4356" max="4356" width="8.7109375" style="11" customWidth="1"/>
    <col min="4357" max="4357" width="8.140625" style="11" customWidth="1"/>
    <col min="4358" max="4359" width="3.7109375" style="11" customWidth="1"/>
    <col min="4360" max="4360" width="8.140625" style="11" customWidth="1"/>
    <col min="4361" max="4361" width="2.7109375" style="11" customWidth="1"/>
    <col min="4362" max="4362" width="5.42578125" style="11" customWidth="1"/>
    <col min="4363" max="4363" width="7.5703125" style="11" customWidth="1"/>
    <col min="4364" max="4369" width="5" style="11" customWidth="1"/>
    <col min="4370" max="4370" width="5.85546875" style="11" customWidth="1"/>
    <col min="4371" max="4371" width="5" style="11" customWidth="1"/>
    <col min="4372" max="4372" width="4.42578125" style="11" customWidth="1"/>
    <col min="4373" max="4373" width="5.28515625" style="11" customWidth="1"/>
    <col min="4374" max="4374" width="6.42578125" style="11" customWidth="1"/>
    <col min="4375" max="4375" width="3.85546875" style="11" customWidth="1"/>
    <col min="4376" max="4376" width="4.28515625" style="11" customWidth="1"/>
    <col min="4377" max="4377" width="3.42578125" style="11" customWidth="1"/>
    <col min="4378" max="4379" width="4.42578125" style="11" customWidth="1"/>
    <col min="4380" max="4380" width="5" style="11" customWidth="1"/>
    <col min="4381" max="4381" width="4.5703125" style="11" customWidth="1"/>
    <col min="4382" max="4382" width="5.5703125" style="11" customWidth="1"/>
    <col min="4383" max="4383" width="6.7109375" style="11" customWidth="1"/>
    <col min="4384" max="4384" width="4" style="11" customWidth="1"/>
    <col min="4385" max="4385" width="10" style="11" customWidth="1"/>
    <col min="4386" max="4386" width="0.140625" style="11" customWidth="1"/>
    <col min="4387" max="4606" width="8" style="11"/>
    <col min="4607" max="4607" width="3.28515625" style="11" customWidth="1"/>
    <col min="4608" max="4608" width="7" style="11" customWidth="1"/>
    <col min="4609" max="4609" width="9.7109375" style="11" customWidth="1"/>
    <col min="4610" max="4610" width="6.42578125" style="11" customWidth="1"/>
    <col min="4611" max="4611" width="5.28515625" style="11" customWidth="1"/>
    <col min="4612" max="4612" width="8.7109375" style="11" customWidth="1"/>
    <col min="4613" max="4613" width="8.140625" style="11" customWidth="1"/>
    <col min="4614" max="4615" width="3.7109375" style="11" customWidth="1"/>
    <col min="4616" max="4616" width="8.140625" style="11" customWidth="1"/>
    <col min="4617" max="4617" width="2.7109375" style="11" customWidth="1"/>
    <col min="4618" max="4618" width="5.42578125" style="11" customWidth="1"/>
    <col min="4619" max="4619" width="7.5703125" style="11" customWidth="1"/>
    <col min="4620" max="4625" width="5" style="11" customWidth="1"/>
    <col min="4626" max="4626" width="5.85546875" style="11" customWidth="1"/>
    <col min="4627" max="4627" width="5" style="11" customWidth="1"/>
    <col min="4628" max="4628" width="4.42578125" style="11" customWidth="1"/>
    <col min="4629" max="4629" width="5.28515625" style="11" customWidth="1"/>
    <col min="4630" max="4630" width="6.42578125" style="11" customWidth="1"/>
    <col min="4631" max="4631" width="3.85546875" style="11" customWidth="1"/>
    <col min="4632" max="4632" width="4.28515625" style="11" customWidth="1"/>
    <col min="4633" max="4633" width="3.42578125" style="11" customWidth="1"/>
    <col min="4634" max="4635" width="4.42578125" style="11" customWidth="1"/>
    <col min="4636" max="4636" width="5" style="11" customWidth="1"/>
    <col min="4637" max="4637" width="4.5703125" style="11" customWidth="1"/>
    <col min="4638" max="4638" width="5.5703125" style="11" customWidth="1"/>
    <col min="4639" max="4639" width="6.7109375" style="11" customWidth="1"/>
    <col min="4640" max="4640" width="4" style="11" customWidth="1"/>
    <col min="4641" max="4641" width="10" style="11" customWidth="1"/>
    <col min="4642" max="4642" width="0.140625" style="11" customWidth="1"/>
    <col min="4643" max="4862" width="8" style="11"/>
    <col min="4863" max="4863" width="3.28515625" style="11" customWidth="1"/>
    <col min="4864" max="4864" width="7" style="11" customWidth="1"/>
    <col min="4865" max="4865" width="9.7109375" style="11" customWidth="1"/>
    <col min="4866" max="4866" width="6.42578125" style="11" customWidth="1"/>
    <col min="4867" max="4867" width="5.28515625" style="11" customWidth="1"/>
    <col min="4868" max="4868" width="8.7109375" style="11" customWidth="1"/>
    <col min="4869" max="4869" width="8.140625" style="11" customWidth="1"/>
    <col min="4870" max="4871" width="3.7109375" style="11" customWidth="1"/>
    <col min="4872" max="4872" width="8.140625" style="11" customWidth="1"/>
    <col min="4873" max="4873" width="2.7109375" style="11" customWidth="1"/>
    <col min="4874" max="4874" width="5.42578125" style="11" customWidth="1"/>
    <col min="4875" max="4875" width="7.5703125" style="11" customWidth="1"/>
    <col min="4876" max="4881" width="5" style="11" customWidth="1"/>
    <col min="4882" max="4882" width="5.85546875" style="11" customWidth="1"/>
    <col min="4883" max="4883" width="5" style="11" customWidth="1"/>
    <col min="4884" max="4884" width="4.42578125" style="11" customWidth="1"/>
    <col min="4885" max="4885" width="5.28515625" style="11" customWidth="1"/>
    <col min="4886" max="4886" width="6.42578125" style="11" customWidth="1"/>
    <col min="4887" max="4887" width="3.85546875" style="11" customWidth="1"/>
    <col min="4888" max="4888" width="4.28515625" style="11" customWidth="1"/>
    <col min="4889" max="4889" width="3.42578125" style="11" customWidth="1"/>
    <col min="4890" max="4891" width="4.42578125" style="11" customWidth="1"/>
    <col min="4892" max="4892" width="5" style="11" customWidth="1"/>
    <col min="4893" max="4893" width="4.5703125" style="11" customWidth="1"/>
    <col min="4894" max="4894" width="5.5703125" style="11" customWidth="1"/>
    <col min="4895" max="4895" width="6.7109375" style="11" customWidth="1"/>
    <col min="4896" max="4896" width="4" style="11" customWidth="1"/>
    <col min="4897" max="4897" width="10" style="11" customWidth="1"/>
    <col min="4898" max="4898" width="0.140625" style="11" customWidth="1"/>
    <col min="4899" max="5118" width="8" style="11"/>
    <col min="5119" max="5119" width="3.28515625" style="11" customWidth="1"/>
    <col min="5120" max="5120" width="7" style="11" customWidth="1"/>
    <col min="5121" max="5121" width="9.7109375" style="11" customWidth="1"/>
    <col min="5122" max="5122" width="6.42578125" style="11" customWidth="1"/>
    <col min="5123" max="5123" width="5.28515625" style="11" customWidth="1"/>
    <col min="5124" max="5124" width="8.7109375" style="11" customWidth="1"/>
    <col min="5125" max="5125" width="8.140625" style="11" customWidth="1"/>
    <col min="5126" max="5127" width="3.7109375" style="11" customWidth="1"/>
    <col min="5128" max="5128" width="8.140625" style="11" customWidth="1"/>
    <col min="5129" max="5129" width="2.7109375" style="11" customWidth="1"/>
    <col min="5130" max="5130" width="5.42578125" style="11" customWidth="1"/>
    <col min="5131" max="5131" width="7.5703125" style="11" customWidth="1"/>
    <col min="5132" max="5137" width="5" style="11" customWidth="1"/>
    <col min="5138" max="5138" width="5.85546875" style="11" customWidth="1"/>
    <col min="5139" max="5139" width="5" style="11" customWidth="1"/>
    <col min="5140" max="5140" width="4.42578125" style="11" customWidth="1"/>
    <col min="5141" max="5141" width="5.28515625" style="11" customWidth="1"/>
    <col min="5142" max="5142" width="6.42578125" style="11" customWidth="1"/>
    <col min="5143" max="5143" width="3.85546875" style="11" customWidth="1"/>
    <col min="5144" max="5144" width="4.28515625" style="11" customWidth="1"/>
    <col min="5145" max="5145" width="3.42578125" style="11" customWidth="1"/>
    <col min="5146" max="5147" width="4.42578125" style="11" customWidth="1"/>
    <col min="5148" max="5148" width="5" style="11" customWidth="1"/>
    <col min="5149" max="5149" width="4.5703125" style="11" customWidth="1"/>
    <col min="5150" max="5150" width="5.5703125" style="11" customWidth="1"/>
    <col min="5151" max="5151" width="6.7109375" style="11" customWidth="1"/>
    <col min="5152" max="5152" width="4" style="11" customWidth="1"/>
    <col min="5153" max="5153" width="10" style="11" customWidth="1"/>
    <col min="5154" max="5154" width="0.140625" style="11" customWidth="1"/>
    <col min="5155" max="5374" width="8" style="11"/>
    <col min="5375" max="5375" width="3.28515625" style="11" customWidth="1"/>
    <col min="5376" max="5376" width="7" style="11" customWidth="1"/>
    <col min="5377" max="5377" width="9.7109375" style="11" customWidth="1"/>
    <col min="5378" max="5378" width="6.42578125" style="11" customWidth="1"/>
    <col min="5379" max="5379" width="5.28515625" style="11" customWidth="1"/>
    <col min="5380" max="5380" width="8.7109375" style="11" customWidth="1"/>
    <col min="5381" max="5381" width="8.140625" style="11" customWidth="1"/>
    <col min="5382" max="5383" width="3.7109375" style="11" customWidth="1"/>
    <col min="5384" max="5384" width="8.140625" style="11" customWidth="1"/>
    <col min="5385" max="5385" width="2.7109375" style="11" customWidth="1"/>
    <col min="5386" max="5386" width="5.42578125" style="11" customWidth="1"/>
    <col min="5387" max="5387" width="7.5703125" style="11" customWidth="1"/>
    <col min="5388" max="5393" width="5" style="11" customWidth="1"/>
    <col min="5394" max="5394" width="5.85546875" style="11" customWidth="1"/>
    <col min="5395" max="5395" width="5" style="11" customWidth="1"/>
    <col min="5396" max="5396" width="4.42578125" style="11" customWidth="1"/>
    <col min="5397" max="5397" width="5.28515625" style="11" customWidth="1"/>
    <col min="5398" max="5398" width="6.42578125" style="11" customWidth="1"/>
    <col min="5399" max="5399" width="3.85546875" style="11" customWidth="1"/>
    <col min="5400" max="5400" width="4.28515625" style="11" customWidth="1"/>
    <col min="5401" max="5401" width="3.42578125" style="11" customWidth="1"/>
    <col min="5402" max="5403" width="4.42578125" style="11" customWidth="1"/>
    <col min="5404" max="5404" width="5" style="11" customWidth="1"/>
    <col min="5405" max="5405" width="4.5703125" style="11" customWidth="1"/>
    <col min="5406" max="5406" width="5.5703125" style="11" customWidth="1"/>
    <col min="5407" max="5407" width="6.7109375" style="11" customWidth="1"/>
    <col min="5408" max="5408" width="4" style="11" customWidth="1"/>
    <col min="5409" max="5409" width="10" style="11" customWidth="1"/>
    <col min="5410" max="5410" width="0.140625" style="11" customWidth="1"/>
    <col min="5411" max="5630" width="8" style="11"/>
    <col min="5631" max="5631" width="3.28515625" style="11" customWidth="1"/>
    <col min="5632" max="5632" width="7" style="11" customWidth="1"/>
    <col min="5633" max="5633" width="9.7109375" style="11" customWidth="1"/>
    <col min="5634" max="5634" width="6.42578125" style="11" customWidth="1"/>
    <col min="5635" max="5635" width="5.28515625" style="11" customWidth="1"/>
    <col min="5636" max="5636" width="8.7109375" style="11" customWidth="1"/>
    <col min="5637" max="5637" width="8.140625" style="11" customWidth="1"/>
    <col min="5638" max="5639" width="3.7109375" style="11" customWidth="1"/>
    <col min="5640" max="5640" width="8.140625" style="11" customWidth="1"/>
    <col min="5641" max="5641" width="2.7109375" style="11" customWidth="1"/>
    <col min="5642" max="5642" width="5.42578125" style="11" customWidth="1"/>
    <col min="5643" max="5643" width="7.5703125" style="11" customWidth="1"/>
    <col min="5644" max="5649" width="5" style="11" customWidth="1"/>
    <col min="5650" max="5650" width="5.85546875" style="11" customWidth="1"/>
    <col min="5651" max="5651" width="5" style="11" customWidth="1"/>
    <col min="5652" max="5652" width="4.42578125" style="11" customWidth="1"/>
    <col min="5653" max="5653" width="5.28515625" style="11" customWidth="1"/>
    <col min="5654" max="5654" width="6.42578125" style="11" customWidth="1"/>
    <col min="5655" max="5655" width="3.85546875" style="11" customWidth="1"/>
    <col min="5656" max="5656" width="4.28515625" style="11" customWidth="1"/>
    <col min="5657" max="5657" width="3.42578125" style="11" customWidth="1"/>
    <col min="5658" max="5659" width="4.42578125" style="11" customWidth="1"/>
    <col min="5660" max="5660" width="5" style="11" customWidth="1"/>
    <col min="5661" max="5661" width="4.5703125" style="11" customWidth="1"/>
    <col min="5662" max="5662" width="5.5703125" style="11" customWidth="1"/>
    <col min="5663" max="5663" width="6.7109375" style="11" customWidth="1"/>
    <col min="5664" max="5664" width="4" style="11" customWidth="1"/>
    <col min="5665" max="5665" width="10" style="11" customWidth="1"/>
    <col min="5666" max="5666" width="0.140625" style="11" customWidth="1"/>
    <col min="5667" max="5886" width="8" style="11"/>
    <col min="5887" max="5887" width="3.28515625" style="11" customWidth="1"/>
    <col min="5888" max="5888" width="7" style="11" customWidth="1"/>
    <col min="5889" max="5889" width="9.7109375" style="11" customWidth="1"/>
    <col min="5890" max="5890" width="6.42578125" style="11" customWidth="1"/>
    <col min="5891" max="5891" width="5.28515625" style="11" customWidth="1"/>
    <col min="5892" max="5892" width="8.7109375" style="11" customWidth="1"/>
    <col min="5893" max="5893" width="8.140625" style="11" customWidth="1"/>
    <col min="5894" max="5895" width="3.7109375" style="11" customWidth="1"/>
    <col min="5896" max="5896" width="8.140625" style="11" customWidth="1"/>
    <col min="5897" max="5897" width="2.7109375" style="11" customWidth="1"/>
    <col min="5898" max="5898" width="5.42578125" style="11" customWidth="1"/>
    <col min="5899" max="5899" width="7.5703125" style="11" customWidth="1"/>
    <col min="5900" max="5905" width="5" style="11" customWidth="1"/>
    <col min="5906" max="5906" width="5.85546875" style="11" customWidth="1"/>
    <col min="5907" max="5907" width="5" style="11" customWidth="1"/>
    <col min="5908" max="5908" width="4.42578125" style="11" customWidth="1"/>
    <col min="5909" max="5909" width="5.28515625" style="11" customWidth="1"/>
    <col min="5910" max="5910" width="6.42578125" style="11" customWidth="1"/>
    <col min="5911" max="5911" width="3.85546875" style="11" customWidth="1"/>
    <col min="5912" max="5912" width="4.28515625" style="11" customWidth="1"/>
    <col min="5913" max="5913" width="3.42578125" style="11" customWidth="1"/>
    <col min="5914" max="5915" width="4.42578125" style="11" customWidth="1"/>
    <col min="5916" max="5916" width="5" style="11" customWidth="1"/>
    <col min="5917" max="5917" width="4.5703125" style="11" customWidth="1"/>
    <col min="5918" max="5918" width="5.5703125" style="11" customWidth="1"/>
    <col min="5919" max="5919" width="6.7109375" style="11" customWidth="1"/>
    <col min="5920" max="5920" width="4" style="11" customWidth="1"/>
    <col min="5921" max="5921" width="10" style="11" customWidth="1"/>
    <col min="5922" max="5922" width="0.140625" style="11" customWidth="1"/>
    <col min="5923" max="6142" width="8" style="11"/>
    <col min="6143" max="6143" width="3.28515625" style="11" customWidth="1"/>
    <col min="6144" max="6144" width="7" style="11" customWidth="1"/>
    <col min="6145" max="6145" width="9.7109375" style="11" customWidth="1"/>
    <col min="6146" max="6146" width="6.42578125" style="11" customWidth="1"/>
    <col min="6147" max="6147" width="5.28515625" style="11" customWidth="1"/>
    <col min="6148" max="6148" width="8.7109375" style="11" customWidth="1"/>
    <col min="6149" max="6149" width="8.140625" style="11" customWidth="1"/>
    <col min="6150" max="6151" width="3.7109375" style="11" customWidth="1"/>
    <col min="6152" max="6152" width="8.140625" style="11" customWidth="1"/>
    <col min="6153" max="6153" width="2.7109375" style="11" customWidth="1"/>
    <col min="6154" max="6154" width="5.42578125" style="11" customWidth="1"/>
    <col min="6155" max="6155" width="7.5703125" style="11" customWidth="1"/>
    <col min="6156" max="6161" width="5" style="11" customWidth="1"/>
    <col min="6162" max="6162" width="5.85546875" style="11" customWidth="1"/>
    <col min="6163" max="6163" width="5" style="11" customWidth="1"/>
    <col min="6164" max="6164" width="4.42578125" style="11" customWidth="1"/>
    <col min="6165" max="6165" width="5.28515625" style="11" customWidth="1"/>
    <col min="6166" max="6166" width="6.42578125" style="11" customWidth="1"/>
    <col min="6167" max="6167" width="3.85546875" style="11" customWidth="1"/>
    <col min="6168" max="6168" width="4.28515625" style="11" customWidth="1"/>
    <col min="6169" max="6169" width="3.42578125" style="11" customWidth="1"/>
    <col min="6170" max="6171" width="4.42578125" style="11" customWidth="1"/>
    <col min="6172" max="6172" width="5" style="11" customWidth="1"/>
    <col min="6173" max="6173" width="4.5703125" style="11" customWidth="1"/>
    <col min="6174" max="6174" width="5.5703125" style="11" customWidth="1"/>
    <col min="6175" max="6175" width="6.7109375" style="11" customWidth="1"/>
    <col min="6176" max="6176" width="4" style="11" customWidth="1"/>
    <col min="6177" max="6177" width="10" style="11" customWidth="1"/>
    <col min="6178" max="6178" width="0.140625" style="11" customWidth="1"/>
    <col min="6179" max="6398" width="8" style="11"/>
    <col min="6399" max="6399" width="3.28515625" style="11" customWidth="1"/>
    <col min="6400" max="6400" width="7" style="11" customWidth="1"/>
    <col min="6401" max="6401" width="9.7109375" style="11" customWidth="1"/>
    <col min="6402" max="6402" width="6.42578125" style="11" customWidth="1"/>
    <col min="6403" max="6403" width="5.28515625" style="11" customWidth="1"/>
    <col min="6404" max="6404" width="8.7109375" style="11" customWidth="1"/>
    <col min="6405" max="6405" width="8.140625" style="11" customWidth="1"/>
    <col min="6406" max="6407" width="3.7109375" style="11" customWidth="1"/>
    <col min="6408" max="6408" width="8.140625" style="11" customWidth="1"/>
    <col min="6409" max="6409" width="2.7109375" style="11" customWidth="1"/>
    <col min="6410" max="6410" width="5.42578125" style="11" customWidth="1"/>
    <col min="6411" max="6411" width="7.5703125" style="11" customWidth="1"/>
    <col min="6412" max="6417" width="5" style="11" customWidth="1"/>
    <col min="6418" max="6418" width="5.85546875" style="11" customWidth="1"/>
    <col min="6419" max="6419" width="5" style="11" customWidth="1"/>
    <col min="6420" max="6420" width="4.42578125" style="11" customWidth="1"/>
    <col min="6421" max="6421" width="5.28515625" style="11" customWidth="1"/>
    <col min="6422" max="6422" width="6.42578125" style="11" customWidth="1"/>
    <col min="6423" max="6423" width="3.85546875" style="11" customWidth="1"/>
    <col min="6424" max="6424" width="4.28515625" style="11" customWidth="1"/>
    <col min="6425" max="6425" width="3.42578125" style="11" customWidth="1"/>
    <col min="6426" max="6427" width="4.42578125" style="11" customWidth="1"/>
    <col min="6428" max="6428" width="5" style="11" customWidth="1"/>
    <col min="6429" max="6429" width="4.5703125" style="11" customWidth="1"/>
    <col min="6430" max="6430" width="5.5703125" style="11" customWidth="1"/>
    <col min="6431" max="6431" width="6.7109375" style="11" customWidth="1"/>
    <col min="6432" max="6432" width="4" style="11" customWidth="1"/>
    <col min="6433" max="6433" width="10" style="11" customWidth="1"/>
    <col min="6434" max="6434" width="0.140625" style="11" customWidth="1"/>
    <col min="6435" max="6654" width="8" style="11"/>
    <col min="6655" max="6655" width="3.28515625" style="11" customWidth="1"/>
    <col min="6656" max="6656" width="7" style="11" customWidth="1"/>
    <col min="6657" max="6657" width="9.7109375" style="11" customWidth="1"/>
    <col min="6658" max="6658" width="6.42578125" style="11" customWidth="1"/>
    <col min="6659" max="6659" width="5.28515625" style="11" customWidth="1"/>
    <col min="6660" max="6660" width="8.7109375" style="11" customWidth="1"/>
    <col min="6661" max="6661" width="8.140625" style="11" customWidth="1"/>
    <col min="6662" max="6663" width="3.7109375" style="11" customWidth="1"/>
    <col min="6664" max="6664" width="8.140625" style="11" customWidth="1"/>
    <col min="6665" max="6665" width="2.7109375" style="11" customWidth="1"/>
    <col min="6666" max="6666" width="5.42578125" style="11" customWidth="1"/>
    <col min="6667" max="6667" width="7.5703125" style="11" customWidth="1"/>
    <col min="6668" max="6673" width="5" style="11" customWidth="1"/>
    <col min="6674" max="6674" width="5.85546875" style="11" customWidth="1"/>
    <col min="6675" max="6675" width="5" style="11" customWidth="1"/>
    <col min="6676" max="6676" width="4.42578125" style="11" customWidth="1"/>
    <col min="6677" max="6677" width="5.28515625" style="11" customWidth="1"/>
    <col min="6678" max="6678" width="6.42578125" style="11" customWidth="1"/>
    <col min="6679" max="6679" width="3.85546875" style="11" customWidth="1"/>
    <col min="6680" max="6680" width="4.28515625" style="11" customWidth="1"/>
    <col min="6681" max="6681" width="3.42578125" style="11" customWidth="1"/>
    <col min="6682" max="6683" width="4.42578125" style="11" customWidth="1"/>
    <col min="6684" max="6684" width="5" style="11" customWidth="1"/>
    <col min="6685" max="6685" width="4.5703125" style="11" customWidth="1"/>
    <col min="6686" max="6686" width="5.5703125" style="11" customWidth="1"/>
    <col min="6687" max="6687" width="6.7109375" style="11" customWidth="1"/>
    <col min="6688" max="6688" width="4" style="11" customWidth="1"/>
    <col min="6689" max="6689" width="10" style="11" customWidth="1"/>
    <col min="6690" max="6690" width="0.140625" style="11" customWidth="1"/>
    <col min="6691" max="6910" width="8" style="11"/>
    <col min="6911" max="6911" width="3.28515625" style="11" customWidth="1"/>
    <col min="6912" max="6912" width="7" style="11" customWidth="1"/>
    <col min="6913" max="6913" width="9.7109375" style="11" customWidth="1"/>
    <col min="6914" max="6914" width="6.42578125" style="11" customWidth="1"/>
    <col min="6915" max="6915" width="5.28515625" style="11" customWidth="1"/>
    <col min="6916" max="6916" width="8.7109375" style="11" customWidth="1"/>
    <col min="6917" max="6917" width="8.140625" style="11" customWidth="1"/>
    <col min="6918" max="6919" width="3.7109375" style="11" customWidth="1"/>
    <col min="6920" max="6920" width="8.140625" style="11" customWidth="1"/>
    <col min="6921" max="6921" width="2.7109375" style="11" customWidth="1"/>
    <col min="6922" max="6922" width="5.42578125" style="11" customWidth="1"/>
    <col min="6923" max="6923" width="7.5703125" style="11" customWidth="1"/>
    <col min="6924" max="6929" width="5" style="11" customWidth="1"/>
    <col min="6930" max="6930" width="5.85546875" style="11" customWidth="1"/>
    <col min="6931" max="6931" width="5" style="11" customWidth="1"/>
    <col min="6932" max="6932" width="4.42578125" style="11" customWidth="1"/>
    <col min="6933" max="6933" width="5.28515625" style="11" customWidth="1"/>
    <col min="6934" max="6934" width="6.42578125" style="11" customWidth="1"/>
    <col min="6935" max="6935" width="3.85546875" style="11" customWidth="1"/>
    <col min="6936" max="6936" width="4.28515625" style="11" customWidth="1"/>
    <col min="6937" max="6937" width="3.42578125" style="11" customWidth="1"/>
    <col min="6938" max="6939" width="4.42578125" style="11" customWidth="1"/>
    <col min="6940" max="6940" width="5" style="11" customWidth="1"/>
    <col min="6941" max="6941" width="4.5703125" style="11" customWidth="1"/>
    <col min="6942" max="6942" width="5.5703125" style="11" customWidth="1"/>
    <col min="6943" max="6943" width="6.7109375" style="11" customWidth="1"/>
    <col min="6944" max="6944" width="4" style="11" customWidth="1"/>
    <col min="6945" max="6945" width="10" style="11" customWidth="1"/>
    <col min="6946" max="6946" width="0.140625" style="11" customWidth="1"/>
    <col min="6947" max="7166" width="8" style="11"/>
    <col min="7167" max="7167" width="3.28515625" style="11" customWidth="1"/>
    <col min="7168" max="7168" width="7" style="11" customWidth="1"/>
    <col min="7169" max="7169" width="9.7109375" style="11" customWidth="1"/>
    <col min="7170" max="7170" width="6.42578125" style="11" customWidth="1"/>
    <col min="7171" max="7171" width="5.28515625" style="11" customWidth="1"/>
    <col min="7172" max="7172" width="8.7109375" style="11" customWidth="1"/>
    <col min="7173" max="7173" width="8.140625" style="11" customWidth="1"/>
    <col min="7174" max="7175" width="3.7109375" style="11" customWidth="1"/>
    <col min="7176" max="7176" width="8.140625" style="11" customWidth="1"/>
    <col min="7177" max="7177" width="2.7109375" style="11" customWidth="1"/>
    <col min="7178" max="7178" width="5.42578125" style="11" customWidth="1"/>
    <col min="7179" max="7179" width="7.5703125" style="11" customWidth="1"/>
    <col min="7180" max="7185" width="5" style="11" customWidth="1"/>
    <col min="7186" max="7186" width="5.85546875" style="11" customWidth="1"/>
    <col min="7187" max="7187" width="5" style="11" customWidth="1"/>
    <col min="7188" max="7188" width="4.42578125" style="11" customWidth="1"/>
    <col min="7189" max="7189" width="5.28515625" style="11" customWidth="1"/>
    <col min="7190" max="7190" width="6.42578125" style="11" customWidth="1"/>
    <col min="7191" max="7191" width="3.85546875" style="11" customWidth="1"/>
    <col min="7192" max="7192" width="4.28515625" style="11" customWidth="1"/>
    <col min="7193" max="7193" width="3.42578125" style="11" customWidth="1"/>
    <col min="7194" max="7195" width="4.42578125" style="11" customWidth="1"/>
    <col min="7196" max="7196" width="5" style="11" customWidth="1"/>
    <col min="7197" max="7197" width="4.5703125" style="11" customWidth="1"/>
    <col min="7198" max="7198" width="5.5703125" style="11" customWidth="1"/>
    <col min="7199" max="7199" width="6.7109375" style="11" customWidth="1"/>
    <col min="7200" max="7200" width="4" style="11" customWidth="1"/>
    <col min="7201" max="7201" width="10" style="11" customWidth="1"/>
    <col min="7202" max="7202" width="0.140625" style="11" customWidth="1"/>
    <col min="7203" max="7422" width="8" style="11"/>
    <col min="7423" max="7423" width="3.28515625" style="11" customWidth="1"/>
    <col min="7424" max="7424" width="7" style="11" customWidth="1"/>
    <col min="7425" max="7425" width="9.7109375" style="11" customWidth="1"/>
    <col min="7426" max="7426" width="6.42578125" style="11" customWidth="1"/>
    <col min="7427" max="7427" width="5.28515625" style="11" customWidth="1"/>
    <col min="7428" max="7428" width="8.7109375" style="11" customWidth="1"/>
    <col min="7429" max="7429" width="8.140625" style="11" customWidth="1"/>
    <col min="7430" max="7431" width="3.7109375" style="11" customWidth="1"/>
    <col min="7432" max="7432" width="8.140625" style="11" customWidth="1"/>
    <col min="7433" max="7433" width="2.7109375" style="11" customWidth="1"/>
    <col min="7434" max="7434" width="5.42578125" style="11" customWidth="1"/>
    <col min="7435" max="7435" width="7.5703125" style="11" customWidth="1"/>
    <col min="7436" max="7441" width="5" style="11" customWidth="1"/>
    <col min="7442" max="7442" width="5.85546875" style="11" customWidth="1"/>
    <col min="7443" max="7443" width="5" style="11" customWidth="1"/>
    <col min="7444" max="7444" width="4.42578125" style="11" customWidth="1"/>
    <col min="7445" max="7445" width="5.28515625" style="11" customWidth="1"/>
    <col min="7446" max="7446" width="6.42578125" style="11" customWidth="1"/>
    <col min="7447" max="7447" width="3.85546875" style="11" customWidth="1"/>
    <col min="7448" max="7448" width="4.28515625" style="11" customWidth="1"/>
    <col min="7449" max="7449" width="3.42578125" style="11" customWidth="1"/>
    <col min="7450" max="7451" width="4.42578125" style="11" customWidth="1"/>
    <col min="7452" max="7452" width="5" style="11" customWidth="1"/>
    <col min="7453" max="7453" width="4.5703125" style="11" customWidth="1"/>
    <col min="7454" max="7454" width="5.5703125" style="11" customWidth="1"/>
    <col min="7455" max="7455" width="6.7109375" style="11" customWidth="1"/>
    <col min="7456" max="7456" width="4" style="11" customWidth="1"/>
    <col min="7457" max="7457" width="10" style="11" customWidth="1"/>
    <col min="7458" max="7458" width="0.140625" style="11" customWidth="1"/>
    <col min="7459" max="7678" width="8" style="11"/>
    <col min="7679" max="7679" width="3.28515625" style="11" customWidth="1"/>
    <col min="7680" max="7680" width="7" style="11" customWidth="1"/>
    <col min="7681" max="7681" width="9.7109375" style="11" customWidth="1"/>
    <col min="7682" max="7682" width="6.42578125" style="11" customWidth="1"/>
    <col min="7683" max="7683" width="5.28515625" style="11" customWidth="1"/>
    <col min="7684" max="7684" width="8.7109375" style="11" customWidth="1"/>
    <col min="7685" max="7685" width="8.140625" style="11" customWidth="1"/>
    <col min="7686" max="7687" width="3.7109375" style="11" customWidth="1"/>
    <col min="7688" max="7688" width="8.140625" style="11" customWidth="1"/>
    <col min="7689" max="7689" width="2.7109375" style="11" customWidth="1"/>
    <col min="7690" max="7690" width="5.42578125" style="11" customWidth="1"/>
    <col min="7691" max="7691" width="7.5703125" style="11" customWidth="1"/>
    <col min="7692" max="7697" width="5" style="11" customWidth="1"/>
    <col min="7698" max="7698" width="5.85546875" style="11" customWidth="1"/>
    <col min="7699" max="7699" width="5" style="11" customWidth="1"/>
    <col min="7700" max="7700" width="4.42578125" style="11" customWidth="1"/>
    <col min="7701" max="7701" width="5.28515625" style="11" customWidth="1"/>
    <col min="7702" max="7702" width="6.42578125" style="11" customWidth="1"/>
    <col min="7703" max="7703" width="3.85546875" style="11" customWidth="1"/>
    <col min="7704" max="7704" width="4.28515625" style="11" customWidth="1"/>
    <col min="7705" max="7705" width="3.42578125" style="11" customWidth="1"/>
    <col min="7706" max="7707" width="4.42578125" style="11" customWidth="1"/>
    <col min="7708" max="7708" width="5" style="11" customWidth="1"/>
    <col min="7709" max="7709" width="4.5703125" style="11" customWidth="1"/>
    <col min="7710" max="7710" width="5.5703125" style="11" customWidth="1"/>
    <col min="7711" max="7711" width="6.7109375" style="11" customWidth="1"/>
    <col min="7712" max="7712" width="4" style="11" customWidth="1"/>
    <col min="7713" max="7713" width="10" style="11" customWidth="1"/>
    <col min="7714" max="7714" width="0.140625" style="11" customWidth="1"/>
    <col min="7715" max="7934" width="8" style="11"/>
    <col min="7935" max="7935" width="3.28515625" style="11" customWidth="1"/>
    <col min="7936" max="7936" width="7" style="11" customWidth="1"/>
    <col min="7937" max="7937" width="9.7109375" style="11" customWidth="1"/>
    <col min="7938" max="7938" width="6.42578125" style="11" customWidth="1"/>
    <col min="7939" max="7939" width="5.28515625" style="11" customWidth="1"/>
    <col min="7940" max="7940" width="8.7109375" style="11" customWidth="1"/>
    <col min="7941" max="7941" width="8.140625" style="11" customWidth="1"/>
    <col min="7942" max="7943" width="3.7109375" style="11" customWidth="1"/>
    <col min="7944" max="7944" width="8.140625" style="11" customWidth="1"/>
    <col min="7945" max="7945" width="2.7109375" style="11" customWidth="1"/>
    <col min="7946" max="7946" width="5.42578125" style="11" customWidth="1"/>
    <col min="7947" max="7947" width="7.5703125" style="11" customWidth="1"/>
    <col min="7948" max="7953" width="5" style="11" customWidth="1"/>
    <col min="7954" max="7954" width="5.85546875" style="11" customWidth="1"/>
    <col min="7955" max="7955" width="5" style="11" customWidth="1"/>
    <col min="7956" max="7956" width="4.42578125" style="11" customWidth="1"/>
    <col min="7957" max="7957" width="5.28515625" style="11" customWidth="1"/>
    <col min="7958" max="7958" width="6.42578125" style="11" customWidth="1"/>
    <col min="7959" max="7959" width="3.85546875" style="11" customWidth="1"/>
    <col min="7960" max="7960" width="4.28515625" style="11" customWidth="1"/>
    <col min="7961" max="7961" width="3.42578125" style="11" customWidth="1"/>
    <col min="7962" max="7963" width="4.42578125" style="11" customWidth="1"/>
    <col min="7964" max="7964" width="5" style="11" customWidth="1"/>
    <col min="7965" max="7965" width="4.5703125" style="11" customWidth="1"/>
    <col min="7966" max="7966" width="5.5703125" style="11" customWidth="1"/>
    <col min="7967" max="7967" width="6.7109375" style="11" customWidth="1"/>
    <col min="7968" max="7968" width="4" style="11" customWidth="1"/>
    <col min="7969" max="7969" width="10" style="11" customWidth="1"/>
    <col min="7970" max="7970" width="0.140625" style="11" customWidth="1"/>
    <col min="7971" max="8190" width="8" style="11"/>
    <col min="8191" max="8191" width="3.28515625" style="11" customWidth="1"/>
    <col min="8192" max="8192" width="7" style="11" customWidth="1"/>
    <col min="8193" max="8193" width="9.7109375" style="11" customWidth="1"/>
    <col min="8194" max="8194" width="6.42578125" style="11" customWidth="1"/>
    <col min="8195" max="8195" width="5.28515625" style="11" customWidth="1"/>
    <col min="8196" max="8196" width="8.7109375" style="11" customWidth="1"/>
    <col min="8197" max="8197" width="8.140625" style="11" customWidth="1"/>
    <col min="8198" max="8199" width="3.7109375" style="11" customWidth="1"/>
    <col min="8200" max="8200" width="8.140625" style="11" customWidth="1"/>
    <col min="8201" max="8201" width="2.7109375" style="11" customWidth="1"/>
    <col min="8202" max="8202" width="5.42578125" style="11" customWidth="1"/>
    <col min="8203" max="8203" width="7.5703125" style="11" customWidth="1"/>
    <col min="8204" max="8209" width="5" style="11" customWidth="1"/>
    <col min="8210" max="8210" width="5.85546875" style="11" customWidth="1"/>
    <col min="8211" max="8211" width="5" style="11" customWidth="1"/>
    <col min="8212" max="8212" width="4.42578125" style="11" customWidth="1"/>
    <col min="8213" max="8213" width="5.28515625" style="11" customWidth="1"/>
    <col min="8214" max="8214" width="6.42578125" style="11" customWidth="1"/>
    <col min="8215" max="8215" width="3.85546875" style="11" customWidth="1"/>
    <col min="8216" max="8216" width="4.28515625" style="11" customWidth="1"/>
    <col min="8217" max="8217" width="3.42578125" style="11" customWidth="1"/>
    <col min="8218" max="8219" width="4.42578125" style="11" customWidth="1"/>
    <col min="8220" max="8220" width="5" style="11" customWidth="1"/>
    <col min="8221" max="8221" width="4.5703125" style="11" customWidth="1"/>
    <col min="8222" max="8222" width="5.5703125" style="11" customWidth="1"/>
    <col min="8223" max="8223" width="6.7109375" style="11" customWidth="1"/>
    <col min="8224" max="8224" width="4" style="11" customWidth="1"/>
    <col min="8225" max="8225" width="10" style="11" customWidth="1"/>
    <col min="8226" max="8226" width="0.140625" style="11" customWidth="1"/>
    <col min="8227" max="8446" width="8" style="11"/>
    <col min="8447" max="8447" width="3.28515625" style="11" customWidth="1"/>
    <col min="8448" max="8448" width="7" style="11" customWidth="1"/>
    <col min="8449" max="8449" width="9.7109375" style="11" customWidth="1"/>
    <col min="8450" max="8450" width="6.42578125" style="11" customWidth="1"/>
    <col min="8451" max="8451" width="5.28515625" style="11" customWidth="1"/>
    <col min="8452" max="8452" width="8.7109375" style="11" customWidth="1"/>
    <col min="8453" max="8453" width="8.140625" style="11" customWidth="1"/>
    <col min="8454" max="8455" width="3.7109375" style="11" customWidth="1"/>
    <col min="8456" max="8456" width="8.140625" style="11" customWidth="1"/>
    <col min="8457" max="8457" width="2.7109375" style="11" customWidth="1"/>
    <col min="8458" max="8458" width="5.42578125" style="11" customWidth="1"/>
    <col min="8459" max="8459" width="7.5703125" style="11" customWidth="1"/>
    <col min="8460" max="8465" width="5" style="11" customWidth="1"/>
    <col min="8466" max="8466" width="5.85546875" style="11" customWidth="1"/>
    <col min="8467" max="8467" width="5" style="11" customWidth="1"/>
    <col min="8468" max="8468" width="4.42578125" style="11" customWidth="1"/>
    <col min="8469" max="8469" width="5.28515625" style="11" customWidth="1"/>
    <col min="8470" max="8470" width="6.42578125" style="11" customWidth="1"/>
    <col min="8471" max="8471" width="3.85546875" style="11" customWidth="1"/>
    <col min="8472" max="8472" width="4.28515625" style="11" customWidth="1"/>
    <col min="8473" max="8473" width="3.42578125" style="11" customWidth="1"/>
    <col min="8474" max="8475" width="4.42578125" style="11" customWidth="1"/>
    <col min="8476" max="8476" width="5" style="11" customWidth="1"/>
    <col min="8477" max="8477" width="4.5703125" style="11" customWidth="1"/>
    <col min="8478" max="8478" width="5.5703125" style="11" customWidth="1"/>
    <col min="8479" max="8479" width="6.7109375" style="11" customWidth="1"/>
    <col min="8480" max="8480" width="4" style="11" customWidth="1"/>
    <col min="8481" max="8481" width="10" style="11" customWidth="1"/>
    <col min="8482" max="8482" width="0.140625" style="11" customWidth="1"/>
    <col min="8483" max="8702" width="8" style="11"/>
    <col min="8703" max="8703" width="3.28515625" style="11" customWidth="1"/>
    <col min="8704" max="8704" width="7" style="11" customWidth="1"/>
    <col min="8705" max="8705" width="9.7109375" style="11" customWidth="1"/>
    <col min="8706" max="8706" width="6.42578125" style="11" customWidth="1"/>
    <col min="8707" max="8707" width="5.28515625" style="11" customWidth="1"/>
    <col min="8708" max="8708" width="8.7109375" style="11" customWidth="1"/>
    <col min="8709" max="8709" width="8.140625" style="11" customWidth="1"/>
    <col min="8710" max="8711" width="3.7109375" style="11" customWidth="1"/>
    <col min="8712" max="8712" width="8.140625" style="11" customWidth="1"/>
    <col min="8713" max="8713" width="2.7109375" style="11" customWidth="1"/>
    <col min="8714" max="8714" width="5.42578125" style="11" customWidth="1"/>
    <col min="8715" max="8715" width="7.5703125" style="11" customWidth="1"/>
    <col min="8716" max="8721" width="5" style="11" customWidth="1"/>
    <col min="8722" max="8722" width="5.85546875" style="11" customWidth="1"/>
    <col min="8723" max="8723" width="5" style="11" customWidth="1"/>
    <col min="8724" max="8724" width="4.42578125" style="11" customWidth="1"/>
    <col min="8725" max="8725" width="5.28515625" style="11" customWidth="1"/>
    <col min="8726" max="8726" width="6.42578125" style="11" customWidth="1"/>
    <col min="8727" max="8727" width="3.85546875" style="11" customWidth="1"/>
    <col min="8728" max="8728" width="4.28515625" style="11" customWidth="1"/>
    <col min="8729" max="8729" width="3.42578125" style="11" customWidth="1"/>
    <col min="8730" max="8731" width="4.42578125" style="11" customWidth="1"/>
    <col min="8732" max="8732" width="5" style="11" customWidth="1"/>
    <col min="8733" max="8733" width="4.5703125" style="11" customWidth="1"/>
    <col min="8734" max="8734" width="5.5703125" style="11" customWidth="1"/>
    <col min="8735" max="8735" width="6.7109375" style="11" customWidth="1"/>
    <col min="8736" max="8736" width="4" style="11" customWidth="1"/>
    <col min="8737" max="8737" width="10" style="11" customWidth="1"/>
    <col min="8738" max="8738" width="0.140625" style="11" customWidth="1"/>
    <col min="8739" max="8958" width="8" style="11"/>
    <col min="8959" max="8959" width="3.28515625" style="11" customWidth="1"/>
    <col min="8960" max="8960" width="7" style="11" customWidth="1"/>
    <col min="8961" max="8961" width="9.7109375" style="11" customWidth="1"/>
    <col min="8962" max="8962" width="6.42578125" style="11" customWidth="1"/>
    <col min="8963" max="8963" width="5.28515625" style="11" customWidth="1"/>
    <col min="8964" max="8964" width="8.7109375" style="11" customWidth="1"/>
    <col min="8965" max="8965" width="8.140625" style="11" customWidth="1"/>
    <col min="8966" max="8967" width="3.7109375" style="11" customWidth="1"/>
    <col min="8968" max="8968" width="8.140625" style="11" customWidth="1"/>
    <col min="8969" max="8969" width="2.7109375" style="11" customWidth="1"/>
    <col min="8970" max="8970" width="5.42578125" style="11" customWidth="1"/>
    <col min="8971" max="8971" width="7.5703125" style="11" customWidth="1"/>
    <col min="8972" max="8977" width="5" style="11" customWidth="1"/>
    <col min="8978" max="8978" width="5.85546875" style="11" customWidth="1"/>
    <col min="8979" max="8979" width="5" style="11" customWidth="1"/>
    <col min="8980" max="8980" width="4.42578125" style="11" customWidth="1"/>
    <col min="8981" max="8981" width="5.28515625" style="11" customWidth="1"/>
    <col min="8982" max="8982" width="6.42578125" style="11" customWidth="1"/>
    <col min="8983" max="8983" width="3.85546875" style="11" customWidth="1"/>
    <col min="8984" max="8984" width="4.28515625" style="11" customWidth="1"/>
    <col min="8985" max="8985" width="3.42578125" style="11" customWidth="1"/>
    <col min="8986" max="8987" width="4.42578125" style="11" customWidth="1"/>
    <col min="8988" max="8988" width="5" style="11" customWidth="1"/>
    <col min="8989" max="8989" width="4.5703125" style="11" customWidth="1"/>
    <col min="8990" max="8990" width="5.5703125" style="11" customWidth="1"/>
    <col min="8991" max="8991" width="6.7109375" style="11" customWidth="1"/>
    <col min="8992" max="8992" width="4" style="11" customWidth="1"/>
    <col min="8993" max="8993" width="10" style="11" customWidth="1"/>
    <col min="8994" max="8994" width="0.140625" style="11" customWidth="1"/>
    <col min="8995" max="9214" width="8" style="11"/>
    <col min="9215" max="9215" width="3.28515625" style="11" customWidth="1"/>
    <col min="9216" max="9216" width="7" style="11" customWidth="1"/>
    <col min="9217" max="9217" width="9.7109375" style="11" customWidth="1"/>
    <col min="9218" max="9218" width="6.42578125" style="11" customWidth="1"/>
    <col min="9219" max="9219" width="5.28515625" style="11" customWidth="1"/>
    <col min="9220" max="9220" width="8.7109375" style="11" customWidth="1"/>
    <col min="9221" max="9221" width="8.140625" style="11" customWidth="1"/>
    <col min="9222" max="9223" width="3.7109375" style="11" customWidth="1"/>
    <col min="9224" max="9224" width="8.140625" style="11" customWidth="1"/>
    <col min="9225" max="9225" width="2.7109375" style="11" customWidth="1"/>
    <col min="9226" max="9226" width="5.42578125" style="11" customWidth="1"/>
    <col min="9227" max="9227" width="7.5703125" style="11" customWidth="1"/>
    <col min="9228" max="9233" width="5" style="11" customWidth="1"/>
    <col min="9234" max="9234" width="5.85546875" style="11" customWidth="1"/>
    <col min="9235" max="9235" width="5" style="11" customWidth="1"/>
    <col min="9236" max="9236" width="4.42578125" style="11" customWidth="1"/>
    <col min="9237" max="9237" width="5.28515625" style="11" customWidth="1"/>
    <col min="9238" max="9238" width="6.42578125" style="11" customWidth="1"/>
    <col min="9239" max="9239" width="3.85546875" style="11" customWidth="1"/>
    <col min="9240" max="9240" width="4.28515625" style="11" customWidth="1"/>
    <col min="9241" max="9241" width="3.42578125" style="11" customWidth="1"/>
    <col min="9242" max="9243" width="4.42578125" style="11" customWidth="1"/>
    <col min="9244" max="9244" width="5" style="11" customWidth="1"/>
    <col min="9245" max="9245" width="4.5703125" style="11" customWidth="1"/>
    <col min="9246" max="9246" width="5.5703125" style="11" customWidth="1"/>
    <col min="9247" max="9247" width="6.7109375" style="11" customWidth="1"/>
    <col min="9248" max="9248" width="4" style="11" customWidth="1"/>
    <col min="9249" max="9249" width="10" style="11" customWidth="1"/>
    <col min="9250" max="9250" width="0.140625" style="11" customWidth="1"/>
    <col min="9251" max="9470" width="8" style="11"/>
    <col min="9471" max="9471" width="3.28515625" style="11" customWidth="1"/>
    <col min="9472" max="9472" width="7" style="11" customWidth="1"/>
    <col min="9473" max="9473" width="9.7109375" style="11" customWidth="1"/>
    <col min="9474" max="9474" width="6.42578125" style="11" customWidth="1"/>
    <col min="9475" max="9475" width="5.28515625" style="11" customWidth="1"/>
    <col min="9476" max="9476" width="8.7109375" style="11" customWidth="1"/>
    <col min="9477" max="9477" width="8.140625" style="11" customWidth="1"/>
    <col min="9478" max="9479" width="3.7109375" style="11" customWidth="1"/>
    <col min="9480" max="9480" width="8.140625" style="11" customWidth="1"/>
    <col min="9481" max="9481" width="2.7109375" style="11" customWidth="1"/>
    <col min="9482" max="9482" width="5.42578125" style="11" customWidth="1"/>
    <col min="9483" max="9483" width="7.5703125" style="11" customWidth="1"/>
    <col min="9484" max="9489" width="5" style="11" customWidth="1"/>
    <col min="9490" max="9490" width="5.85546875" style="11" customWidth="1"/>
    <col min="9491" max="9491" width="5" style="11" customWidth="1"/>
    <col min="9492" max="9492" width="4.42578125" style="11" customWidth="1"/>
    <col min="9493" max="9493" width="5.28515625" style="11" customWidth="1"/>
    <col min="9494" max="9494" width="6.42578125" style="11" customWidth="1"/>
    <col min="9495" max="9495" width="3.85546875" style="11" customWidth="1"/>
    <col min="9496" max="9496" width="4.28515625" style="11" customWidth="1"/>
    <col min="9497" max="9497" width="3.42578125" style="11" customWidth="1"/>
    <col min="9498" max="9499" width="4.42578125" style="11" customWidth="1"/>
    <col min="9500" max="9500" width="5" style="11" customWidth="1"/>
    <col min="9501" max="9501" width="4.5703125" style="11" customWidth="1"/>
    <col min="9502" max="9502" width="5.5703125" style="11" customWidth="1"/>
    <col min="9503" max="9503" width="6.7109375" style="11" customWidth="1"/>
    <col min="9504" max="9504" width="4" style="11" customWidth="1"/>
    <col min="9505" max="9505" width="10" style="11" customWidth="1"/>
    <col min="9506" max="9506" width="0.140625" style="11" customWidth="1"/>
    <col min="9507" max="9726" width="8" style="11"/>
    <col min="9727" max="9727" width="3.28515625" style="11" customWidth="1"/>
    <col min="9728" max="9728" width="7" style="11" customWidth="1"/>
    <col min="9729" max="9729" width="9.7109375" style="11" customWidth="1"/>
    <col min="9730" max="9730" width="6.42578125" style="11" customWidth="1"/>
    <col min="9731" max="9731" width="5.28515625" style="11" customWidth="1"/>
    <col min="9732" max="9732" width="8.7109375" style="11" customWidth="1"/>
    <col min="9733" max="9733" width="8.140625" style="11" customWidth="1"/>
    <col min="9734" max="9735" width="3.7109375" style="11" customWidth="1"/>
    <col min="9736" max="9736" width="8.140625" style="11" customWidth="1"/>
    <col min="9737" max="9737" width="2.7109375" style="11" customWidth="1"/>
    <col min="9738" max="9738" width="5.42578125" style="11" customWidth="1"/>
    <col min="9739" max="9739" width="7.5703125" style="11" customWidth="1"/>
    <col min="9740" max="9745" width="5" style="11" customWidth="1"/>
    <col min="9746" max="9746" width="5.85546875" style="11" customWidth="1"/>
    <col min="9747" max="9747" width="5" style="11" customWidth="1"/>
    <col min="9748" max="9748" width="4.42578125" style="11" customWidth="1"/>
    <col min="9749" max="9749" width="5.28515625" style="11" customWidth="1"/>
    <col min="9750" max="9750" width="6.42578125" style="11" customWidth="1"/>
    <col min="9751" max="9751" width="3.85546875" style="11" customWidth="1"/>
    <col min="9752" max="9752" width="4.28515625" style="11" customWidth="1"/>
    <col min="9753" max="9753" width="3.42578125" style="11" customWidth="1"/>
    <col min="9754" max="9755" width="4.42578125" style="11" customWidth="1"/>
    <col min="9756" max="9756" width="5" style="11" customWidth="1"/>
    <col min="9757" max="9757" width="4.5703125" style="11" customWidth="1"/>
    <col min="9758" max="9758" width="5.5703125" style="11" customWidth="1"/>
    <col min="9759" max="9759" width="6.7109375" style="11" customWidth="1"/>
    <col min="9760" max="9760" width="4" style="11" customWidth="1"/>
    <col min="9761" max="9761" width="10" style="11" customWidth="1"/>
    <col min="9762" max="9762" width="0.140625" style="11" customWidth="1"/>
    <col min="9763" max="9982" width="8" style="11"/>
    <col min="9983" max="9983" width="3.28515625" style="11" customWidth="1"/>
    <col min="9984" max="9984" width="7" style="11" customWidth="1"/>
    <col min="9985" max="9985" width="9.7109375" style="11" customWidth="1"/>
    <col min="9986" max="9986" width="6.42578125" style="11" customWidth="1"/>
    <col min="9987" max="9987" width="5.28515625" style="11" customWidth="1"/>
    <col min="9988" max="9988" width="8.7109375" style="11" customWidth="1"/>
    <col min="9989" max="9989" width="8.140625" style="11" customWidth="1"/>
    <col min="9990" max="9991" width="3.7109375" style="11" customWidth="1"/>
    <col min="9992" max="9992" width="8.140625" style="11" customWidth="1"/>
    <col min="9993" max="9993" width="2.7109375" style="11" customWidth="1"/>
    <col min="9994" max="9994" width="5.42578125" style="11" customWidth="1"/>
    <col min="9995" max="9995" width="7.5703125" style="11" customWidth="1"/>
    <col min="9996" max="10001" width="5" style="11" customWidth="1"/>
    <col min="10002" max="10002" width="5.85546875" style="11" customWidth="1"/>
    <col min="10003" max="10003" width="5" style="11" customWidth="1"/>
    <col min="10004" max="10004" width="4.42578125" style="11" customWidth="1"/>
    <col min="10005" max="10005" width="5.28515625" style="11" customWidth="1"/>
    <col min="10006" max="10006" width="6.42578125" style="11" customWidth="1"/>
    <col min="10007" max="10007" width="3.85546875" style="11" customWidth="1"/>
    <col min="10008" max="10008" width="4.28515625" style="11" customWidth="1"/>
    <col min="10009" max="10009" width="3.42578125" style="11" customWidth="1"/>
    <col min="10010" max="10011" width="4.42578125" style="11" customWidth="1"/>
    <col min="10012" max="10012" width="5" style="11" customWidth="1"/>
    <col min="10013" max="10013" width="4.5703125" style="11" customWidth="1"/>
    <col min="10014" max="10014" width="5.5703125" style="11" customWidth="1"/>
    <col min="10015" max="10015" width="6.7109375" style="11" customWidth="1"/>
    <col min="10016" max="10016" width="4" style="11" customWidth="1"/>
    <col min="10017" max="10017" width="10" style="11" customWidth="1"/>
    <col min="10018" max="10018" width="0.140625" style="11" customWidth="1"/>
    <col min="10019" max="10238" width="8" style="11"/>
    <col min="10239" max="10239" width="3.28515625" style="11" customWidth="1"/>
    <col min="10240" max="10240" width="7" style="11" customWidth="1"/>
    <col min="10241" max="10241" width="9.7109375" style="11" customWidth="1"/>
    <col min="10242" max="10242" width="6.42578125" style="11" customWidth="1"/>
    <col min="10243" max="10243" width="5.28515625" style="11" customWidth="1"/>
    <col min="10244" max="10244" width="8.7109375" style="11" customWidth="1"/>
    <col min="10245" max="10245" width="8.140625" style="11" customWidth="1"/>
    <col min="10246" max="10247" width="3.7109375" style="11" customWidth="1"/>
    <col min="10248" max="10248" width="8.140625" style="11" customWidth="1"/>
    <col min="10249" max="10249" width="2.7109375" style="11" customWidth="1"/>
    <col min="10250" max="10250" width="5.42578125" style="11" customWidth="1"/>
    <col min="10251" max="10251" width="7.5703125" style="11" customWidth="1"/>
    <col min="10252" max="10257" width="5" style="11" customWidth="1"/>
    <col min="10258" max="10258" width="5.85546875" style="11" customWidth="1"/>
    <col min="10259" max="10259" width="5" style="11" customWidth="1"/>
    <col min="10260" max="10260" width="4.42578125" style="11" customWidth="1"/>
    <col min="10261" max="10261" width="5.28515625" style="11" customWidth="1"/>
    <col min="10262" max="10262" width="6.42578125" style="11" customWidth="1"/>
    <col min="10263" max="10263" width="3.85546875" style="11" customWidth="1"/>
    <col min="10264" max="10264" width="4.28515625" style="11" customWidth="1"/>
    <col min="10265" max="10265" width="3.42578125" style="11" customWidth="1"/>
    <col min="10266" max="10267" width="4.42578125" style="11" customWidth="1"/>
    <col min="10268" max="10268" width="5" style="11" customWidth="1"/>
    <col min="10269" max="10269" width="4.5703125" style="11" customWidth="1"/>
    <col min="10270" max="10270" width="5.5703125" style="11" customWidth="1"/>
    <col min="10271" max="10271" width="6.7109375" style="11" customWidth="1"/>
    <col min="10272" max="10272" width="4" style="11" customWidth="1"/>
    <col min="10273" max="10273" width="10" style="11" customWidth="1"/>
    <col min="10274" max="10274" width="0.140625" style="11" customWidth="1"/>
    <col min="10275" max="10494" width="8" style="11"/>
    <col min="10495" max="10495" width="3.28515625" style="11" customWidth="1"/>
    <col min="10496" max="10496" width="7" style="11" customWidth="1"/>
    <col min="10497" max="10497" width="9.7109375" style="11" customWidth="1"/>
    <col min="10498" max="10498" width="6.42578125" style="11" customWidth="1"/>
    <col min="10499" max="10499" width="5.28515625" style="11" customWidth="1"/>
    <col min="10500" max="10500" width="8.7109375" style="11" customWidth="1"/>
    <col min="10501" max="10501" width="8.140625" style="11" customWidth="1"/>
    <col min="10502" max="10503" width="3.7109375" style="11" customWidth="1"/>
    <col min="10504" max="10504" width="8.140625" style="11" customWidth="1"/>
    <col min="10505" max="10505" width="2.7109375" style="11" customWidth="1"/>
    <col min="10506" max="10506" width="5.42578125" style="11" customWidth="1"/>
    <col min="10507" max="10507" width="7.5703125" style="11" customWidth="1"/>
    <col min="10508" max="10513" width="5" style="11" customWidth="1"/>
    <col min="10514" max="10514" width="5.85546875" style="11" customWidth="1"/>
    <col min="10515" max="10515" width="5" style="11" customWidth="1"/>
    <col min="10516" max="10516" width="4.42578125" style="11" customWidth="1"/>
    <col min="10517" max="10517" width="5.28515625" style="11" customWidth="1"/>
    <col min="10518" max="10518" width="6.42578125" style="11" customWidth="1"/>
    <col min="10519" max="10519" width="3.85546875" style="11" customWidth="1"/>
    <col min="10520" max="10520" width="4.28515625" style="11" customWidth="1"/>
    <col min="10521" max="10521" width="3.42578125" style="11" customWidth="1"/>
    <col min="10522" max="10523" width="4.42578125" style="11" customWidth="1"/>
    <col min="10524" max="10524" width="5" style="11" customWidth="1"/>
    <col min="10525" max="10525" width="4.5703125" style="11" customWidth="1"/>
    <col min="10526" max="10526" width="5.5703125" style="11" customWidth="1"/>
    <col min="10527" max="10527" width="6.7109375" style="11" customWidth="1"/>
    <col min="10528" max="10528" width="4" style="11" customWidth="1"/>
    <col min="10529" max="10529" width="10" style="11" customWidth="1"/>
    <col min="10530" max="10530" width="0.140625" style="11" customWidth="1"/>
    <col min="10531" max="10750" width="8" style="11"/>
    <col min="10751" max="10751" width="3.28515625" style="11" customWidth="1"/>
    <col min="10752" max="10752" width="7" style="11" customWidth="1"/>
    <col min="10753" max="10753" width="9.7109375" style="11" customWidth="1"/>
    <col min="10754" max="10754" width="6.42578125" style="11" customWidth="1"/>
    <col min="10755" max="10755" width="5.28515625" style="11" customWidth="1"/>
    <col min="10756" max="10756" width="8.7109375" style="11" customWidth="1"/>
    <col min="10757" max="10757" width="8.140625" style="11" customWidth="1"/>
    <col min="10758" max="10759" width="3.7109375" style="11" customWidth="1"/>
    <col min="10760" max="10760" width="8.140625" style="11" customWidth="1"/>
    <col min="10761" max="10761" width="2.7109375" style="11" customWidth="1"/>
    <col min="10762" max="10762" width="5.42578125" style="11" customWidth="1"/>
    <col min="10763" max="10763" width="7.5703125" style="11" customWidth="1"/>
    <col min="10764" max="10769" width="5" style="11" customWidth="1"/>
    <col min="10770" max="10770" width="5.85546875" style="11" customWidth="1"/>
    <col min="10771" max="10771" width="5" style="11" customWidth="1"/>
    <col min="10772" max="10772" width="4.42578125" style="11" customWidth="1"/>
    <col min="10773" max="10773" width="5.28515625" style="11" customWidth="1"/>
    <col min="10774" max="10774" width="6.42578125" style="11" customWidth="1"/>
    <col min="10775" max="10775" width="3.85546875" style="11" customWidth="1"/>
    <col min="10776" max="10776" width="4.28515625" style="11" customWidth="1"/>
    <col min="10777" max="10777" width="3.42578125" style="11" customWidth="1"/>
    <col min="10778" max="10779" width="4.42578125" style="11" customWidth="1"/>
    <col min="10780" max="10780" width="5" style="11" customWidth="1"/>
    <col min="10781" max="10781" width="4.5703125" style="11" customWidth="1"/>
    <col min="10782" max="10782" width="5.5703125" style="11" customWidth="1"/>
    <col min="10783" max="10783" width="6.7109375" style="11" customWidth="1"/>
    <col min="10784" max="10784" width="4" style="11" customWidth="1"/>
    <col min="10785" max="10785" width="10" style="11" customWidth="1"/>
    <col min="10786" max="10786" width="0.140625" style="11" customWidth="1"/>
    <col min="10787" max="11006" width="8" style="11"/>
    <col min="11007" max="11007" width="3.28515625" style="11" customWidth="1"/>
    <col min="11008" max="11008" width="7" style="11" customWidth="1"/>
    <col min="11009" max="11009" width="9.7109375" style="11" customWidth="1"/>
    <col min="11010" max="11010" width="6.42578125" style="11" customWidth="1"/>
    <col min="11011" max="11011" width="5.28515625" style="11" customWidth="1"/>
    <col min="11012" max="11012" width="8.7109375" style="11" customWidth="1"/>
    <col min="11013" max="11013" width="8.140625" style="11" customWidth="1"/>
    <col min="11014" max="11015" width="3.7109375" style="11" customWidth="1"/>
    <col min="11016" max="11016" width="8.140625" style="11" customWidth="1"/>
    <col min="11017" max="11017" width="2.7109375" style="11" customWidth="1"/>
    <col min="11018" max="11018" width="5.42578125" style="11" customWidth="1"/>
    <col min="11019" max="11019" width="7.5703125" style="11" customWidth="1"/>
    <col min="11020" max="11025" width="5" style="11" customWidth="1"/>
    <col min="11026" max="11026" width="5.85546875" style="11" customWidth="1"/>
    <col min="11027" max="11027" width="5" style="11" customWidth="1"/>
    <col min="11028" max="11028" width="4.42578125" style="11" customWidth="1"/>
    <col min="11029" max="11029" width="5.28515625" style="11" customWidth="1"/>
    <col min="11030" max="11030" width="6.42578125" style="11" customWidth="1"/>
    <col min="11031" max="11031" width="3.85546875" style="11" customWidth="1"/>
    <col min="11032" max="11032" width="4.28515625" style="11" customWidth="1"/>
    <col min="11033" max="11033" width="3.42578125" style="11" customWidth="1"/>
    <col min="11034" max="11035" width="4.42578125" style="11" customWidth="1"/>
    <col min="11036" max="11036" width="5" style="11" customWidth="1"/>
    <col min="11037" max="11037" width="4.5703125" style="11" customWidth="1"/>
    <col min="11038" max="11038" width="5.5703125" style="11" customWidth="1"/>
    <col min="11039" max="11039" width="6.7109375" style="11" customWidth="1"/>
    <col min="11040" max="11040" width="4" style="11" customWidth="1"/>
    <col min="11041" max="11041" width="10" style="11" customWidth="1"/>
    <col min="11042" max="11042" width="0.140625" style="11" customWidth="1"/>
    <col min="11043" max="11262" width="8" style="11"/>
    <col min="11263" max="11263" width="3.28515625" style="11" customWidth="1"/>
    <col min="11264" max="11264" width="7" style="11" customWidth="1"/>
    <col min="11265" max="11265" width="9.7109375" style="11" customWidth="1"/>
    <col min="11266" max="11266" width="6.42578125" style="11" customWidth="1"/>
    <col min="11267" max="11267" width="5.28515625" style="11" customWidth="1"/>
    <col min="11268" max="11268" width="8.7109375" style="11" customWidth="1"/>
    <col min="11269" max="11269" width="8.140625" style="11" customWidth="1"/>
    <col min="11270" max="11271" width="3.7109375" style="11" customWidth="1"/>
    <col min="11272" max="11272" width="8.140625" style="11" customWidth="1"/>
    <col min="11273" max="11273" width="2.7109375" style="11" customWidth="1"/>
    <col min="11274" max="11274" width="5.42578125" style="11" customWidth="1"/>
    <col min="11275" max="11275" width="7.5703125" style="11" customWidth="1"/>
    <col min="11276" max="11281" width="5" style="11" customWidth="1"/>
    <col min="11282" max="11282" width="5.85546875" style="11" customWidth="1"/>
    <col min="11283" max="11283" width="5" style="11" customWidth="1"/>
    <col min="11284" max="11284" width="4.42578125" style="11" customWidth="1"/>
    <col min="11285" max="11285" width="5.28515625" style="11" customWidth="1"/>
    <col min="11286" max="11286" width="6.42578125" style="11" customWidth="1"/>
    <col min="11287" max="11287" width="3.85546875" style="11" customWidth="1"/>
    <col min="11288" max="11288" width="4.28515625" style="11" customWidth="1"/>
    <col min="11289" max="11289" width="3.42578125" style="11" customWidth="1"/>
    <col min="11290" max="11291" width="4.42578125" style="11" customWidth="1"/>
    <col min="11292" max="11292" width="5" style="11" customWidth="1"/>
    <col min="11293" max="11293" width="4.5703125" style="11" customWidth="1"/>
    <col min="11294" max="11294" width="5.5703125" style="11" customWidth="1"/>
    <col min="11295" max="11295" width="6.7109375" style="11" customWidth="1"/>
    <col min="11296" max="11296" width="4" style="11" customWidth="1"/>
    <col min="11297" max="11297" width="10" style="11" customWidth="1"/>
    <col min="11298" max="11298" width="0.140625" style="11" customWidth="1"/>
    <col min="11299" max="11518" width="8" style="11"/>
    <col min="11519" max="11519" width="3.28515625" style="11" customWidth="1"/>
    <col min="11520" max="11520" width="7" style="11" customWidth="1"/>
    <col min="11521" max="11521" width="9.7109375" style="11" customWidth="1"/>
    <col min="11522" max="11522" width="6.42578125" style="11" customWidth="1"/>
    <col min="11523" max="11523" width="5.28515625" style="11" customWidth="1"/>
    <col min="11524" max="11524" width="8.7109375" style="11" customWidth="1"/>
    <col min="11525" max="11525" width="8.140625" style="11" customWidth="1"/>
    <col min="11526" max="11527" width="3.7109375" style="11" customWidth="1"/>
    <col min="11528" max="11528" width="8.140625" style="11" customWidth="1"/>
    <col min="11529" max="11529" width="2.7109375" style="11" customWidth="1"/>
    <col min="11530" max="11530" width="5.42578125" style="11" customWidth="1"/>
    <col min="11531" max="11531" width="7.5703125" style="11" customWidth="1"/>
    <col min="11532" max="11537" width="5" style="11" customWidth="1"/>
    <col min="11538" max="11538" width="5.85546875" style="11" customWidth="1"/>
    <col min="11539" max="11539" width="5" style="11" customWidth="1"/>
    <col min="11540" max="11540" width="4.42578125" style="11" customWidth="1"/>
    <col min="11541" max="11541" width="5.28515625" style="11" customWidth="1"/>
    <col min="11542" max="11542" width="6.42578125" style="11" customWidth="1"/>
    <col min="11543" max="11543" width="3.85546875" style="11" customWidth="1"/>
    <col min="11544" max="11544" width="4.28515625" style="11" customWidth="1"/>
    <col min="11545" max="11545" width="3.42578125" style="11" customWidth="1"/>
    <col min="11546" max="11547" width="4.42578125" style="11" customWidth="1"/>
    <col min="11548" max="11548" width="5" style="11" customWidth="1"/>
    <col min="11549" max="11549" width="4.5703125" style="11" customWidth="1"/>
    <col min="11550" max="11550" width="5.5703125" style="11" customWidth="1"/>
    <col min="11551" max="11551" width="6.7109375" style="11" customWidth="1"/>
    <col min="11552" max="11552" width="4" style="11" customWidth="1"/>
    <col min="11553" max="11553" width="10" style="11" customWidth="1"/>
    <col min="11554" max="11554" width="0.140625" style="11" customWidth="1"/>
    <col min="11555" max="11774" width="8" style="11"/>
    <col min="11775" max="11775" width="3.28515625" style="11" customWidth="1"/>
    <col min="11776" max="11776" width="7" style="11" customWidth="1"/>
    <col min="11777" max="11777" width="9.7109375" style="11" customWidth="1"/>
    <col min="11778" max="11778" width="6.42578125" style="11" customWidth="1"/>
    <col min="11779" max="11779" width="5.28515625" style="11" customWidth="1"/>
    <col min="11780" max="11780" width="8.7109375" style="11" customWidth="1"/>
    <col min="11781" max="11781" width="8.140625" style="11" customWidth="1"/>
    <col min="11782" max="11783" width="3.7109375" style="11" customWidth="1"/>
    <col min="11784" max="11784" width="8.140625" style="11" customWidth="1"/>
    <col min="11785" max="11785" width="2.7109375" style="11" customWidth="1"/>
    <col min="11786" max="11786" width="5.42578125" style="11" customWidth="1"/>
    <col min="11787" max="11787" width="7.5703125" style="11" customWidth="1"/>
    <col min="11788" max="11793" width="5" style="11" customWidth="1"/>
    <col min="11794" max="11794" width="5.85546875" style="11" customWidth="1"/>
    <col min="11795" max="11795" width="5" style="11" customWidth="1"/>
    <col min="11796" max="11796" width="4.42578125" style="11" customWidth="1"/>
    <col min="11797" max="11797" width="5.28515625" style="11" customWidth="1"/>
    <col min="11798" max="11798" width="6.42578125" style="11" customWidth="1"/>
    <col min="11799" max="11799" width="3.85546875" style="11" customWidth="1"/>
    <col min="11800" max="11800" width="4.28515625" style="11" customWidth="1"/>
    <col min="11801" max="11801" width="3.42578125" style="11" customWidth="1"/>
    <col min="11802" max="11803" width="4.42578125" style="11" customWidth="1"/>
    <col min="11804" max="11804" width="5" style="11" customWidth="1"/>
    <col min="11805" max="11805" width="4.5703125" style="11" customWidth="1"/>
    <col min="11806" max="11806" width="5.5703125" style="11" customWidth="1"/>
    <col min="11807" max="11807" width="6.7109375" style="11" customWidth="1"/>
    <col min="11808" max="11808" width="4" style="11" customWidth="1"/>
    <col min="11809" max="11809" width="10" style="11" customWidth="1"/>
    <col min="11810" max="11810" width="0.140625" style="11" customWidth="1"/>
    <col min="11811" max="12030" width="8" style="11"/>
    <col min="12031" max="12031" width="3.28515625" style="11" customWidth="1"/>
    <col min="12032" max="12032" width="7" style="11" customWidth="1"/>
    <col min="12033" max="12033" width="9.7109375" style="11" customWidth="1"/>
    <col min="12034" max="12034" width="6.42578125" style="11" customWidth="1"/>
    <col min="12035" max="12035" width="5.28515625" style="11" customWidth="1"/>
    <col min="12036" max="12036" width="8.7109375" style="11" customWidth="1"/>
    <col min="12037" max="12037" width="8.140625" style="11" customWidth="1"/>
    <col min="12038" max="12039" width="3.7109375" style="11" customWidth="1"/>
    <col min="12040" max="12040" width="8.140625" style="11" customWidth="1"/>
    <col min="12041" max="12041" width="2.7109375" style="11" customWidth="1"/>
    <col min="12042" max="12042" width="5.42578125" style="11" customWidth="1"/>
    <col min="12043" max="12043" width="7.5703125" style="11" customWidth="1"/>
    <col min="12044" max="12049" width="5" style="11" customWidth="1"/>
    <col min="12050" max="12050" width="5.85546875" style="11" customWidth="1"/>
    <col min="12051" max="12051" width="5" style="11" customWidth="1"/>
    <col min="12052" max="12052" width="4.42578125" style="11" customWidth="1"/>
    <col min="12053" max="12053" width="5.28515625" style="11" customWidth="1"/>
    <col min="12054" max="12054" width="6.42578125" style="11" customWidth="1"/>
    <col min="12055" max="12055" width="3.85546875" style="11" customWidth="1"/>
    <col min="12056" max="12056" width="4.28515625" style="11" customWidth="1"/>
    <col min="12057" max="12057" width="3.42578125" style="11" customWidth="1"/>
    <col min="12058" max="12059" width="4.42578125" style="11" customWidth="1"/>
    <col min="12060" max="12060" width="5" style="11" customWidth="1"/>
    <col min="12061" max="12061" width="4.5703125" style="11" customWidth="1"/>
    <col min="12062" max="12062" width="5.5703125" style="11" customWidth="1"/>
    <col min="12063" max="12063" width="6.7109375" style="11" customWidth="1"/>
    <col min="12064" max="12064" width="4" style="11" customWidth="1"/>
    <col min="12065" max="12065" width="10" style="11" customWidth="1"/>
    <col min="12066" max="12066" width="0.140625" style="11" customWidth="1"/>
    <col min="12067" max="12286" width="8" style="11"/>
    <col min="12287" max="12287" width="3.28515625" style="11" customWidth="1"/>
    <col min="12288" max="12288" width="7" style="11" customWidth="1"/>
    <col min="12289" max="12289" width="9.7109375" style="11" customWidth="1"/>
    <col min="12290" max="12290" width="6.42578125" style="11" customWidth="1"/>
    <col min="12291" max="12291" width="5.28515625" style="11" customWidth="1"/>
    <col min="12292" max="12292" width="8.7109375" style="11" customWidth="1"/>
    <col min="12293" max="12293" width="8.140625" style="11" customWidth="1"/>
    <col min="12294" max="12295" width="3.7109375" style="11" customWidth="1"/>
    <col min="12296" max="12296" width="8.140625" style="11" customWidth="1"/>
    <col min="12297" max="12297" width="2.7109375" style="11" customWidth="1"/>
    <col min="12298" max="12298" width="5.42578125" style="11" customWidth="1"/>
    <col min="12299" max="12299" width="7.5703125" style="11" customWidth="1"/>
    <col min="12300" max="12305" width="5" style="11" customWidth="1"/>
    <col min="12306" max="12306" width="5.85546875" style="11" customWidth="1"/>
    <col min="12307" max="12307" width="5" style="11" customWidth="1"/>
    <col min="12308" max="12308" width="4.42578125" style="11" customWidth="1"/>
    <col min="12309" max="12309" width="5.28515625" style="11" customWidth="1"/>
    <col min="12310" max="12310" width="6.42578125" style="11" customWidth="1"/>
    <col min="12311" max="12311" width="3.85546875" style="11" customWidth="1"/>
    <col min="12312" max="12312" width="4.28515625" style="11" customWidth="1"/>
    <col min="12313" max="12313" width="3.42578125" style="11" customWidth="1"/>
    <col min="12314" max="12315" width="4.42578125" style="11" customWidth="1"/>
    <col min="12316" max="12316" width="5" style="11" customWidth="1"/>
    <col min="12317" max="12317" width="4.5703125" style="11" customWidth="1"/>
    <col min="12318" max="12318" width="5.5703125" style="11" customWidth="1"/>
    <col min="12319" max="12319" width="6.7109375" style="11" customWidth="1"/>
    <col min="12320" max="12320" width="4" style="11" customWidth="1"/>
    <col min="12321" max="12321" width="10" style="11" customWidth="1"/>
    <col min="12322" max="12322" width="0.140625" style="11" customWidth="1"/>
    <col min="12323" max="12542" width="8" style="11"/>
    <col min="12543" max="12543" width="3.28515625" style="11" customWidth="1"/>
    <col min="12544" max="12544" width="7" style="11" customWidth="1"/>
    <col min="12545" max="12545" width="9.7109375" style="11" customWidth="1"/>
    <col min="12546" max="12546" width="6.42578125" style="11" customWidth="1"/>
    <col min="12547" max="12547" width="5.28515625" style="11" customWidth="1"/>
    <col min="12548" max="12548" width="8.7109375" style="11" customWidth="1"/>
    <col min="12549" max="12549" width="8.140625" style="11" customWidth="1"/>
    <col min="12550" max="12551" width="3.7109375" style="11" customWidth="1"/>
    <col min="12552" max="12552" width="8.140625" style="11" customWidth="1"/>
    <col min="12553" max="12553" width="2.7109375" style="11" customWidth="1"/>
    <col min="12554" max="12554" width="5.42578125" style="11" customWidth="1"/>
    <col min="12555" max="12555" width="7.5703125" style="11" customWidth="1"/>
    <col min="12556" max="12561" width="5" style="11" customWidth="1"/>
    <col min="12562" max="12562" width="5.85546875" style="11" customWidth="1"/>
    <col min="12563" max="12563" width="5" style="11" customWidth="1"/>
    <col min="12564" max="12564" width="4.42578125" style="11" customWidth="1"/>
    <col min="12565" max="12565" width="5.28515625" style="11" customWidth="1"/>
    <col min="12566" max="12566" width="6.42578125" style="11" customWidth="1"/>
    <col min="12567" max="12567" width="3.85546875" style="11" customWidth="1"/>
    <col min="12568" max="12568" width="4.28515625" style="11" customWidth="1"/>
    <col min="12569" max="12569" width="3.42578125" style="11" customWidth="1"/>
    <col min="12570" max="12571" width="4.42578125" style="11" customWidth="1"/>
    <col min="12572" max="12572" width="5" style="11" customWidth="1"/>
    <col min="12573" max="12573" width="4.5703125" style="11" customWidth="1"/>
    <col min="12574" max="12574" width="5.5703125" style="11" customWidth="1"/>
    <col min="12575" max="12575" width="6.7109375" style="11" customWidth="1"/>
    <col min="12576" max="12576" width="4" style="11" customWidth="1"/>
    <col min="12577" max="12577" width="10" style="11" customWidth="1"/>
    <col min="12578" max="12578" width="0.140625" style="11" customWidth="1"/>
    <col min="12579" max="12798" width="8" style="11"/>
    <col min="12799" max="12799" width="3.28515625" style="11" customWidth="1"/>
    <col min="12800" max="12800" width="7" style="11" customWidth="1"/>
    <col min="12801" max="12801" width="9.7109375" style="11" customWidth="1"/>
    <col min="12802" max="12802" width="6.42578125" style="11" customWidth="1"/>
    <col min="12803" max="12803" width="5.28515625" style="11" customWidth="1"/>
    <col min="12804" max="12804" width="8.7109375" style="11" customWidth="1"/>
    <col min="12805" max="12805" width="8.140625" style="11" customWidth="1"/>
    <col min="12806" max="12807" width="3.7109375" style="11" customWidth="1"/>
    <col min="12808" max="12808" width="8.140625" style="11" customWidth="1"/>
    <col min="12809" max="12809" width="2.7109375" style="11" customWidth="1"/>
    <col min="12810" max="12810" width="5.42578125" style="11" customWidth="1"/>
    <col min="12811" max="12811" width="7.5703125" style="11" customWidth="1"/>
    <col min="12812" max="12817" width="5" style="11" customWidth="1"/>
    <col min="12818" max="12818" width="5.85546875" style="11" customWidth="1"/>
    <col min="12819" max="12819" width="5" style="11" customWidth="1"/>
    <col min="12820" max="12820" width="4.42578125" style="11" customWidth="1"/>
    <col min="12821" max="12821" width="5.28515625" style="11" customWidth="1"/>
    <col min="12822" max="12822" width="6.42578125" style="11" customWidth="1"/>
    <col min="12823" max="12823" width="3.85546875" style="11" customWidth="1"/>
    <col min="12824" max="12824" width="4.28515625" style="11" customWidth="1"/>
    <col min="12825" max="12825" width="3.42578125" style="11" customWidth="1"/>
    <col min="12826" max="12827" width="4.42578125" style="11" customWidth="1"/>
    <col min="12828" max="12828" width="5" style="11" customWidth="1"/>
    <col min="12829" max="12829" width="4.5703125" style="11" customWidth="1"/>
    <col min="12830" max="12830" width="5.5703125" style="11" customWidth="1"/>
    <col min="12831" max="12831" width="6.7109375" style="11" customWidth="1"/>
    <col min="12832" max="12832" width="4" style="11" customWidth="1"/>
    <col min="12833" max="12833" width="10" style="11" customWidth="1"/>
    <col min="12834" max="12834" width="0.140625" style="11" customWidth="1"/>
    <col min="12835" max="13054" width="8" style="11"/>
    <col min="13055" max="13055" width="3.28515625" style="11" customWidth="1"/>
    <col min="13056" max="13056" width="7" style="11" customWidth="1"/>
    <col min="13057" max="13057" width="9.7109375" style="11" customWidth="1"/>
    <col min="13058" max="13058" width="6.42578125" style="11" customWidth="1"/>
    <col min="13059" max="13059" width="5.28515625" style="11" customWidth="1"/>
    <col min="13060" max="13060" width="8.7109375" style="11" customWidth="1"/>
    <col min="13061" max="13061" width="8.140625" style="11" customWidth="1"/>
    <col min="13062" max="13063" width="3.7109375" style="11" customWidth="1"/>
    <col min="13064" max="13064" width="8.140625" style="11" customWidth="1"/>
    <col min="13065" max="13065" width="2.7109375" style="11" customWidth="1"/>
    <col min="13066" max="13066" width="5.42578125" style="11" customWidth="1"/>
    <col min="13067" max="13067" width="7.5703125" style="11" customWidth="1"/>
    <col min="13068" max="13073" width="5" style="11" customWidth="1"/>
    <col min="13074" max="13074" width="5.85546875" style="11" customWidth="1"/>
    <col min="13075" max="13075" width="5" style="11" customWidth="1"/>
    <col min="13076" max="13076" width="4.42578125" style="11" customWidth="1"/>
    <col min="13077" max="13077" width="5.28515625" style="11" customWidth="1"/>
    <col min="13078" max="13078" width="6.42578125" style="11" customWidth="1"/>
    <col min="13079" max="13079" width="3.85546875" style="11" customWidth="1"/>
    <col min="13080" max="13080" width="4.28515625" style="11" customWidth="1"/>
    <col min="13081" max="13081" width="3.42578125" style="11" customWidth="1"/>
    <col min="13082" max="13083" width="4.42578125" style="11" customWidth="1"/>
    <col min="13084" max="13084" width="5" style="11" customWidth="1"/>
    <col min="13085" max="13085" width="4.5703125" style="11" customWidth="1"/>
    <col min="13086" max="13086" width="5.5703125" style="11" customWidth="1"/>
    <col min="13087" max="13087" width="6.7109375" style="11" customWidth="1"/>
    <col min="13088" max="13088" width="4" style="11" customWidth="1"/>
    <col min="13089" max="13089" width="10" style="11" customWidth="1"/>
    <col min="13090" max="13090" width="0.140625" style="11" customWidth="1"/>
    <col min="13091" max="13310" width="8" style="11"/>
    <col min="13311" max="13311" width="3.28515625" style="11" customWidth="1"/>
    <col min="13312" max="13312" width="7" style="11" customWidth="1"/>
    <col min="13313" max="13313" width="9.7109375" style="11" customWidth="1"/>
    <col min="13314" max="13314" width="6.42578125" style="11" customWidth="1"/>
    <col min="13315" max="13315" width="5.28515625" style="11" customWidth="1"/>
    <col min="13316" max="13316" width="8.7109375" style="11" customWidth="1"/>
    <col min="13317" max="13317" width="8.140625" style="11" customWidth="1"/>
    <col min="13318" max="13319" width="3.7109375" style="11" customWidth="1"/>
    <col min="13320" max="13320" width="8.140625" style="11" customWidth="1"/>
    <col min="13321" max="13321" width="2.7109375" style="11" customWidth="1"/>
    <col min="13322" max="13322" width="5.42578125" style="11" customWidth="1"/>
    <col min="13323" max="13323" width="7.5703125" style="11" customWidth="1"/>
    <col min="13324" max="13329" width="5" style="11" customWidth="1"/>
    <col min="13330" max="13330" width="5.85546875" style="11" customWidth="1"/>
    <col min="13331" max="13331" width="5" style="11" customWidth="1"/>
    <col min="13332" max="13332" width="4.42578125" style="11" customWidth="1"/>
    <col min="13333" max="13333" width="5.28515625" style="11" customWidth="1"/>
    <col min="13334" max="13334" width="6.42578125" style="11" customWidth="1"/>
    <col min="13335" max="13335" width="3.85546875" style="11" customWidth="1"/>
    <col min="13336" max="13336" width="4.28515625" style="11" customWidth="1"/>
    <col min="13337" max="13337" width="3.42578125" style="11" customWidth="1"/>
    <col min="13338" max="13339" width="4.42578125" style="11" customWidth="1"/>
    <col min="13340" max="13340" width="5" style="11" customWidth="1"/>
    <col min="13341" max="13341" width="4.5703125" style="11" customWidth="1"/>
    <col min="13342" max="13342" width="5.5703125" style="11" customWidth="1"/>
    <col min="13343" max="13343" width="6.7109375" style="11" customWidth="1"/>
    <col min="13344" max="13344" width="4" style="11" customWidth="1"/>
    <col min="13345" max="13345" width="10" style="11" customWidth="1"/>
    <col min="13346" max="13346" width="0.140625" style="11" customWidth="1"/>
    <col min="13347" max="13566" width="8" style="11"/>
    <col min="13567" max="13567" width="3.28515625" style="11" customWidth="1"/>
    <col min="13568" max="13568" width="7" style="11" customWidth="1"/>
    <col min="13569" max="13569" width="9.7109375" style="11" customWidth="1"/>
    <col min="13570" max="13570" width="6.42578125" style="11" customWidth="1"/>
    <col min="13571" max="13571" width="5.28515625" style="11" customWidth="1"/>
    <col min="13572" max="13572" width="8.7109375" style="11" customWidth="1"/>
    <col min="13573" max="13573" width="8.140625" style="11" customWidth="1"/>
    <col min="13574" max="13575" width="3.7109375" style="11" customWidth="1"/>
    <col min="13576" max="13576" width="8.140625" style="11" customWidth="1"/>
    <col min="13577" max="13577" width="2.7109375" style="11" customWidth="1"/>
    <col min="13578" max="13578" width="5.42578125" style="11" customWidth="1"/>
    <col min="13579" max="13579" width="7.5703125" style="11" customWidth="1"/>
    <col min="13580" max="13585" width="5" style="11" customWidth="1"/>
    <col min="13586" max="13586" width="5.85546875" style="11" customWidth="1"/>
    <col min="13587" max="13587" width="5" style="11" customWidth="1"/>
    <col min="13588" max="13588" width="4.42578125" style="11" customWidth="1"/>
    <col min="13589" max="13589" width="5.28515625" style="11" customWidth="1"/>
    <col min="13590" max="13590" width="6.42578125" style="11" customWidth="1"/>
    <col min="13591" max="13591" width="3.85546875" style="11" customWidth="1"/>
    <col min="13592" max="13592" width="4.28515625" style="11" customWidth="1"/>
    <col min="13593" max="13593" width="3.42578125" style="11" customWidth="1"/>
    <col min="13594" max="13595" width="4.42578125" style="11" customWidth="1"/>
    <col min="13596" max="13596" width="5" style="11" customWidth="1"/>
    <col min="13597" max="13597" width="4.5703125" style="11" customWidth="1"/>
    <col min="13598" max="13598" width="5.5703125" style="11" customWidth="1"/>
    <col min="13599" max="13599" width="6.7109375" style="11" customWidth="1"/>
    <col min="13600" max="13600" width="4" style="11" customWidth="1"/>
    <col min="13601" max="13601" width="10" style="11" customWidth="1"/>
    <col min="13602" max="13602" width="0.140625" style="11" customWidth="1"/>
    <col min="13603" max="13822" width="8" style="11"/>
    <col min="13823" max="13823" width="3.28515625" style="11" customWidth="1"/>
    <col min="13824" max="13824" width="7" style="11" customWidth="1"/>
    <col min="13825" max="13825" width="9.7109375" style="11" customWidth="1"/>
    <col min="13826" max="13826" width="6.42578125" style="11" customWidth="1"/>
    <col min="13827" max="13827" width="5.28515625" style="11" customWidth="1"/>
    <col min="13828" max="13828" width="8.7109375" style="11" customWidth="1"/>
    <col min="13829" max="13829" width="8.140625" style="11" customWidth="1"/>
    <col min="13830" max="13831" width="3.7109375" style="11" customWidth="1"/>
    <col min="13832" max="13832" width="8.140625" style="11" customWidth="1"/>
    <col min="13833" max="13833" width="2.7109375" style="11" customWidth="1"/>
    <col min="13834" max="13834" width="5.42578125" style="11" customWidth="1"/>
    <col min="13835" max="13835" width="7.5703125" style="11" customWidth="1"/>
    <col min="13836" max="13841" width="5" style="11" customWidth="1"/>
    <col min="13842" max="13842" width="5.85546875" style="11" customWidth="1"/>
    <col min="13843" max="13843" width="5" style="11" customWidth="1"/>
    <col min="13844" max="13844" width="4.42578125" style="11" customWidth="1"/>
    <col min="13845" max="13845" width="5.28515625" style="11" customWidth="1"/>
    <col min="13846" max="13846" width="6.42578125" style="11" customWidth="1"/>
    <col min="13847" max="13847" width="3.85546875" style="11" customWidth="1"/>
    <col min="13848" max="13848" width="4.28515625" style="11" customWidth="1"/>
    <col min="13849" max="13849" width="3.42578125" style="11" customWidth="1"/>
    <col min="13850" max="13851" width="4.42578125" style="11" customWidth="1"/>
    <col min="13852" max="13852" width="5" style="11" customWidth="1"/>
    <col min="13853" max="13853" width="4.5703125" style="11" customWidth="1"/>
    <col min="13854" max="13854" width="5.5703125" style="11" customWidth="1"/>
    <col min="13855" max="13855" width="6.7109375" style="11" customWidth="1"/>
    <col min="13856" max="13856" width="4" style="11" customWidth="1"/>
    <col min="13857" max="13857" width="10" style="11" customWidth="1"/>
    <col min="13858" max="13858" width="0.140625" style="11" customWidth="1"/>
    <col min="13859" max="14078" width="8" style="11"/>
    <col min="14079" max="14079" width="3.28515625" style="11" customWidth="1"/>
    <col min="14080" max="14080" width="7" style="11" customWidth="1"/>
    <col min="14081" max="14081" width="9.7109375" style="11" customWidth="1"/>
    <col min="14082" max="14082" width="6.42578125" style="11" customWidth="1"/>
    <col min="14083" max="14083" width="5.28515625" style="11" customWidth="1"/>
    <col min="14084" max="14084" width="8.7109375" style="11" customWidth="1"/>
    <col min="14085" max="14085" width="8.140625" style="11" customWidth="1"/>
    <col min="14086" max="14087" width="3.7109375" style="11" customWidth="1"/>
    <col min="14088" max="14088" width="8.140625" style="11" customWidth="1"/>
    <col min="14089" max="14089" width="2.7109375" style="11" customWidth="1"/>
    <col min="14090" max="14090" width="5.42578125" style="11" customWidth="1"/>
    <col min="14091" max="14091" width="7.5703125" style="11" customWidth="1"/>
    <col min="14092" max="14097" width="5" style="11" customWidth="1"/>
    <col min="14098" max="14098" width="5.85546875" style="11" customWidth="1"/>
    <col min="14099" max="14099" width="5" style="11" customWidth="1"/>
    <col min="14100" max="14100" width="4.42578125" style="11" customWidth="1"/>
    <col min="14101" max="14101" width="5.28515625" style="11" customWidth="1"/>
    <col min="14102" max="14102" width="6.42578125" style="11" customWidth="1"/>
    <col min="14103" max="14103" width="3.85546875" style="11" customWidth="1"/>
    <col min="14104" max="14104" width="4.28515625" style="11" customWidth="1"/>
    <col min="14105" max="14105" width="3.42578125" style="11" customWidth="1"/>
    <col min="14106" max="14107" width="4.42578125" style="11" customWidth="1"/>
    <col min="14108" max="14108" width="5" style="11" customWidth="1"/>
    <col min="14109" max="14109" width="4.5703125" style="11" customWidth="1"/>
    <col min="14110" max="14110" width="5.5703125" style="11" customWidth="1"/>
    <col min="14111" max="14111" width="6.7109375" style="11" customWidth="1"/>
    <col min="14112" max="14112" width="4" style="11" customWidth="1"/>
    <col min="14113" max="14113" width="10" style="11" customWidth="1"/>
    <col min="14114" max="14114" width="0.140625" style="11" customWidth="1"/>
    <col min="14115" max="14334" width="8" style="11"/>
    <col min="14335" max="14335" width="3.28515625" style="11" customWidth="1"/>
    <col min="14336" max="14336" width="7" style="11" customWidth="1"/>
    <col min="14337" max="14337" width="9.7109375" style="11" customWidth="1"/>
    <col min="14338" max="14338" width="6.42578125" style="11" customWidth="1"/>
    <col min="14339" max="14339" width="5.28515625" style="11" customWidth="1"/>
    <col min="14340" max="14340" width="8.7109375" style="11" customWidth="1"/>
    <col min="14341" max="14341" width="8.140625" style="11" customWidth="1"/>
    <col min="14342" max="14343" width="3.7109375" style="11" customWidth="1"/>
    <col min="14344" max="14344" width="8.140625" style="11" customWidth="1"/>
    <col min="14345" max="14345" width="2.7109375" style="11" customWidth="1"/>
    <col min="14346" max="14346" width="5.42578125" style="11" customWidth="1"/>
    <col min="14347" max="14347" width="7.5703125" style="11" customWidth="1"/>
    <col min="14348" max="14353" width="5" style="11" customWidth="1"/>
    <col min="14354" max="14354" width="5.85546875" style="11" customWidth="1"/>
    <col min="14355" max="14355" width="5" style="11" customWidth="1"/>
    <col min="14356" max="14356" width="4.42578125" style="11" customWidth="1"/>
    <col min="14357" max="14357" width="5.28515625" style="11" customWidth="1"/>
    <col min="14358" max="14358" width="6.42578125" style="11" customWidth="1"/>
    <col min="14359" max="14359" width="3.85546875" style="11" customWidth="1"/>
    <col min="14360" max="14360" width="4.28515625" style="11" customWidth="1"/>
    <col min="14361" max="14361" width="3.42578125" style="11" customWidth="1"/>
    <col min="14362" max="14363" width="4.42578125" style="11" customWidth="1"/>
    <col min="14364" max="14364" width="5" style="11" customWidth="1"/>
    <col min="14365" max="14365" width="4.5703125" style="11" customWidth="1"/>
    <col min="14366" max="14366" width="5.5703125" style="11" customWidth="1"/>
    <col min="14367" max="14367" width="6.7109375" style="11" customWidth="1"/>
    <col min="14368" max="14368" width="4" style="11" customWidth="1"/>
    <col min="14369" max="14369" width="10" style="11" customWidth="1"/>
    <col min="14370" max="14370" width="0.140625" style="11" customWidth="1"/>
    <col min="14371" max="14590" width="8" style="11"/>
    <col min="14591" max="14591" width="3.28515625" style="11" customWidth="1"/>
    <col min="14592" max="14592" width="7" style="11" customWidth="1"/>
    <col min="14593" max="14593" width="9.7109375" style="11" customWidth="1"/>
    <col min="14594" max="14594" width="6.42578125" style="11" customWidth="1"/>
    <col min="14595" max="14595" width="5.28515625" style="11" customWidth="1"/>
    <col min="14596" max="14596" width="8.7109375" style="11" customWidth="1"/>
    <col min="14597" max="14597" width="8.140625" style="11" customWidth="1"/>
    <col min="14598" max="14599" width="3.7109375" style="11" customWidth="1"/>
    <col min="14600" max="14600" width="8.140625" style="11" customWidth="1"/>
    <col min="14601" max="14601" width="2.7109375" style="11" customWidth="1"/>
    <col min="14602" max="14602" width="5.42578125" style="11" customWidth="1"/>
    <col min="14603" max="14603" width="7.5703125" style="11" customWidth="1"/>
    <col min="14604" max="14609" width="5" style="11" customWidth="1"/>
    <col min="14610" max="14610" width="5.85546875" style="11" customWidth="1"/>
    <col min="14611" max="14611" width="5" style="11" customWidth="1"/>
    <col min="14612" max="14612" width="4.42578125" style="11" customWidth="1"/>
    <col min="14613" max="14613" width="5.28515625" style="11" customWidth="1"/>
    <col min="14614" max="14614" width="6.42578125" style="11" customWidth="1"/>
    <col min="14615" max="14615" width="3.85546875" style="11" customWidth="1"/>
    <col min="14616" max="14616" width="4.28515625" style="11" customWidth="1"/>
    <col min="14617" max="14617" width="3.42578125" style="11" customWidth="1"/>
    <col min="14618" max="14619" width="4.42578125" style="11" customWidth="1"/>
    <col min="14620" max="14620" width="5" style="11" customWidth="1"/>
    <col min="14621" max="14621" width="4.5703125" style="11" customWidth="1"/>
    <col min="14622" max="14622" width="5.5703125" style="11" customWidth="1"/>
    <col min="14623" max="14623" width="6.7109375" style="11" customWidth="1"/>
    <col min="14624" max="14624" width="4" style="11" customWidth="1"/>
    <col min="14625" max="14625" width="10" style="11" customWidth="1"/>
    <col min="14626" max="14626" width="0.140625" style="11" customWidth="1"/>
    <col min="14627" max="14846" width="8" style="11"/>
    <col min="14847" max="14847" width="3.28515625" style="11" customWidth="1"/>
    <col min="14848" max="14848" width="7" style="11" customWidth="1"/>
    <col min="14849" max="14849" width="9.7109375" style="11" customWidth="1"/>
    <col min="14850" max="14850" width="6.42578125" style="11" customWidth="1"/>
    <col min="14851" max="14851" width="5.28515625" style="11" customWidth="1"/>
    <col min="14852" max="14852" width="8.7109375" style="11" customWidth="1"/>
    <col min="14853" max="14853" width="8.140625" style="11" customWidth="1"/>
    <col min="14854" max="14855" width="3.7109375" style="11" customWidth="1"/>
    <col min="14856" max="14856" width="8.140625" style="11" customWidth="1"/>
    <col min="14857" max="14857" width="2.7109375" style="11" customWidth="1"/>
    <col min="14858" max="14858" width="5.42578125" style="11" customWidth="1"/>
    <col min="14859" max="14859" width="7.5703125" style="11" customWidth="1"/>
    <col min="14860" max="14865" width="5" style="11" customWidth="1"/>
    <col min="14866" max="14866" width="5.85546875" style="11" customWidth="1"/>
    <col min="14867" max="14867" width="5" style="11" customWidth="1"/>
    <col min="14868" max="14868" width="4.42578125" style="11" customWidth="1"/>
    <col min="14869" max="14869" width="5.28515625" style="11" customWidth="1"/>
    <col min="14870" max="14870" width="6.42578125" style="11" customWidth="1"/>
    <col min="14871" max="14871" width="3.85546875" style="11" customWidth="1"/>
    <col min="14872" max="14872" width="4.28515625" style="11" customWidth="1"/>
    <col min="14873" max="14873" width="3.42578125" style="11" customWidth="1"/>
    <col min="14874" max="14875" width="4.42578125" style="11" customWidth="1"/>
    <col min="14876" max="14876" width="5" style="11" customWidth="1"/>
    <col min="14877" max="14877" width="4.5703125" style="11" customWidth="1"/>
    <col min="14878" max="14878" width="5.5703125" style="11" customWidth="1"/>
    <col min="14879" max="14879" width="6.7109375" style="11" customWidth="1"/>
    <col min="14880" max="14880" width="4" style="11" customWidth="1"/>
    <col min="14881" max="14881" width="10" style="11" customWidth="1"/>
    <col min="14882" max="14882" width="0.140625" style="11" customWidth="1"/>
    <col min="14883" max="15102" width="8" style="11"/>
    <col min="15103" max="15103" width="3.28515625" style="11" customWidth="1"/>
    <col min="15104" max="15104" width="7" style="11" customWidth="1"/>
    <col min="15105" max="15105" width="9.7109375" style="11" customWidth="1"/>
    <col min="15106" max="15106" width="6.42578125" style="11" customWidth="1"/>
    <col min="15107" max="15107" width="5.28515625" style="11" customWidth="1"/>
    <col min="15108" max="15108" width="8.7109375" style="11" customWidth="1"/>
    <col min="15109" max="15109" width="8.140625" style="11" customWidth="1"/>
    <col min="15110" max="15111" width="3.7109375" style="11" customWidth="1"/>
    <col min="15112" max="15112" width="8.140625" style="11" customWidth="1"/>
    <col min="15113" max="15113" width="2.7109375" style="11" customWidth="1"/>
    <col min="15114" max="15114" width="5.42578125" style="11" customWidth="1"/>
    <col min="15115" max="15115" width="7.5703125" style="11" customWidth="1"/>
    <col min="15116" max="15121" width="5" style="11" customWidth="1"/>
    <col min="15122" max="15122" width="5.85546875" style="11" customWidth="1"/>
    <col min="15123" max="15123" width="5" style="11" customWidth="1"/>
    <col min="15124" max="15124" width="4.42578125" style="11" customWidth="1"/>
    <col min="15125" max="15125" width="5.28515625" style="11" customWidth="1"/>
    <col min="15126" max="15126" width="6.42578125" style="11" customWidth="1"/>
    <col min="15127" max="15127" width="3.85546875" style="11" customWidth="1"/>
    <col min="15128" max="15128" width="4.28515625" style="11" customWidth="1"/>
    <col min="15129" max="15129" width="3.42578125" style="11" customWidth="1"/>
    <col min="15130" max="15131" width="4.42578125" style="11" customWidth="1"/>
    <col min="15132" max="15132" width="5" style="11" customWidth="1"/>
    <col min="15133" max="15133" width="4.5703125" style="11" customWidth="1"/>
    <col min="15134" max="15134" width="5.5703125" style="11" customWidth="1"/>
    <col min="15135" max="15135" width="6.7109375" style="11" customWidth="1"/>
    <col min="15136" max="15136" width="4" style="11" customWidth="1"/>
    <col min="15137" max="15137" width="10" style="11" customWidth="1"/>
    <col min="15138" max="15138" width="0.140625" style="11" customWidth="1"/>
    <col min="15139" max="15358" width="8" style="11"/>
    <col min="15359" max="15359" width="3.28515625" style="11" customWidth="1"/>
    <col min="15360" max="15360" width="7" style="11" customWidth="1"/>
    <col min="15361" max="15361" width="9.7109375" style="11" customWidth="1"/>
    <col min="15362" max="15362" width="6.42578125" style="11" customWidth="1"/>
    <col min="15363" max="15363" width="5.28515625" style="11" customWidth="1"/>
    <col min="15364" max="15364" width="8.7109375" style="11" customWidth="1"/>
    <col min="15365" max="15365" width="8.140625" style="11" customWidth="1"/>
    <col min="15366" max="15367" width="3.7109375" style="11" customWidth="1"/>
    <col min="15368" max="15368" width="8.140625" style="11" customWidth="1"/>
    <col min="15369" max="15369" width="2.7109375" style="11" customWidth="1"/>
    <col min="15370" max="15370" width="5.42578125" style="11" customWidth="1"/>
    <col min="15371" max="15371" width="7.5703125" style="11" customWidth="1"/>
    <col min="15372" max="15377" width="5" style="11" customWidth="1"/>
    <col min="15378" max="15378" width="5.85546875" style="11" customWidth="1"/>
    <col min="15379" max="15379" width="5" style="11" customWidth="1"/>
    <col min="15380" max="15380" width="4.42578125" style="11" customWidth="1"/>
    <col min="15381" max="15381" width="5.28515625" style="11" customWidth="1"/>
    <col min="15382" max="15382" width="6.42578125" style="11" customWidth="1"/>
    <col min="15383" max="15383" width="3.85546875" style="11" customWidth="1"/>
    <col min="15384" max="15384" width="4.28515625" style="11" customWidth="1"/>
    <col min="15385" max="15385" width="3.42578125" style="11" customWidth="1"/>
    <col min="15386" max="15387" width="4.42578125" style="11" customWidth="1"/>
    <col min="15388" max="15388" width="5" style="11" customWidth="1"/>
    <col min="15389" max="15389" width="4.5703125" style="11" customWidth="1"/>
    <col min="15390" max="15390" width="5.5703125" style="11" customWidth="1"/>
    <col min="15391" max="15391" width="6.7109375" style="11" customWidth="1"/>
    <col min="15392" max="15392" width="4" style="11" customWidth="1"/>
    <col min="15393" max="15393" width="10" style="11" customWidth="1"/>
    <col min="15394" max="15394" width="0.140625" style="11" customWidth="1"/>
    <col min="15395" max="15614" width="8" style="11"/>
    <col min="15615" max="15615" width="3.28515625" style="11" customWidth="1"/>
    <col min="15616" max="15616" width="7" style="11" customWidth="1"/>
    <col min="15617" max="15617" width="9.7109375" style="11" customWidth="1"/>
    <col min="15618" max="15618" width="6.42578125" style="11" customWidth="1"/>
    <col min="15619" max="15619" width="5.28515625" style="11" customWidth="1"/>
    <col min="15620" max="15620" width="8.7109375" style="11" customWidth="1"/>
    <col min="15621" max="15621" width="8.140625" style="11" customWidth="1"/>
    <col min="15622" max="15623" width="3.7109375" style="11" customWidth="1"/>
    <col min="15624" max="15624" width="8.140625" style="11" customWidth="1"/>
    <col min="15625" max="15625" width="2.7109375" style="11" customWidth="1"/>
    <col min="15626" max="15626" width="5.42578125" style="11" customWidth="1"/>
    <col min="15627" max="15627" width="7.5703125" style="11" customWidth="1"/>
    <col min="15628" max="15633" width="5" style="11" customWidth="1"/>
    <col min="15634" max="15634" width="5.85546875" style="11" customWidth="1"/>
    <col min="15635" max="15635" width="5" style="11" customWidth="1"/>
    <col min="15636" max="15636" width="4.42578125" style="11" customWidth="1"/>
    <col min="15637" max="15637" width="5.28515625" style="11" customWidth="1"/>
    <col min="15638" max="15638" width="6.42578125" style="11" customWidth="1"/>
    <col min="15639" max="15639" width="3.85546875" style="11" customWidth="1"/>
    <col min="15640" max="15640" width="4.28515625" style="11" customWidth="1"/>
    <col min="15641" max="15641" width="3.42578125" style="11" customWidth="1"/>
    <col min="15642" max="15643" width="4.42578125" style="11" customWidth="1"/>
    <col min="15644" max="15644" width="5" style="11" customWidth="1"/>
    <col min="15645" max="15645" width="4.5703125" style="11" customWidth="1"/>
    <col min="15646" max="15646" width="5.5703125" style="11" customWidth="1"/>
    <col min="15647" max="15647" width="6.7109375" style="11" customWidth="1"/>
    <col min="15648" max="15648" width="4" style="11" customWidth="1"/>
    <col min="15649" max="15649" width="10" style="11" customWidth="1"/>
    <col min="15650" max="15650" width="0.140625" style="11" customWidth="1"/>
    <col min="15651" max="15870" width="8" style="11"/>
    <col min="15871" max="15871" width="3.28515625" style="11" customWidth="1"/>
    <col min="15872" max="15872" width="7" style="11" customWidth="1"/>
    <col min="15873" max="15873" width="9.7109375" style="11" customWidth="1"/>
    <col min="15874" max="15874" width="6.42578125" style="11" customWidth="1"/>
    <col min="15875" max="15875" width="5.28515625" style="11" customWidth="1"/>
    <col min="15876" max="15876" width="8.7109375" style="11" customWidth="1"/>
    <col min="15877" max="15877" width="8.140625" style="11" customWidth="1"/>
    <col min="15878" max="15879" width="3.7109375" style="11" customWidth="1"/>
    <col min="15880" max="15880" width="8.140625" style="11" customWidth="1"/>
    <col min="15881" max="15881" width="2.7109375" style="11" customWidth="1"/>
    <col min="15882" max="15882" width="5.42578125" style="11" customWidth="1"/>
    <col min="15883" max="15883" width="7.5703125" style="11" customWidth="1"/>
    <col min="15884" max="15889" width="5" style="11" customWidth="1"/>
    <col min="15890" max="15890" width="5.85546875" style="11" customWidth="1"/>
    <col min="15891" max="15891" width="5" style="11" customWidth="1"/>
    <col min="15892" max="15892" width="4.42578125" style="11" customWidth="1"/>
    <col min="15893" max="15893" width="5.28515625" style="11" customWidth="1"/>
    <col min="15894" max="15894" width="6.42578125" style="11" customWidth="1"/>
    <col min="15895" max="15895" width="3.85546875" style="11" customWidth="1"/>
    <col min="15896" max="15896" width="4.28515625" style="11" customWidth="1"/>
    <col min="15897" max="15897" width="3.42578125" style="11" customWidth="1"/>
    <col min="15898" max="15899" width="4.42578125" style="11" customWidth="1"/>
    <col min="15900" max="15900" width="5" style="11" customWidth="1"/>
    <col min="15901" max="15901" width="4.5703125" style="11" customWidth="1"/>
    <col min="15902" max="15902" width="5.5703125" style="11" customWidth="1"/>
    <col min="15903" max="15903" width="6.7109375" style="11" customWidth="1"/>
    <col min="15904" max="15904" width="4" style="11" customWidth="1"/>
    <col min="15905" max="15905" width="10" style="11" customWidth="1"/>
    <col min="15906" max="15906" width="0.140625" style="11" customWidth="1"/>
    <col min="15907" max="16126" width="8" style="11"/>
    <col min="16127" max="16127" width="3.28515625" style="11" customWidth="1"/>
    <col min="16128" max="16128" width="7" style="11" customWidth="1"/>
    <col min="16129" max="16129" width="9.7109375" style="11" customWidth="1"/>
    <col min="16130" max="16130" width="6.42578125" style="11" customWidth="1"/>
    <col min="16131" max="16131" width="5.28515625" style="11" customWidth="1"/>
    <col min="16132" max="16132" width="8.7109375" style="11" customWidth="1"/>
    <col min="16133" max="16133" width="8.140625" style="11" customWidth="1"/>
    <col min="16134" max="16135" width="3.7109375" style="11" customWidth="1"/>
    <col min="16136" max="16136" width="8.140625" style="11" customWidth="1"/>
    <col min="16137" max="16137" width="2.7109375" style="11" customWidth="1"/>
    <col min="16138" max="16138" width="5.42578125" style="11" customWidth="1"/>
    <col min="16139" max="16139" width="7.5703125" style="11" customWidth="1"/>
    <col min="16140" max="16145" width="5" style="11" customWidth="1"/>
    <col min="16146" max="16146" width="5.85546875" style="11" customWidth="1"/>
    <col min="16147" max="16147" width="5" style="11" customWidth="1"/>
    <col min="16148" max="16148" width="4.42578125" style="11" customWidth="1"/>
    <col min="16149" max="16149" width="5.28515625" style="11" customWidth="1"/>
    <col min="16150" max="16150" width="6.42578125" style="11" customWidth="1"/>
    <col min="16151" max="16151" width="3.85546875" style="11" customWidth="1"/>
    <col min="16152" max="16152" width="4.28515625" style="11" customWidth="1"/>
    <col min="16153" max="16153" width="3.42578125" style="11" customWidth="1"/>
    <col min="16154" max="16155" width="4.42578125" style="11" customWidth="1"/>
    <col min="16156" max="16156" width="5" style="11" customWidth="1"/>
    <col min="16157" max="16157" width="4.5703125" style="11" customWidth="1"/>
    <col min="16158" max="16158" width="5.5703125" style="11" customWidth="1"/>
    <col min="16159" max="16159" width="6.7109375" style="11" customWidth="1"/>
    <col min="16160" max="16160" width="4" style="11" customWidth="1"/>
    <col min="16161" max="16161" width="10" style="11" customWidth="1"/>
    <col min="16162" max="16162" width="0.140625" style="11" customWidth="1"/>
    <col min="16163" max="16384" width="8" style="11"/>
  </cols>
  <sheetData>
    <row r="1" spans="1:32" ht="15.75" customHeight="1" thickBot="1">
      <c r="B1" s="29"/>
      <c r="C1" s="41"/>
      <c r="D1" s="60"/>
      <c r="E1" s="45"/>
      <c r="F1" s="45"/>
      <c r="G1" s="45"/>
      <c r="H1" s="45"/>
    </row>
    <row r="2" spans="1:32" ht="21" customHeight="1">
      <c r="A2" s="13"/>
      <c r="B2" s="15" t="s">
        <v>28</v>
      </c>
      <c r="C2" s="42"/>
      <c r="D2" s="42"/>
      <c r="E2" s="46"/>
      <c r="F2" s="42"/>
      <c r="G2" s="42"/>
      <c r="H2" s="47"/>
      <c r="J2" s="125" t="s">
        <v>29</v>
      </c>
      <c r="K2" s="126"/>
      <c r="L2" s="126"/>
      <c r="M2" s="126"/>
      <c r="N2" s="126"/>
      <c r="O2" s="126"/>
      <c r="P2" s="126"/>
      <c r="Q2" s="126"/>
      <c r="R2" s="126"/>
      <c r="S2" s="127"/>
      <c r="T2" s="68"/>
      <c r="U2" s="128" t="s">
        <v>30</v>
      </c>
      <c r="V2" s="129"/>
      <c r="W2" s="129"/>
      <c r="X2" s="129"/>
      <c r="Y2" s="129"/>
      <c r="Z2" s="129"/>
      <c r="AA2" s="129"/>
      <c r="AB2" s="129"/>
      <c r="AC2" s="129"/>
      <c r="AD2" s="130"/>
      <c r="AE2" s="123" t="s">
        <v>20</v>
      </c>
      <c r="AF2" s="121" t="s">
        <v>19</v>
      </c>
    </row>
    <row r="3" spans="1:32" ht="21" customHeight="1">
      <c r="A3" s="13"/>
      <c r="B3" s="62" t="s">
        <v>12</v>
      </c>
      <c r="C3" s="63" t="s">
        <v>13</v>
      </c>
      <c r="D3" s="64" t="s">
        <v>17</v>
      </c>
      <c r="E3" s="64"/>
      <c r="F3" s="64" t="s">
        <v>14</v>
      </c>
      <c r="G3" s="64"/>
      <c r="H3" s="65"/>
      <c r="J3" s="108" t="s">
        <v>15</v>
      </c>
      <c r="K3" s="109" t="s">
        <v>16</v>
      </c>
      <c r="L3" s="110" t="s">
        <v>0</v>
      </c>
      <c r="M3" s="110" t="s">
        <v>1</v>
      </c>
      <c r="N3" s="110" t="s">
        <v>2</v>
      </c>
      <c r="O3" s="110" t="s">
        <v>3</v>
      </c>
      <c r="P3" s="110" t="s">
        <v>5</v>
      </c>
      <c r="Q3" s="110" t="s">
        <v>6</v>
      </c>
      <c r="R3" s="110" t="s">
        <v>11</v>
      </c>
      <c r="S3" s="111" t="s">
        <v>7</v>
      </c>
      <c r="T3" s="20"/>
      <c r="U3" s="16" t="s">
        <v>15</v>
      </c>
      <c r="V3" s="17" t="s">
        <v>16</v>
      </c>
      <c r="W3" s="18" t="s">
        <v>0</v>
      </c>
      <c r="X3" s="18" t="s">
        <v>1</v>
      </c>
      <c r="Y3" s="18" t="s">
        <v>2</v>
      </c>
      <c r="Z3" s="18" t="s">
        <v>3</v>
      </c>
      <c r="AA3" s="18" t="s">
        <v>5</v>
      </c>
      <c r="AB3" s="18" t="s">
        <v>6</v>
      </c>
      <c r="AC3" s="18" t="s">
        <v>11</v>
      </c>
      <c r="AD3" s="19" t="s">
        <v>7</v>
      </c>
      <c r="AE3" s="124"/>
      <c r="AF3" s="122"/>
    </row>
    <row r="4" spans="1:32" ht="15.75" customHeight="1" thickBot="1">
      <c r="A4" s="4"/>
      <c r="B4" s="30"/>
      <c r="C4" s="43"/>
      <c r="D4" s="61"/>
      <c r="E4" s="48"/>
      <c r="F4" s="48"/>
      <c r="G4" s="48"/>
      <c r="H4" s="48"/>
      <c r="J4" s="95">
        <f t="shared" ref="J4:J19" si="0">IF(ROW($A1)&lt;=MAX($U:$U),ROW($A1),"")</f>
        <v>1</v>
      </c>
      <c r="K4" s="96" t="str">
        <f t="shared" ref="K4:K19" ca="1" si="1">IF($J4="","",INDEX(OFFSET($V$4,,,MAX($U:$U)),MATCH($J4,OFFSET($AF$4,,,MAX($U:$U)),0)))</f>
        <v>مولودية باتنة</v>
      </c>
      <c r="L4" s="97">
        <f t="shared" ref="L4:L19" ca="1" si="2">IF($K4="","",INDEX($W$4:$W$19,MATCH($J4,$AF$4:$AF$19,0)))</f>
        <v>3</v>
      </c>
      <c r="M4" s="97">
        <f t="shared" ref="M4:M19" ca="1" si="3">IF($K4="","",INDEX($X$4:$X$19,MATCH($J4,$AF$4:$AF$19,0)))</f>
        <v>3</v>
      </c>
      <c r="N4" s="97">
        <f t="shared" ref="N4:N19" ca="1" si="4">IF($K4="","",INDEX($Y$4:$Y$19,MATCH($J4,$AF$4:$AF$19,0)))</f>
        <v>0</v>
      </c>
      <c r="O4" s="97">
        <f t="shared" ref="O4:O19" ca="1" si="5">IF($K4="","",INDEX($Z$4:$Z$19,MATCH($J4,$AF$4:$AF$19,0)))</f>
        <v>0</v>
      </c>
      <c r="P4" s="97">
        <f t="shared" ref="P4:P19" ca="1" si="6">IF($K4="","",INDEX($AA$4:$AA$19,MATCH($J4,$AF$4:$AF$19,0)))</f>
        <v>5</v>
      </c>
      <c r="Q4" s="97">
        <f t="shared" ref="Q4:Q19" ca="1" si="7">IF($K4="","",INDEX($AB$4:$AB$19,MATCH($J4,$AF$4:$AF$19,0)))</f>
        <v>0</v>
      </c>
      <c r="R4" s="97">
        <f t="shared" ref="R4:R19" ca="1" si="8">IF($K4="","",INDEX($AC$4:$AC$19,MATCH($J4,$AF$4:$AF$19,0)))</f>
        <v>5</v>
      </c>
      <c r="S4" s="98">
        <f t="shared" ref="S4:S19" ca="1" si="9">IF($K4="","",INDEX($AD$4:$AD$19,MATCH($J4,$AF$4:$AF$19,0)))</f>
        <v>9</v>
      </c>
      <c r="U4" s="31">
        <f>IF(ROW($A1)&lt;=MAX('قائمة الفرق'!$A:$A),ROW($A1),"")</f>
        <v>1</v>
      </c>
      <c r="V4" s="32" t="str">
        <f t="shared" ref="V4:V35" ca="1" si="10">IF($U4="","",INDEX(Equipes,$U4))</f>
        <v>أولمبيك المقرن</v>
      </c>
      <c r="W4" s="34">
        <f ca="1">IF($U4="","",SUM($X4:$Z4))</f>
        <v>3</v>
      </c>
      <c r="X4" s="34">
        <f ca="1">IF($U4="","",SUMPRODUCT(($F$5:$F$500&gt;$G$5:$G$500)*($E$5:$E$500=$V4))+SUMPRODUCT(($F$5:$F$500&lt;$G$5:$G$500)*($H$5:$H$500=$V4)))</f>
        <v>2</v>
      </c>
      <c r="Y4" s="34">
        <f ca="1">IF($U4="","",SUMPRODUCT(($F$5:$F$500=$G$5:$G$500)*(($F$5:$F$500&lt;&gt;"")*($G$5:$G$500&lt;&gt;""))*(($E$5:$E$500=$V4)+($H$5:$H$500=$V4))))</f>
        <v>0</v>
      </c>
      <c r="Z4" s="34">
        <f ca="1">IF($U4="","",SUMPRODUCT(($F$5:$F$500&lt;$G$5:$G$500)*($E$5:$E$500=$V4))+SUMPRODUCT(($F$5:$F$500&gt;$G$5:$G$500)*($H$5:$H$500=$V4)))</f>
        <v>1</v>
      </c>
      <c r="AA4" s="34">
        <f ca="1">IF($U4="","",SUMPRODUCT((($E$5:$E$500=$V4)*($F$5:$F$500))+(($H$5:$H$500=$V4)*($G$5:$G$500))))</f>
        <v>5</v>
      </c>
      <c r="AB4" s="34">
        <f ca="1">IF($U4="","",SUMPRODUCT((($E$5:$E$500=$V4)*($G$5:$G$500))+(($H$5:$H$500=$V4)*($F$5:$F$500))))</f>
        <v>4</v>
      </c>
      <c r="AC4" s="34">
        <f ca="1">IF($U4="","",AA4-AB4)</f>
        <v>1</v>
      </c>
      <c r="AD4" s="35">
        <f ca="1">IF($U4="","",3*$X4+$Y4)</f>
        <v>6</v>
      </c>
      <c r="AE4" s="76">
        <f ca="1">IF($U4="","",100000*AD4+10000*AC4+1000*AA4+100*W4)</f>
        <v>615300</v>
      </c>
      <c r="AF4" s="77">
        <f ca="1">IF($U4="","",RANK(AE4,OFFSET($AE$4,,,MAX($U:$U)),0)+COUNTIF($AE$3:$AE3,$AE4))</f>
        <v>4</v>
      </c>
    </row>
    <row r="5" spans="1:32" ht="15.75" customHeight="1">
      <c r="A5" s="21">
        <v>1</v>
      </c>
      <c r="B5" s="112" t="str">
        <f>IF($C5="","",$C5)</f>
        <v/>
      </c>
      <c r="C5" s="115"/>
      <c r="D5" s="118" t="s">
        <v>18</v>
      </c>
      <c r="E5" s="142" t="s">
        <v>40</v>
      </c>
      <c r="F5" s="143">
        <v>0</v>
      </c>
      <c r="G5" s="142">
        <v>0</v>
      </c>
      <c r="H5" s="142" t="s">
        <v>55</v>
      </c>
      <c r="I5" s="66"/>
      <c r="J5" s="99">
        <f t="shared" si="0"/>
        <v>2</v>
      </c>
      <c r="K5" s="100" t="str">
        <f t="shared" ca="1" si="1"/>
        <v>مستقبل الرويسات</v>
      </c>
      <c r="L5" s="101">
        <f t="shared" ca="1" si="2"/>
        <v>3</v>
      </c>
      <c r="M5" s="101">
        <f t="shared" ca="1" si="3"/>
        <v>2</v>
      </c>
      <c r="N5" s="101">
        <f t="shared" ca="1" si="4"/>
        <v>1</v>
      </c>
      <c r="O5" s="101">
        <f t="shared" ca="1" si="5"/>
        <v>0</v>
      </c>
      <c r="P5" s="101">
        <f t="shared" ca="1" si="6"/>
        <v>4</v>
      </c>
      <c r="Q5" s="101">
        <f t="shared" ca="1" si="7"/>
        <v>1</v>
      </c>
      <c r="R5" s="101">
        <f t="shared" ca="1" si="8"/>
        <v>3</v>
      </c>
      <c r="S5" s="102">
        <f t="shared" ca="1" si="9"/>
        <v>7</v>
      </c>
      <c r="U5" s="36">
        <f>IF(ROW($A2)&lt;=MAX('قائمة الفرق'!$A:$A),ROW($A2),"")</f>
        <v>2</v>
      </c>
      <c r="V5" s="37" t="str">
        <f t="shared" ca="1" si="10"/>
        <v>نجم البسباس</v>
      </c>
      <c r="W5" s="33">
        <f t="shared" ref="W5:W35" ca="1" si="11">IF($U5="","",SUM($X5:$Z5))</f>
        <v>3</v>
      </c>
      <c r="X5" s="33">
        <f t="shared" ref="X5:X35" ca="1" si="12">IF($U5="","",SUMPRODUCT(($F$5:$F$500&gt;$G$5:$G$500)*($E$5:$E$500=$V5))+SUMPRODUCT(($F$5:$F$500&lt;$G$5:$G$500)*($H$5:$H$500=$V5)))</f>
        <v>1</v>
      </c>
      <c r="Y5" s="33">
        <f t="shared" ref="Y5:Y35" ca="1" si="13">IF($U5="","",SUMPRODUCT(($F$5:$F$500=$G$5:$G$500)*(($F$5:$F$500&lt;&gt;"")*($G$5:$G$500&lt;&gt;""))*(($E$5:$E$500=$V5)+($H$5:$H$500=$V5))))</f>
        <v>1</v>
      </c>
      <c r="Z5" s="33">
        <f t="shared" ref="Z5:Z35" ca="1" si="14">IF($U5="","",SUMPRODUCT(($F$5:$F$500&lt;$G$5:$G$500)*($E$5:$E$500=$V5))+SUMPRODUCT(($F$5:$F$500&gt;$G$5:$G$500)*($H$5:$H$500=$V5)))</f>
        <v>1</v>
      </c>
      <c r="AA5" s="33">
        <f t="shared" ref="AA5:AA35" ca="1" si="15">IF($U5="","",SUMPRODUCT((($E$5:$E$500=$V5)*($F$5:$F$500))+(($H$5:$H$500=$V5)*($G$5:$G$500))))</f>
        <v>5</v>
      </c>
      <c r="AB5" s="33">
        <f t="shared" ref="AB5:AB35" ca="1" si="16">IF($U5="","",SUMPRODUCT((($E$5:$E$500=$V5)*($G$5:$G$500))+(($H$5:$H$500=$V5)*($F$5:$F$500))))</f>
        <v>3</v>
      </c>
      <c r="AC5" s="33">
        <f t="shared" ref="AC5:AC35" ca="1" si="17">IF($U5="","",AA5-AB5)</f>
        <v>2</v>
      </c>
      <c r="AD5" s="73">
        <f t="shared" ref="AD5:AD35" ca="1" si="18">IF($U5="","",3*$X5+$Y5)</f>
        <v>4</v>
      </c>
      <c r="AE5" s="26">
        <f t="shared" ref="AE5:AE35" ca="1" si="19">IF($U5="","",100000*AD5+10000*AC5+1000*AA5+100*W5)</f>
        <v>425300</v>
      </c>
      <c r="AF5" s="77">
        <f ca="1">IF($U5="","",RANK(AE5,OFFSET($AE$4,,,MAX($U:$U)),0)+COUNTIF($AE$3:$AE4,$AE5))</f>
        <v>6</v>
      </c>
    </row>
    <row r="6" spans="1:32" ht="15.75" customHeight="1">
      <c r="A6" s="23">
        <v>2</v>
      </c>
      <c r="B6" s="113"/>
      <c r="C6" s="116"/>
      <c r="D6" s="119"/>
      <c r="E6" s="142" t="s">
        <v>39</v>
      </c>
      <c r="F6" s="143">
        <v>1</v>
      </c>
      <c r="G6" s="142">
        <v>0</v>
      </c>
      <c r="H6" s="142" t="s">
        <v>41</v>
      </c>
      <c r="I6" s="66"/>
      <c r="J6" s="99">
        <f t="shared" si="0"/>
        <v>3</v>
      </c>
      <c r="K6" s="100" t="str">
        <f t="shared" ca="1" si="1"/>
        <v>وفاق تبسة</v>
      </c>
      <c r="L6" s="101">
        <f t="shared" ca="1" si="2"/>
        <v>3</v>
      </c>
      <c r="M6" s="101">
        <f t="shared" ca="1" si="3"/>
        <v>2</v>
      </c>
      <c r="N6" s="101">
        <f t="shared" ca="1" si="4"/>
        <v>1</v>
      </c>
      <c r="O6" s="101">
        <f t="shared" ca="1" si="5"/>
        <v>0</v>
      </c>
      <c r="P6" s="101">
        <f t="shared" ca="1" si="6"/>
        <v>3</v>
      </c>
      <c r="Q6" s="101">
        <f t="shared" ca="1" si="7"/>
        <v>1</v>
      </c>
      <c r="R6" s="101">
        <f t="shared" ca="1" si="8"/>
        <v>2</v>
      </c>
      <c r="S6" s="102">
        <f t="shared" ca="1" si="9"/>
        <v>7</v>
      </c>
      <c r="U6" s="36">
        <f>IF(ROW($A3)&lt;=MAX('قائمة الفرق'!$A:$A),ROW($A3),"")</f>
        <v>3</v>
      </c>
      <c r="V6" s="37" t="str">
        <f t="shared" ca="1" si="10"/>
        <v>شباب ميلة</v>
      </c>
      <c r="W6" s="33">
        <f t="shared" ca="1" si="11"/>
        <v>3</v>
      </c>
      <c r="X6" s="33">
        <f t="shared" ca="1" si="12"/>
        <v>0</v>
      </c>
      <c r="Y6" s="33">
        <f t="shared" ca="1" si="13"/>
        <v>2</v>
      </c>
      <c r="Z6" s="33">
        <f t="shared" ca="1" si="14"/>
        <v>1</v>
      </c>
      <c r="AA6" s="33">
        <f t="shared" ca="1" si="15"/>
        <v>1</v>
      </c>
      <c r="AB6" s="33">
        <f t="shared" ca="1" si="16"/>
        <v>2</v>
      </c>
      <c r="AC6" s="33">
        <f t="shared" ca="1" si="17"/>
        <v>-1</v>
      </c>
      <c r="AD6" s="73">
        <f t="shared" ca="1" si="18"/>
        <v>2</v>
      </c>
      <c r="AE6" s="26">
        <f t="shared" ca="1" si="19"/>
        <v>191300</v>
      </c>
      <c r="AF6" s="77">
        <f ca="1">IF($U6="","",RANK(AE6,OFFSET($AE$4,,,MAX($U:$U)),0)+COUNTIF($AE$3:$AE5,$AE6))</f>
        <v>12</v>
      </c>
    </row>
    <row r="7" spans="1:32" ht="15.75" customHeight="1">
      <c r="A7" s="23">
        <v>3</v>
      </c>
      <c r="B7" s="113"/>
      <c r="C7" s="116"/>
      <c r="D7" s="119"/>
      <c r="E7" s="142" t="s">
        <v>44</v>
      </c>
      <c r="F7" s="143">
        <v>2</v>
      </c>
      <c r="G7" s="142">
        <v>1</v>
      </c>
      <c r="H7" s="142" t="s">
        <v>56</v>
      </c>
      <c r="I7" s="66"/>
      <c r="J7" s="99">
        <f t="shared" si="0"/>
        <v>4</v>
      </c>
      <c r="K7" s="100" t="str">
        <f t="shared" ca="1" si="1"/>
        <v>أولمبيك المقرن</v>
      </c>
      <c r="L7" s="101">
        <f t="shared" ca="1" si="2"/>
        <v>3</v>
      </c>
      <c r="M7" s="101">
        <f t="shared" ca="1" si="3"/>
        <v>2</v>
      </c>
      <c r="N7" s="101">
        <f t="shared" ca="1" si="4"/>
        <v>0</v>
      </c>
      <c r="O7" s="101">
        <f t="shared" ca="1" si="5"/>
        <v>1</v>
      </c>
      <c r="P7" s="101">
        <f t="shared" ca="1" si="6"/>
        <v>5</v>
      </c>
      <c r="Q7" s="101">
        <f t="shared" ca="1" si="7"/>
        <v>4</v>
      </c>
      <c r="R7" s="101">
        <f t="shared" ca="1" si="8"/>
        <v>1</v>
      </c>
      <c r="S7" s="102">
        <f t="shared" ca="1" si="9"/>
        <v>6</v>
      </c>
      <c r="U7" s="36">
        <f>IF(ROW($A4)&lt;=MAX('قائمة الفرق'!$A:$A),ROW($A4),"")</f>
        <v>4</v>
      </c>
      <c r="V7" s="37" t="str">
        <f t="shared" ca="1" si="10"/>
        <v>شباب الذرعان</v>
      </c>
      <c r="W7" s="33">
        <f t="shared" ca="1" si="11"/>
        <v>3</v>
      </c>
      <c r="X7" s="33">
        <f t="shared" ca="1" si="12"/>
        <v>0</v>
      </c>
      <c r="Y7" s="33">
        <f t="shared" ca="1" si="13"/>
        <v>2</v>
      </c>
      <c r="Z7" s="33">
        <f t="shared" ca="1" si="14"/>
        <v>1</v>
      </c>
      <c r="AA7" s="33">
        <f t="shared" ca="1" si="15"/>
        <v>0</v>
      </c>
      <c r="AB7" s="33">
        <f t="shared" ca="1" si="16"/>
        <v>1</v>
      </c>
      <c r="AC7" s="33">
        <f t="shared" ca="1" si="17"/>
        <v>-1</v>
      </c>
      <c r="AD7" s="73">
        <f t="shared" ca="1" si="18"/>
        <v>2</v>
      </c>
      <c r="AE7" s="26">
        <f t="shared" ca="1" si="19"/>
        <v>190300</v>
      </c>
      <c r="AF7" s="77">
        <f ca="1">IF($U7="","",RANK(AE7,OFFSET($AE$4,,,MAX($U:$U)),0)+COUNTIF($AE$3:$AE6,$AE7))</f>
        <v>13</v>
      </c>
    </row>
    <row r="8" spans="1:32" ht="15.75" customHeight="1">
      <c r="A8" s="23">
        <v>4</v>
      </c>
      <c r="B8" s="113"/>
      <c r="C8" s="116"/>
      <c r="D8" s="119"/>
      <c r="E8" s="142" t="s">
        <v>46</v>
      </c>
      <c r="F8" s="143">
        <v>1</v>
      </c>
      <c r="G8" s="142">
        <v>0</v>
      </c>
      <c r="H8" s="142" t="s">
        <v>52</v>
      </c>
      <c r="I8" s="66"/>
      <c r="J8" s="99">
        <f t="shared" si="0"/>
        <v>5</v>
      </c>
      <c r="K8" s="100" t="str">
        <f t="shared" ca="1" si="1"/>
        <v>اتحاد الرباح</v>
      </c>
      <c r="L8" s="101">
        <f t="shared" ca="1" si="2"/>
        <v>3</v>
      </c>
      <c r="M8" s="101">
        <f t="shared" ca="1" si="3"/>
        <v>1</v>
      </c>
      <c r="N8" s="101">
        <f t="shared" ca="1" si="4"/>
        <v>2</v>
      </c>
      <c r="O8" s="101">
        <f t="shared" ca="1" si="5"/>
        <v>0</v>
      </c>
      <c r="P8" s="101">
        <f t="shared" ca="1" si="6"/>
        <v>2</v>
      </c>
      <c r="Q8" s="101">
        <f t="shared" ca="1" si="7"/>
        <v>1</v>
      </c>
      <c r="R8" s="101">
        <f t="shared" ca="1" si="8"/>
        <v>1</v>
      </c>
      <c r="S8" s="102">
        <f t="shared" ca="1" si="9"/>
        <v>5</v>
      </c>
      <c r="U8" s="36">
        <f>IF(ROW($A5)&lt;=MAX('قائمة الفرق'!$A:$A),ROW($A5),"")</f>
        <v>5</v>
      </c>
      <c r="V8" s="37" t="str">
        <f t="shared" ca="1" si="10"/>
        <v xml:space="preserve">نجم لقرارم </v>
      </c>
      <c r="W8" s="33">
        <f t="shared" ca="1" si="11"/>
        <v>0</v>
      </c>
      <c r="X8" s="33">
        <f t="shared" ca="1" si="12"/>
        <v>0</v>
      </c>
      <c r="Y8" s="33">
        <f t="shared" ca="1" si="13"/>
        <v>0</v>
      </c>
      <c r="Z8" s="33">
        <f t="shared" ca="1" si="14"/>
        <v>0</v>
      </c>
      <c r="AA8" s="33">
        <f t="shared" ca="1" si="15"/>
        <v>0</v>
      </c>
      <c r="AB8" s="33">
        <f t="shared" ca="1" si="16"/>
        <v>0</v>
      </c>
      <c r="AC8" s="33">
        <f t="shared" ca="1" si="17"/>
        <v>0</v>
      </c>
      <c r="AD8" s="73">
        <f t="shared" ca="1" si="18"/>
        <v>0</v>
      </c>
      <c r="AE8" s="26">
        <f t="shared" ca="1" si="19"/>
        <v>0</v>
      </c>
      <c r="AF8" s="77">
        <f ca="1">IF($U8="","",RANK(AE8,OFFSET($AE$4,,,MAX($U:$U)),0)+COUNTIF($AE$3:$AE7,$AE8))</f>
        <v>16</v>
      </c>
    </row>
    <row r="9" spans="1:32" ht="15.75" customHeight="1">
      <c r="A9" s="23">
        <v>5</v>
      </c>
      <c r="B9" s="113"/>
      <c r="C9" s="116"/>
      <c r="D9" s="119"/>
      <c r="E9" s="142" t="s">
        <v>48</v>
      </c>
      <c r="F9" s="143">
        <v>1</v>
      </c>
      <c r="G9" s="142">
        <v>0</v>
      </c>
      <c r="H9" s="142" t="s">
        <v>57</v>
      </c>
      <c r="I9" s="66"/>
      <c r="J9" s="99">
        <f t="shared" si="0"/>
        <v>6</v>
      </c>
      <c r="K9" s="100" t="str">
        <f t="shared" ca="1" si="1"/>
        <v>نجم البسباس</v>
      </c>
      <c r="L9" s="101">
        <f t="shared" ca="1" si="2"/>
        <v>3</v>
      </c>
      <c r="M9" s="101">
        <f t="shared" ca="1" si="3"/>
        <v>1</v>
      </c>
      <c r="N9" s="101">
        <f t="shared" ca="1" si="4"/>
        <v>1</v>
      </c>
      <c r="O9" s="101">
        <f t="shared" ca="1" si="5"/>
        <v>1</v>
      </c>
      <c r="P9" s="101">
        <f t="shared" ca="1" si="6"/>
        <v>5</v>
      </c>
      <c r="Q9" s="101">
        <f t="shared" ca="1" si="7"/>
        <v>3</v>
      </c>
      <c r="R9" s="101">
        <f t="shared" ca="1" si="8"/>
        <v>2</v>
      </c>
      <c r="S9" s="102">
        <f t="shared" ca="1" si="9"/>
        <v>4</v>
      </c>
      <c r="U9" s="36">
        <f>IF(ROW($A6)&lt;=MAX('قائمة الفرق'!$A:$A),ROW($A6),"")</f>
        <v>6</v>
      </c>
      <c r="V9" s="37" t="str">
        <f t="shared" ca="1" si="10"/>
        <v>مستقبل الرويسات</v>
      </c>
      <c r="W9" s="33">
        <f t="shared" ca="1" si="11"/>
        <v>3</v>
      </c>
      <c r="X9" s="33">
        <f t="shared" ca="1" si="12"/>
        <v>2</v>
      </c>
      <c r="Y9" s="33">
        <f t="shared" ca="1" si="13"/>
        <v>1</v>
      </c>
      <c r="Z9" s="33">
        <f t="shared" ca="1" si="14"/>
        <v>0</v>
      </c>
      <c r="AA9" s="33">
        <f t="shared" ca="1" si="15"/>
        <v>4</v>
      </c>
      <c r="AB9" s="33">
        <f t="shared" ca="1" si="16"/>
        <v>1</v>
      </c>
      <c r="AC9" s="33">
        <f t="shared" ca="1" si="17"/>
        <v>3</v>
      </c>
      <c r="AD9" s="73">
        <f t="shared" ca="1" si="18"/>
        <v>7</v>
      </c>
      <c r="AE9" s="26">
        <f t="shared" ca="1" si="19"/>
        <v>734300</v>
      </c>
      <c r="AF9" s="77">
        <f ca="1">IF($U9="","",RANK(AE9,OFFSET($AE$4,,,MAX($U:$U)),0)+COUNTIF($AE$3:$AE8,$AE9))</f>
        <v>2</v>
      </c>
    </row>
    <row r="10" spans="1:32" ht="15.75" customHeight="1">
      <c r="A10" s="23">
        <v>6</v>
      </c>
      <c r="B10" s="113"/>
      <c r="C10" s="116"/>
      <c r="D10" s="119"/>
      <c r="E10" s="142" t="s">
        <v>50</v>
      </c>
      <c r="F10" s="143">
        <v>2</v>
      </c>
      <c r="G10" s="142">
        <v>2</v>
      </c>
      <c r="H10" s="142" t="s">
        <v>54</v>
      </c>
      <c r="I10" s="66"/>
      <c r="J10" s="99">
        <f t="shared" si="0"/>
        <v>7</v>
      </c>
      <c r="K10" s="100" t="str">
        <f t="shared" ca="1" si="1"/>
        <v>اتحاد الحجار</v>
      </c>
      <c r="L10" s="101">
        <f t="shared" ca="1" si="2"/>
        <v>3</v>
      </c>
      <c r="M10" s="101">
        <f t="shared" ca="1" si="3"/>
        <v>1</v>
      </c>
      <c r="N10" s="101">
        <f t="shared" ca="1" si="4"/>
        <v>1</v>
      </c>
      <c r="O10" s="101">
        <f t="shared" ca="1" si="5"/>
        <v>1</v>
      </c>
      <c r="P10" s="101">
        <f t="shared" ca="1" si="6"/>
        <v>1</v>
      </c>
      <c r="Q10" s="101">
        <f t="shared" ca="1" si="7"/>
        <v>1</v>
      </c>
      <c r="R10" s="101">
        <f t="shared" ca="1" si="8"/>
        <v>0</v>
      </c>
      <c r="S10" s="102">
        <f t="shared" ca="1" si="9"/>
        <v>4</v>
      </c>
      <c r="U10" s="36">
        <f>IF(ROW($A7)&lt;=MAX('قائمة الفرق'!$A:$A),ROW($A7),"")</f>
        <v>7</v>
      </c>
      <c r="V10" s="37" t="str">
        <f t="shared" ca="1" si="10"/>
        <v>حمراء عنابة</v>
      </c>
      <c r="W10" s="33">
        <f t="shared" ca="1" si="11"/>
        <v>3</v>
      </c>
      <c r="X10" s="33">
        <f t="shared" ca="1" si="12"/>
        <v>1</v>
      </c>
      <c r="Y10" s="33">
        <f t="shared" ca="1" si="13"/>
        <v>0</v>
      </c>
      <c r="Z10" s="33">
        <f t="shared" ca="1" si="14"/>
        <v>2</v>
      </c>
      <c r="AA10" s="33">
        <f t="shared" ca="1" si="15"/>
        <v>4</v>
      </c>
      <c r="AB10" s="33">
        <f t="shared" ca="1" si="16"/>
        <v>7</v>
      </c>
      <c r="AC10" s="33">
        <f t="shared" ca="1" si="17"/>
        <v>-3</v>
      </c>
      <c r="AD10" s="73">
        <f t="shared" ca="1" si="18"/>
        <v>3</v>
      </c>
      <c r="AE10" s="26">
        <f t="shared" ca="1" si="19"/>
        <v>274300</v>
      </c>
      <c r="AF10" s="77">
        <f ca="1">IF($U10="","",RANK(AE10,OFFSET($AE$4,,,MAX($U:$U)),0)+COUNTIF($AE$3:$AE9,$AE10))</f>
        <v>11</v>
      </c>
    </row>
    <row r="11" spans="1:32" ht="15.75" customHeight="1">
      <c r="A11" s="23">
        <v>7</v>
      </c>
      <c r="B11" s="113"/>
      <c r="C11" s="116"/>
      <c r="D11" s="119"/>
      <c r="E11" s="142" t="s">
        <v>47</v>
      </c>
      <c r="F11" s="143">
        <v>1</v>
      </c>
      <c r="G11" s="142">
        <v>0</v>
      </c>
      <c r="H11" s="142" t="s">
        <v>42</v>
      </c>
      <c r="I11" s="66"/>
      <c r="J11" s="99">
        <f t="shared" si="0"/>
        <v>8</v>
      </c>
      <c r="K11" s="100" t="str">
        <f t="shared" ca="1" si="1"/>
        <v>نصر لفجوج</v>
      </c>
      <c r="L11" s="101">
        <f t="shared" ca="1" si="2"/>
        <v>3</v>
      </c>
      <c r="M11" s="101">
        <f t="shared" ca="1" si="3"/>
        <v>1</v>
      </c>
      <c r="N11" s="101">
        <f t="shared" ca="1" si="4"/>
        <v>1</v>
      </c>
      <c r="O11" s="101">
        <f t="shared" ca="1" si="5"/>
        <v>1</v>
      </c>
      <c r="P11" s="101">
        <f t="shared" ca="1" si="6"/>
        <v>4</v>
      </c>
      <c r="Q11" s="101">
        <f t="shared" ca="1" si="7"/>
        <v>5</v>
      </c>
      <c r="R11" s="101">
        <f t="shared" ca="1" si="8"/>
        <v>-1</v>
      </c>
      <c r="S11" s="102">
        <f t="shared" ca="1" si="9"/>
        <v>4</v>
      </c>
      <c r="U11" s="36">
        <f>IF(ROW($A8)&lt;=MAX('قائمة الفرق'!$A:$A),ROW($A8),"")</f>
        <v>8</v>
      </c>
      <c r="V11" s="37" t="str">
        <f t="shared" ca="1" si="10"/>
        <v>مولودية باتنة</v>
      </c>
      <c r="W11" s="33">
        <f t="shared" ca="1" si="11"/>
        <v>3</v>
      </c>
      <c r="X11" s="33">
        <f t="shared" ca="1" si="12"/>
        <v>3</v>
      </c>
      <c r="Y11" s="33">
        <f t="shared" ca="1" si="13"/>
        <v>0</v>
      </c>
      <c r="Z11" s="33">
        <f t="shared" ca="1" si="14"/>
        <v>0</v>
      </c>
      <c r="AA11" s="33">
        <f t="shared" ca="1" si="15"/>
        <v>5</v>
      </c>
      <c r="AB11" s="33">
        <f t="shared" ca="1" si="16"/>
        <v>0</v>
      </c>
      <c r="AC11" s="33">
        <f t="shared" ca="1" si="17"/>
        <v>5</v>
      </c>
      <c r="AD11" s="73">
        <f t="shared" ca="1" si="18"/>
        <v>9</v>
      </c>
      <c r="AE11" s="26">
        <f t="shared" ca="1" si="19"/>
        <v>955300</v>
      </c>
      <c r="AF11" s="77">
        <f ca="1">IF($U11="","",RANK(AE11,OFFSET($AE$4,,,MAX($U:$U)),0)+COUNTIF($AE$3:$AE10,$AE11))</f>
        <v>1</v>
      </c>
    </row>
    <row r="12" spans="1:32" ht="15.75" customHeight="1" thickBot="1">
      <c r="A12" s="24">
        <v>8</v>
      </c>
      <c r="B12" s="114"/>
      <c r="C12" s="117"/>
      <c r="D12" s="120"/>
      <c r="E12" s="142" t="s">
        <v>51</v>
      </c>
      <c r="F12" s="143">
        <v>0</v>
      </c>
      <c r="G12" s="142">
        <v>1</v>
      </c>
      <c r="H12" s="142" t="s">
        <v>45</v>
      </c>
      <c r="I12" s="66"/>
      <c r="J12" s="99">
        <f t="shared" si="0"/>
        <v>9</v>
      </c>
      <c r="K12" s="100" t="str">
        <f t="shared" ca="1" si="1"/>
        <v>شباب بوجلبانة</v>
      </c>
      <c r="L12" s="101">
        <f t="shared" ca="1" si="2"/>
        <v>3</v>
      </c>
      <c r="M12" s="101">
        <f t="shared" ca="1" si="3"/>
        <v>1</v>
      </c>
      <c r="N12" s="101">
        <f t="shared" ca="1" si="4"/>
        <v>1</v>
      </c>
      <c r="O12" s="101">
        <f t="shared" ca="1" si="5"/>
        <v>1</v>
      </c>
      <c r="P12" s="101">
        <f t="shared" ca="1" si="6"/>
        <v>1</v>
      </c>
      <c r="Q12" s="101">
        <f t="shared" ca="1" si="7"/>
        <v>3</v>
      </c>
      <c r="R12" s="101">
        <f t="shared" ca="1" si="8"/>
        <v>-2</v>
      </c>
      <c r="S12" s="102">
        <f t="shared" ca="1" si="9"/>
        <v>4</v>
      </c>
      <c r="U12" s="36">
        <f>IF(ROW($A9)&lt;=MAX('قائمة الفرق'!$A:$A),ROW($A9),"")</f>
        <v>9</v>
      </c>
      <c r="V12" s="37" t="str">
        <f t="shared" ca="1" si="10"/>
        <v>شباب بوجلبانة</v>
      </c>
      <c r="W12" s="33">
        <f t="shared" ca="1" si="11"/>
        <v>3</v>
      </c>
      <c r="X12" s="33">
        <f t="shared" ca="1" si="12"/>
        <v>1</v>
      </c>
      <c r="Y12" s="33">
        <f t="shared" ca="1" si="13"/>
        <v>1</v>
      </c>
      <c r="Z12" s="33">
        <f t="shared" ca="1" si="14"/>
        <v>1</v>
      </c>
      <c r="AA12" s="33">
        <f t="shared" ca="1" si="15"/>
        <v>1</v>
      </c>
      <c r="AB12" s="33">
        <f t="shared" ca="1" si="16"/>
        <v>3</v>
      </c>
      <c r="AC12" s="33">
        <f t="shared" ca="1" si="17"/>
        <v>-2</v>
      </c>
      <c r="AD12" s="73">
        <f t="shared" ca="1" si="18"/>
        <v>4</v>
      </c>
      <c r="AE12" s="26">
        <f t="shared" ca="1" si="19"/>
        <v>381300</v>
      </c>
      <c r="AF12" s="77">
        <f ca="1">IF($U12="","",RANK(AE12,OFFSET($AE$4,,,MAX($U:$U)),0)+COUNTIF($AE$3:$AE11,$AE12))</f>
        <v>9</v>
      </c>
    </row>
    <row r="13" spans="1:32" ht="15.75" customHeight="1">
      <c r="A13" s="21">
        <v>9</v>
      </c>
      <c r="B13" s="112" t="str">
        <f t="shared" ref="B13" si="20">IF($C13="","",$C13)</f>
        <v/>
      </c>
      <c r="C13" s="115"/>
      <c r="D13" s="118" t="s">
        <v>21</v>
      </c>
      <c r="E13" s="144" t="s">
        <v>53</v>
      </c>
      <c r="F13" s="145">
        <v>2</v>
      </c>
      <c r="G13" s="144">
        <v>1</v>
      </c>
      <c r="H13" s="144" t="s">
        <v>52</v>
      </c>
      <c r="I13" s="67"/>
      <c r="J13" s="99">
        <f t="shared" si="0"/>
        <v>10</v>
      </c>
      <c r="K13" s="100" t="str">
        <f t="shared" ca="1" si="1"/>
        <v xml:space="preserve">نجم بوعقال </v>
      </c>
      <c r="L13" s="101">
        <f t="shared" ca="1" si="2"/>
        <v>2</v>
      </c>
      <c r="M13" s="101">
        <f t="shared" ca="1" si="3"/>
        <v>1</v>
      </c>
      <c r="N13" s="101">
        <f t="shared" ca="1" si="4"/>
        <v>0</v>
      </c>
      <c r="O13" s="101">
        <f t="shared" ca="1" si="5"/>
        <v>1</v>
      </c>
      <c r="P13" s="101">
        <f t="shared" ca="1" si="6"/>
        <v>2</v>
      </c>
      <c r="Q13" s="101">
        <f t="shared" ca="1" si="7"/>
        <v>2</v>
      </c>
      <c r="R13" s="101">
        <f t="shared" ca="1" si="8"/>
        <v>0</v>
      </c>
      <c r="S13" s="102">
        <f t="shared" ca="1" si="9"/>
        <v>3</v>
      </c>
      <c r="U13" s="36">
        <f>IF(ROW($A10)&lt;=MAX('قائمة الفرق'!$A:$A),ROW($A10),"")</f>
        <v>10</v>
      </c>
      <c r="V13" s="37" t="str">
        <f t="shared" ca="1" si="10"/>
        <v>وفاق تبسة</v>
      </c>
      <c r="W13" s="33">
        <f t="shared" ca="1" si="11"/>
        <v>3</v>
      </c>
      <c r="X13" s="33">
        <f t="shared" ca="1" si="12"/>
        <v>2</v>
      </c>
      <c r="Y13" s="33">
        <f t="shared" ca="1" si="13"/>
        <v>1</v>
      </c>
      <c r="Z13" s="33">
        <f t="shared" ca="1" si="14"/>
        <v>0</v>
      </c>
      <c r="AA13" s="33">
        <f t="shared" ca="1" si="15"/>
        <v>3</v>
      </c>
      <c r="AB13" s="33">
        <f t="shared" ca="1" si="16"/>
        <v>1</v>
      </c>
      <c r="AC13" s="33">
        <f t="shared" ca="1" si="17"/>
        <v>2</v>
      </c>
      <c r="AD13" s="73">
        <f t="shared" ca="1" si="18"/>
        <v>7</v>
      </c>
      <c r="AE13" s="26">
        <f t="shared" ca="1" si="19"/>
        <v>723300</v>
      </c>
      <c r="AF13" s="77">
        <f ca="1">IF($U13="","",RANK(AE13,OFFSET($AE$4,,,MAX($U:$U)),0)+COUNTIF($AE$3:$AE12,$AE13))</f>
        <v>3</v>
      </c>
    </row>
    <row r="14" spans="1:32" ht="15.75" customHeight="1">
      <c r="A14" s="23">
        <v>10</v>
      </c>
      <c r="B14" s="113"/>
      <c r="C14" s="116"/>
      <c r="D14" s="119"/>
      <c r="E14" s="144" t="s">
        <v>54</v>
      </c>
      <c r="F14" s="145">
        <v>2</v>
      </c>
      <c r="G14" s="144">
        <v>1</v>
      </c>
      <c r="H14" s="144" t="s">
        <v>39</v>
      </c>
      <c r="I14" s="67"/>
      <c r="J14" s="99">
        <f t="shared" si="0"/>
        <v>11</v>
      </c>
      <c r="K14" s="100" t="str">
        <f t="shared" ca="1" si="1"/>
        <v>حمراء عنابة</v>
      </c>
      <c r="L14" s="101">
        <f t="shared" ca="1" si="2"/>
        <v>3</v>
      </c>
      <c r="M14" s="101">
        <f t="shared" ca="1" si="3"/>
        <v>1</v>
      </c>
      <c r="N14" s="101">
        <f t="shared" ca="1" si="4"/>
        <v>0</v>
      </c>
      <c r="O14" s="101">
        <f t="shared" ca="1" si="5"/>
        <v>2</v>
      </c>
      <c r="P14" s="101">
        <f t="shared" ca="1" si="6"/>
        <v>4</v>
      </c>
      <c r="Q14" s="101">
        <f t="shared" ca="1" si="7"/>
        <v>7</v>
      </c>
      <c r="R14" s="101">
        <f t="shared" ca="1" si="8"/>
        <v>-3</v>
      </c>
      <c r="S14" s="102">
        <f t="shared" ca="1" si="9"/>
        <v>3</v>
      </c>
      <c r="U14" s="36">
        <f>IF(ROW($A11)&lt;=MAX('قائمة الفرق'!$A:$A),ROW($A11),"")</f>
        <v>11</v>
      </c>
      <c r="V14" s="37" t="str">
        <f t="shared" ca="1" si="10"/>
        <v>اتحاد الحجار</v>
      </c>
      <c r="W14" s="33">
        <f t="shared" ca="1" si="11"/>
        <v>3</v>
      </c>
      <c r="X14" s="33">
        <f t="shared" ca="1" si="12"/>
        <v>1</v>
      </c>
      <c r="Y14" s="33">
        <f t="shared" ca="1" si="13"/>
        <v>1</v>
      </c>
      <c r="Z14" s="33">
        <f t="shared" ca="1" si="14"/>
        <v>1</v>
      </c>
      <c r="AA14" s="33">
        <f t="shared" ca="1" si="15"/>
        <v>1</v>
      </c>
      <c r="AB14" s="33">
        <f t="shared" ca="1" si="16"/>
        <v>1</v>
      </c>
      <c r="AC14" s="33">
        <f t="shared" ca="1" si="17"/>
        <v>0</v>
      </c>
      <c r="AD14" s="73">
        <f t="shared" ca="1" si="18"/>
        <v>4</v>
      </c>
      <c r="AE14" s="26">
        <f t="shared" ca="1" si="19"/>
        <v>401300</v>
      </c>
      <c r="AF14" s="77">
        <f ca="1">IF($U14="","",RANK(AE14,OFFSET($AE$4,,,MAX($U:$U)),0)+COUNTIF($AE$3:$AE13,$AE14))</f>
        <v>7</v>
      </c>
    </row>
    <row r="15" spans="1:32" ht="15.75" customHeight="1">
      <c r="A15" s="23">
        <v>11</v>
      </c>
      <c r="B15" s="113"/>
      <c r="C15" s="116"/>
      <c r="D15" s="119"/>
      <c r="E15" s="144" t="s">
        <v>42</v>
      </c>
      <c r="F15" s="145">
        <v>0</v>
      </c>
      <c r="G15" s="144">
        <v>0</v>
      </c>
      <c r="H15" s="144" t="s">
        <v>44</v>
      </c>
      <c r="I15" s="67"/>
      <c r="J15" s="99">
        <f t="shared" si="0"/>
        <v>12</v>
      </c>
      <c r="K15" s="100" t="str">
        <f t="shared" ca="1" si="1"/>
        <v>شباب ميلة</v>
      </c>
      <c r="L15" s="101">
        <f t="shared" ca="1" si="2"/>
        <v>3</v>
      </c>
      <c r="M15" s="101">
        <f t="shared" ca="1" si="3"/>
        <v>0</v>
      </c>
      <c r="N15" s="101">
        <f t="shared" ca="1" si="4"/>
        <v>2</v>
      </c>
      <c r="O15" s="101">
        <f t="shared" ca="1" si="5"/>
        <v>1</v>
      </c>
      <c r="P15" s="101">
        <f t="shared" ca="1" si="6"/>
        <v>1</v>
      </c>
      <c r="Q15" s="101">
        <f t="shared" ca="1" si="7"/>
        <v>2</v>
      </c>
      <c r="R15" s="101">
        <f t="shared" ca="1" si="8"/>
        <v>-1</v>
      </c>
      <c r="S15" s="102">
        <f t="shared" ca="1" si="9"/>
        <v>2</v>
      </c>
      <c r="U15" s="36">
        <f>IF(ROW($A12)&lt;=MAX('قائمة الفرق'!$A:$A),ROW($A12),"")</f>
        <v>12</v>
      </c>
      <c r="V15" s="37" t="str">
        <f t="shared" ca="1" si="10"/>
        <v>شباب عين ياقوت</v>
      </c>
      <c r="W15" s="33">
        <f t="shared" ca="1" si="11"/>
        <v>3</v>
      </c>
      <c r="X15" s="33">
        <f t="shared" ca="1" si="12"/>
        <v>0</v>
      </c>
      <c r="Y15" s="33">
        <f t="shared" ca="1" si="13"/>
        <v>1</v>
      </c>
      <c r="Z15" s="33">
        <f t="shared" ca="1" si="14"/>
        <v>2</v>
      </c>
      <c r="AA15" s="33">
        <f t="shared" ca="1" si="15"/>
        <v>3</v>
      </c>
      <c r="AB15" s="33">
        <f t="shared" ca="1" si="16"/>
        <v>5</v>
      </c>
      <c r="AC15" s="33">
        <f t="shared" ca="1" si="17"/>
        <v>-2</v>
      </c>
      <c r="AD15" s="73">
        <f t="shared" ca="1" si="18"/>
        <v>1</v>
      </c>
      <c r="AE15" s="26">
        <f t="shared" ca="1" si="19"/>
        <v>83300</v>
      </c>
      <c r="AF15" s="77">
        <f ca="1">IF($U15="","",RANK(AE15,OFFSET($AE$4,,,MAX($U:$U)),0)+COUNTIF($AE$3:$AE14,$AE15))</f>
        <v>14</v>
      </c>
    </row>
    <row r="16" spans="1:32" ht="15.75" customHeight="1">
      <c r="A16" s="23">
        <v>12</v>
      </c>
      <c r="B16" s="113"/>
      <c r="C16" s="116"/>
      <c r="D16" s="119"/>
      <c r="E16" s="144" t="s">
        <v>46</v>
      </c>
      <c r="F16" s="145">
        <v>3</v>
      </c>
      <c r="G16" s="144">
        <v>0</v>
      </c>
      <c r="H16" s="144" t="s">
        <v>47</v>
      </c>
      <c r="J16" s="99">
        <f t="shared" si="0"/>
        <v>13</v>
      </c>
      <c r="K16" s="100" t="str">
        <f t="shared" ca="1" si="1"/>
        <v>شباب الذرعان</v>
      </c>
      <c r="L16" s="101">
        <f t="shared" ca="1" si="2"/>
        <v>3</v>
      </c>
      <c r="M16" s="101">
        <f t="shared" ca="1" si="3"/>
        <v>0</v>
      </c>
      <c r="N16" s="101">
        <f t="shared" ca="1" si="4"/>
        <v>2</v>
      </c>
      <c r="O16" s="101">
        <f t="shared" ca="1" si="5"/>
        <v>1</v>
      </c>
      <c r="P16" s="101">
        <f t="shared" ca="1" si="6"/>
        <v>0</v>
      </c>
      <c r="Q16" s="101">
        <f t="shared" ca="1" si="7"/>
        <v>1</v>
      </c>
      <c r="R16" s="101">
        <f t="shared" ca="1" si="8"/>
        <v>-1</v>
      </c>
      <c r="S16" s="102">
        <f t="shared" ca="1" si="9"/>
        <v>2</v>
      </c>
      <c r="T16" s="12"/>
      <c r="U16" s="36">
        <f>IF(ROW($A13)&lt;=MAX('قائمة الفرق'!$A:$A),ROW($A13),"")</f>
        <v>13</v>
      </c>
      <c r="V16" s="37" t="str">
        <f t="shared" ca="1" si="10"/>
        <v xml:space="preserve">نجم بوعقال </v>
      </c>
      <c r="W16" s="33">
        <f t="shared" ca="1" si="11"/>
        <v>2</v>
      </c>
      <c r="X16" s="33">
        <f t="shared" ca="1" si="12"/>
        <v>1</v>
      </c>
      <c r="Y16" s="33">
        <f t="shared" ca="1" si="13"/>
        <v>0</v>
      </c>
      <c r="Z16" s="33">
        <f t="shared" ca="1" si="14"/>
        <v>1</v>
      </c>
      <c r="AA16" s="33">
        <f t="shared" ca="1" si="15"/>
        <v>2</v>
      </c>
      <c r="AB16" s="33">
        <f t="shared" ca="1" si="16"/>
        <v>2</v>
      </c>
      <c r="AC16" s="33">
        <f t="shared" ca="1" si="17"/>
        <v>0</v>
      </c>
      <c r="AD16" s="73">
        <f t="shared" ca="1" si="18"/>
        <v>3</v>
      </c>
      <c r="AE16" s="26">
        <f t="shared" ca="1" si="19"/>
        <v>302200</v>
      </c>
      <c r="AF16" s="77">
        <f ca="1">IF($U16="","",RANK(AE16,OFFSET($AE$4,,,MAX($U:$U)),0)+COUNTIF($AE$3:$AE15,$AE16))</f>
        <v>10</v>
      </c>
    </row>
    <row r="17" spans="1:32" ht="15.75" customHeight="1">
      <c r="A17" s="23">
        <v>13</v>
      </c>
      <c r="B17" s="113"/>
      <c r="C17" s="116"/>
      <c r="D17" s="119"/>
      <c r="E17" s="144" t="s">
        <v>57</v>
      </c>
      <c r="F17" s="145">
        <v>1</v>
      </c>
      <c r="G17" s="144">
        <v>0</v>
      </c>
      <c r="H17" s="144" t="s">
        <v>40</v>
      </c>
      <c r="J17" s="99">
        <f t="shared" si="0"/>
        <v>14</v>
      </c>
      <c r="K17" s="100" t="str">
        <f t="shared" ca="1" si="1"/>
        <v>شباب عين ياقوت</v>
      </c>
      <c r="L17" s="101">
        <f t="shared" ca="1" si="2"/>
        <v>3</v>
      </c>
      <c r="M17" s="101">
        <f t="shared" ca="1" si="3"/>
        <v>0</v>
      </c>
      <c r="N17" s="101">
        <f t="shared" ca="1" si="4"/>
        <v>1</v>
      </c>
      <c r="O17" s="101">
        <f t="shared" ca="1" si="5"/>
        <v>2</v>
      </c>
      <c r="P17" s="101">
        <f t="shared" ca="1" si="6"/>
        <v>3</v>
      </c>
      <c r="Q17" s="101">
        <f t="shared" ca="1" si="7"/>
        <v>5</v>
      </c>
      <c r="R17" s="101">
        <f t="shared" ca="1" si="8"/>
        <v>-2</v>
      </c>
      <c r="S17" s="102">
        <f t="shared" ca="1" si="9"/>
        <v>1</v>
      </c>
      <c r="T17" s="12"/>
      <c r="U17" s="36">
        <f>IF(ROW($A14)&lt;=MAX('قائمة الفرق'!$A:$A),ROW($A14),"")</f>
        <v>14</v>
      </c>
      <c r="V17" s="37" t="str">
        <f t="shared" ca="1" si="10"/>
        <v>ترجي قالمة</v>
      </c>
      <c r="W17" s="33">
        <f t="shared" ca="1" si="11"/>
        <v>3</v>
      </c>
      <c r="X17" s="33">
        <f t="shared" ca="1" si="12"/>
        <v>0</v>
      </c>
      <c r="Y17" s="33">
        <f t="shared" ca="1" si="13"/>
        <v>1</v>
      </c>
      <c r="Z17" s="33">
        <f t="shared" ca="1" si="14"/>
        <v>2</v>
      </c>
      <c r="AA17" s="33">
        <f t="shared" ca="1" si="15"/>
        <v>1</v>
      </c>
      <c r="AB17" s="33">
        <f t="shared" ca="1" si="16"/>
        <v>3</v>
      </c>
      <c r="AC17" s="33">
        <f t="shared" ca="1" si="17"/>
        <v>-2</v>
      </c>
      <c r="AD17" s="73">
        <f t="shared" ca="1" si="18"/>
        <v>1</v>
      </c>
      <c r="AE17" s="26">
        <f t="shared" ca="1" si="19"/>
        <v>81300</v>
      </c>
      <c r="AF17" s="77">
        <f ca="1">IF($U17="","",RANK(AE17,OFFSET($AE$4,,,MAX($U:$U)),0)+COUNTIF($AE$3:$AE16,$AE17))</f>
        <v>15</v>
      </c>
    </row>
    <row r="18" spans="1:32" ht="15.75" customHeight="1">
      <c r="A18" s="23">
        <v>14</v>
      </c>
      <c r="B18" s="113"/>
      <c r="C18" s="116"/>
      <c r="D18" s="119"/>
      <c r="E18" s="144" t="s">
        <v>45</v>
      </c>
      <c r="F18" s="145">
        <v>1</v>
      </c>
      <c r="G18" s="144">
        <v>2</v>
      </c>
      <c r="H18" s="144" t="s">
        <v>48</v>
      </c>
      <c r="J18" s="99">
        <f t="shared" si="0"/>
        <v>15</v>
      </c>
      <c r="K18" s="100" t="str">
        <f t="shared" ca="1" si="1"/>
        <v>ترجي قالمة</v>
      </c>
      <c r="L18" s="101">
        <f ca="1">IF($K18="","",INDEX($W$4:$W$19,MATCH($J18,$AF$4:$AF$19,0)))</f>
        <v>3</v>
      </c>
      <c r="M18" s="101">
        <f t="shared" ca="1" si="3"/>
        <v>0</v>
      </c>
      <c r="N18" s="101">
        <f t="shared" ca="1" si="4"/>
        <v>1</v>
      </c>
      <c r="O18" s="101">
        <f t="shared" ca="1" si="5"/>
        <v>2</v>
      </c>
      <c r="P18" s="101">
        <f t="shared" ca="1" si="6"/>
        <v>1</v>
      </c>
      <c r="Q18" s="101">
        <f t="shared" ca="1" si="7"/>
        <v>3</v>
      </c>
      <c r="R18" s="101">
        <f t="shared" ca="1" si="8"/>
        <v>-2</v>
      </c>
      <c r="S18" s="102">
        <f t="shared" ca="1" si="9"/>
        <v>1</v>
      </c>
      <c r="T18" s="14"/>
      <c r="U18" s="36">
        <f>IF(ROW($A15)&lt;=MAX('قائمة الفرق'!$A:$A),ROW($A15),"")</f>
        <v>15</v>
      </c>
      <c r="V18" s="37" t="str">
        <f t="shared" ca="1" si="10"/>
        <v>اتحاد الرباح</v>
      </c>
      <c r="W18" s="33">
        <f t="shared" ca="1" si="11"/>
        <v>3</v>
      </c>
      <c r="X18" s="33">
        <f t="shared" ca="1" si="12"/>
        <v>1</v>
      </c>
      <c r="Y18" s="33">
        <f t="shared" ca="1" si="13"/>
        <v>2</v>
      </c>
      <c r="Z18" s="33">
        <f t="shared" ca="1" si="14"/>
        <v>0</v>
      </c>
      <c r="AA18" s="33">
        <f t="shared" ca="1" si="15"/>
        <v>2</v>
      </c>
      <c r="AB18" s="33">
        <f t="shared" ca="1" si="16"/>
        <v>1</v>
      </c>
      <c r="AC18" s="33">
        <f t="shared" ca="1" si="17"/>
        <v>1</v>
      </c>
      <c r="AD18" s="73">
        <f t="shared" ca="1" si="18"/>
        <v>5</v>
      </c>
      <c r="AE18" s="26">
        <f t="shared" ca="1" si="19"/>
        <v>512300</v>
      </c>
      <c r="AF18" s="77">
        <f ca="1">IF($U18="","",RANK(AE18,OFFSET($AE$4,,,MAX($U:$U)),0)+COUNTIF($AE$3:$AE17,$AE18))</f>
        <v>5</v>
      </c>
    </row>
    <row r="19" spans="1:32" ht="15.75" customHeight="1">
      <c r="A19" s="23">
        <v>15</v>
      </c>
      <c r="B19" s="113"/>
      <c r="C19" s="116"/>
      <c r="D19" s="119"/>
      <c r="E19" s="144" t="s">
        <v>51</v>
      </c>
      <c r="F19" s="145">
        <v>2</v>
      </c>
      <c r="G19" s="144">
        <v>1</v>
      </c>
      <c r="H19" s="144" t="s">
        <v>50</v>
      </c>
      <c r="J19" s="99">
        <f t="shared" si="0"/>
        <v>16</v>
      </c>
      <c r="K19" s="100" t="str">
        <f t="shared" ca="1" si="1"/>
        <v xml:space="preserve">نجم لقرارم </v>
      </c>
      <c r="L19" s="101">
        <f t="shared" ca="1" si="2"/>
        <v>0</v>
      </c>
      <c r="M19" s="101">
        <f t="shared" ca="1" si="3"/>
        <v>0</v>
      </c>
      <c r="N19" s="101">
        <f t="shared" ca="1" si="4"/>
        <v>0</v>
      </c>
      <c r="O19" s="101">
        <f t="shared" ca="1" si="5"/>
        <v>0</v>
      </c>
      <c r="P19" s="101">
        <f t="shared" ca="1" si="6"/>
        <v>0</v>
      </c>
      <c r="Q19" s="101">
        <f t="shared" ca="1" si="7"/>
        <v>0</v>
      </c>
      <c r="R19" s="101">
        <f t="shared" ca="1" si="8"/>
        <v>0</v>
      </c>
      <c r="S19" s="102">
        <f t="shared" ca="1" si="9"/>
        <v>0</v>
      </c>
      <c r="T19" s="14"/>
      <c r="U19" s="36">
        <f>IF(ROW($A16)&lt;=MAX('قائمة الفرق'!$A:$A),ROW($A16),"")</f>
        <v>16</v>
      </c>
      <c r="V19" s="37" t="str">
        <f t="shared" ca="1" si="10"/>
        <v>نصر لفجوج</v>
      </c>
      <c r="W19" s="33">
        <f t="shared" ca="1" si="11"/>
        <v>3</v>
      </c>
      <c r="X19" s="33">
        <f t="shared" ca="1" si="12"/>
        <v>1</v>
      </c>
      <c r="Y19" s="33">
        <f t="shared" ca="1" si="13"/>
        <v>1</v>
      </c>
      <c r="Z19" s="33">
        <f t="shared" ca="1" si="14"/>
        <v>1</v>
      </c>
      <c r="AA19" s="33">
        <f t="shared" ca="1" si="15"/>
        <v>4</v>
      </c>
      <c r="AB19" s="33">
        <f t="shared" ca="1" si="16"/>
        <v>5</v>
      </c>
      <c r="AC19" s="33">
        <f t="shared" ca="1" si="17"/>
        <v>-1</v>
      </c>
      <c r="AD19" s="73">
        <f t="shared" ca="1" si="18"/>
        <v>4</v>
      </c>
      <c r="AE19" s="26">
        <f t="shared" ca="1" si="19"/>
        <v>394300</v>
      </c>
      <c r="AF19" s="77">
        <f ca="1">IF($U19="","",RANK(AE19,OFFSET($AE$4,,,MAX($U:$U)),0)+COUNTIF($AE$3:$AE18,$AE19))</f>
        <v>8</v>
      </c>
    </row>
    <row r="20" spans="1:32" ht="15.75" customHeight="1" thickBot="1">
      <c r="A20" s="24">
        <v>16</v>
      </c>
      <c r="B20" s="114"/>
      <c r="C20" s="117"/>
      <c r="D20" s="120"/>
      <c r="E20" s="144" t="s">
        <v>56</v>
      </c>
      <c r="F20" s="145">
        <v>1</v>
      </c>
      <c r="G20" s="144">
        <v>1</v>
      </c>
      <c r="H20" s="144" t="s">
        <v>41</v>
      </c>
      <c r="J20" s="99" t="str">
        <f t="shared" ref="J20:J35" si="21">IF(ROW($A17)&lt;=MAX($U:$U),ROW($A17),"")</f>
        <v/>
      </c>
      <c r="K20" s="100" t="str">
        <f t="shared" ref="K20:K35" ca="1" si="22">IF($J20="","",INDEX(OFFSET($V$4,,,MAX($U:$U)),MATCH($J20,OFFSET($AF$4,,,MAX($U:$U)),0)))</f>
        <v/>
      </c>
      <c r="L20" s="101" t="str">
        <f t="shared" ref="L20:L35" ca="1" si="23">IF($K20="","",INDEX($W$4:$W$19,MATCH($J20,$AF$4:$AF$19,0)))</f>
        <v/>
      </c>
      <c r="M20" s="101" t="str">
        <f t="shared" ref="M20:M35" ca="1" si="24">IF($K20="","",INDEX($X$4:$X$19,MATCH($J20,$AF$4:$AF$19,0)))</f>
        <v/>
      </c>
      <c r="N20" s="101" t="str">
        <f t="shared" ref="N20:N35" ca="1" si="25">IF($K20="","",INDEX($Y$4:$Y$19,MATCH($J20,$AF$4:$AF$19,0)))</f>
        <v/>
      </c>
      <c r="O20" s="101" t="str">
        <f t="shared" ref="O20:O35" ca="1" si="26">IF($K20="","",INDEX($Z$4:$Z$19,MATCH($J20,$AF$4:$AF$19,0)))</f>
        <v/>
      </c>
      <c r="P20" s="101" t="str">
        <f t="shared" ref="P20:P35" ca="1" si="27">IF($K20="","",INDEX($AA$4:$AA$19,MATCH($J20,$AF$4:$AF$19,0)))</f>
        <v/>
      </c>
      <c r="Q20" s="101" t="str">
        <f t="shared" ref="Q20:Q35" ca="1" si="28">IF($K20="","",INDEX($AB$4:$AB$19,MATCH($J20,$AF$4:$AF$19,0)))</f>
        <v/>
      </c>
      <c r="R20" s="101" t="str">
        <f t="shared" ref="R20:R35" ca="1" si="29">IF($K20="","",INDEX($AC$4:$AC$19,MATCH($J20,$AF$4:$AF$19,0)))</f>
        <v/>
      </c>
      <c r="S20" s="102" t="str">
        <f t="shared" ref="S20:S35" ca="1" si="30">IF($K20="","",INDEX($AD$4:$AD$19,MATCH($J20,$AF$4:$AF$19,0)))</f>
        <v/>
      </c>
      <c r="T20" s="12"/>
      <c r="U20" s="36" t="str">
        <f>IF(ROW($A17)&lt;=MAX('قائمة الفرق'!$A:$A),ROW($A17),"")</f>
        <v/>
      </c>
      <c r="V20" s="37" t="str">
        <f t="shared" si="10"/>
        <v/>
      </c>
      <c r="W20" s="33" t="str">
        <f t="shared" si="11"/>
        <v/>
      </c>
      <c r="X20" s="33" t="str">
        <f t="shared" si="12"/>
        <v/>
      </c>
      <c r="Y20" s="33" t="str">
        <f t="shared" si="13"/>
        <v/>
      </c>
      <c r="Z20" s="33" t="str">
        <f t="shared" si="14"/>
        <v/>
      </c>
      <c r="AA20" s="33" t="str">
        <f t="shared" si="15"/>
        <v/>
      </c>
      <c r="AB20" s="33" t="str">
        <f t="shared" si="16"/>
        <v/>
      </c>
      <c r="AC20" s="33" t="str">
        <f t="shared" si="17"/>
        <v/>
      </c>
      <c r="AD20" s="73" t="str">
        <f t="shared" si="18"/>
        <v/>
      </c>
      <c r="AE20" s="26" t="str">
        <f t="shared" si="19"/>
        <v/>
      </c>
      <c r="AF20" s="77" t="str">
        <f ca="1">IF($U20="","",RANK(AE20,OFFSET($AE$4,,,MAX($U:$U)),0)+COUNTIF($AE$3:$AE19,$AE20))</f>
        <v/>
      </c>
    </row>
    <row r="21" spans="1:32" ht="15.75" customHeight="1">
      <c r="A21" s="21">
        <v>17</v>
      </c>
      <c r="B21" s="112" t="str">
        <f t="shared" ref="B21" si="31">IF($C21="","",$C21)</f>
        <v/>
      </c>
      <c r="C21" s="115"/>
      <c r="D21" s="118" t="s">
        <v>22</v>
      </c>
      <c r="E21" s="142" t="s">
        <v>47</v>
      </c>
      <c r="F21" s="143">
        <v>0</v>
      </c>
      <c r="G21" s="142">
        <v>0</v>
      </c>
      <c r="H21" s="142" t="s">
        <v>55</v>
      </c>
      <c r="J21" s="99" t="str">
        <f t="shared" si="21"/>
        <v/>
      </c>
      <c r="K21" s="100" t="str">
        <f t="shared" ca="1" si="22"/>
        <v/>
      </c>
      <c r="L21" s="101" t="str">
        <f t="shared" ca="1" si="23"/>
        <v/>
      </c>
      <c r="M21" s="101" t="str">
        <f t="shared" ca="1" si="24"/>
        <v/>
      </c>
      <c r="N21" s="101" t="str">
        <f t="shared" ca="1" si="25"/>
        <v/>
      </c>
      <c r="O21" s="101" t="str">
        <f t="shared" ca="1" si="26"/>
        <v/>
      </c>
      <c r="P21" s="101" t="str">
        <f t="shared" ca="1" si="27"/>
        <v/>
      </c>
      <c r="Q21" s="101" t="str">
        <f t="shared" ca="1" si="28"/>
        <v/>
      </c>
      <c r="R21" s="101" t="str">
        <f t="shared" ca="1" si="29"/>
        <v/>
      </c>
      <c r="S21" s="102" t="str">
        <f t="shared" ca="1" si="30"/>
        <v/>
      </c>
      <c r="T21" s="12"/>
      <c r="U21" s="36" t="str">
        <f>IF(ROW($A18)&lt;=MAX('قائمة الفرق'!$A:$A),ROW($A18),"")</f>
        <v/>
      </c>
      <c r="V21" s="37" t="str">
        <f t="shared" si="10"/>
        <v/>
      </c>
      <c r="W21" s="33" t="str">
        <f t="shared" si="11"/>
        <v/>
      </c>
      <c r="X21" s="33" t="str">
        <f t="shared" si="12"/>
        <v/>
      </c>
      <c r="Y21" s="33" t="str">
        <f t="shared" si="13"/>
        <v/>
      </c>
      <c r="Z21" s="33" t="str">
        <f t="shared" si="14"/>
        <v/>
      </c>
      <c r="AA21" s="33" t="str">
        <f t="shared" si="15"/>
        <v/>
      </c>
      <c r="AB21" s="33" t="str">
        <f t="shared" si="16"/>
        <v/>
      </c>
      <c r="AC21" s="33" t="str">
        <f t="shared" si="17"/>
        <v/>
      </c>
      <c r="AD21" s="73" t="str">
        <f t="shared" si="18"/>
        <v/>
      </c>
      <c r="AE21" s="26" t="str">
        <f t="shared" si="19"/>
        <v/>
      </c>
      <c r="AF21" s="77" t="str">
        <f ca="1">IF($U21="","",RANK(AE21,OFFSET($AE$4,,,MAX($U:$U)),0)+COUNTIF($AE$3:$AE20,$AE21))</f>
        <v/>
      </c>
    </row>
    <row r="22" spans="1:32" ht="15.75" customHeight="1">
      <c r="A22" s="23">
        <v>18</v>
      </c>
      <c r="B22" s="113"/>
      <c r="C22" s="116"/>
      <c r="D22" s="119"/>
      <c r="E22" s="142" t="s">
        <v>39</v>
      </c>
      <c r="F22" s="143">
        <v>3</v>
      </c>
      <c r="G22" s="142">
        <v>2</v>
      </c>
      <c r="H22" s="142" t="s">
        <v>56</v>
      </c>
      <c r="J22" s="99" t="str">
        <f t="shared" si="21"/>
        <v/>
      </c>
      <c r="K22" s="100" t="str">
        <f t="shared" ca="1" si="22"/>
        <v/>
      </c>
      <c r="L22" s="101" t="str">
        <f t="shared" ca="1" si="23"/>
        <v/>
      </c>
      <c r="M22" s="101" t="str">
        <f t="shared" ca="1" si="24"/>
        <v/>
      </c>
      <c r="N22" s="101" t="str">
        <f t="shared" ca="1" si="25"/>
        <v/>
      </c>
      <c r="O22" s="101" t="str">
        <f t="shared" ca="1" si="26"/>
        <v/>
      </c>
      <c r="P22" s="101" t="str">
        <f t="shared" ca="1" si="27"/>
        <v/>
      </c>
      <c r="Q22" s="101" t="str">
        <f t="shared" ca="1" si="28"/>
        <v/>
      </c>
      <c r="R22" s="101" t="str">
        <f t="shared" ca="1" si="29"/>
        <v/>
      </c>
      <c r="S22" s="102" t="str">
        <f t="shared" ca="1" si="30"/>
        <v/>
      </c>
      <c r="T22" s="12"/>
      <c r="U22" s="36" t="str">
        <f>IF(ROW($A19)&lt;=MAX('قائمة الفرق'!$A:$A),ROW($A19),"")</f>
        <v/>
      </c>
      <c r="V22" s="37" t="str">
        <f t="shared" si="10"/>
        <v/>
      </c>
      <c r="W22" s="33" t="str">
        <f t="shared" si="11"/>
        <v/>
      </c>
      <c r="X22" s="33" t="str">
        <f t="shared" si="12"/>
        <v/>
      </c>
      <c r="Y22" s="33" t="str">
        <f t="shared" si="13"/>
        <v/>
      </c>
      <c r="Z22" s="33" t="str">
        <f t="shared" si="14"/>
        <v/>
      </c>
      <c r="AA22" s="33" t="str">
        <f t="shared" si="15"/>
        <v/>
      </c>
      <c r="AB22" s="33" t="str">
        <f t="shared" si="16"/>
        <v/>
      </c>
      <c r="AC22" s="33" t="str">
        <f t="shared" si="17"/>
        <v/>
      </c>
      <c r="AD22" s="73" t="str">
        <f t="shared" si="18"/>
        <v/>
      </c>
      <c r="AE22" s="26" t="str">
        <f t="shared" si="19"/>
        <v/>
      </c>
      <c r="AF22" s="77" t="str">
        <f ca="1">IF($U22="","",RANK(AE22,OFFSET($AE$4,,,MAX($U:$U)),0)+COUNTIF($AE$3:$AE21,$AE22))</f>
        <v/>
      </c>
    </row>
    <row r="23" spans="1:32" ht="15.75" customHeight="1">
      <c r="A23" s="23">
        <v>19</v>
      </c>
      <c r="B23" s="113"/>
      <c r="C23" s="116"/>
      <c r="D23" s="119"/>
      <c r="E23" s="142" t="s">
        <v>44</v>
      </c>
      <c r="F23" s="143">
        <v>2</v>
      </c>
      <c r="G23" s="142">
        <v>0</v>
      </c>
      <c r="H23" s="142" t="s">
        <v>54</v>
      </c>
      <c r="J23" s="99" t="str">
        <f t="shared" si="21"/>
        <v/>
      </c>
      <c r="K23" s="100" t="str">
        <f t="shared" ca="1" si="22"/>
        <v/>
      </c>
      <c r="L23" s="101" t="str">
        <f t="shared" ca="1" si="23"/>
        <v/>
      </c>
      <c r="M23" s="101" t="str">
        <f t="shared" ca="1" si="24"/>
        <v/>
      </c>
      <c r="N23" s="101" t="str">
        <f t="shared" ca="1" si="25"/>
        <v/>
      </c>
      <c r="O23" s="101" t="str">
        <f t="shared" ca="1" si="26"/>
        <v/>
      </c>
      <c r="P23" s="101" t="str">
        <f t="shared" ca="1" si="27"/>
        <v/>
      </c>
      <c r="Q23" s="101" t="str">
        <f t="shared" ca="1" si="28"/>
        <v/>
      </c>
      <c r="R23" s="101" t="str">
        <f t="shared" ca="1" si="29"/>
        <v/>
      </c>
      <c r="S23" s="102" t="str">
        <f t="shared" ca="1" si="30"/>
        <v/>
      </c>
      <c r="T23" s="12"/>
      <c r="U23" s="36" t="str">
        <f>IF(ROW($A20)&lt;=MAX('قائمة الفرق'!$A:$A),ROW($A20),"")</f>
        <v/>
      </c>
      <c r="V23" s="37" t="str">
        <f t="shared" si="10"/>
        <v/>
      </c>
      <c r="W23" s="33" t="str">
        <f t="shared" si="11"/>
        <v/>
      </c>
      <c r="X23" s="33" t="str">
        <f t="shared" si="12"/>
        <v/>
      </c>
      <c r="Y23" s="33" t="str">
        <f t="shared" si="13"/>
        <v/>
      </c>
      <c r="Z23" s="33" t="str">
        <f t="shared" si="14"/>
        <v/>
      </c>
      <c r="AA23" s="33" t="str">
        <f t="shared" si="15"/>
        <v/>
      </c>
      <c r="AB23" s="33" t="str">
        <f t="shared" si="16"/>
        <v/>
      </c>
      <c r="AC23" s="33" t="str">
        <f t="shared" si="17"/>
        <v/>
      </c>
      <c r="AD23" s="73" t="str">
        <f t="shared" si="18"/>
        <v/>
      </c>
      <c r="AE23" s="26" t="str">
        <f t="shared" si="19"/>
        <v/>
      </c>
      <c r="AF23" s="77" t="str">
        <f ca="1">IF($U23="","",RANK(AE23,OFFSET($AE$4,,,MAX($U:$U)),0)+COUNTIF($AE$3:$AE22,$AE23))</f>
        <v/>
      </c>
    </row>
    <row r="24" spans="1:32" ht="15.75" customHeight="1">
      <c r="A24" s="23">
        <v>20</v>
      </c>
      <c r="B24" s="113"/>
      <c r="C24" s="116"/>
      <c r="D24" s="119"/>
      <c r="E24" s="142" t="s">
        <v>42</v>
      </c>
      <c r="F24" s="143">
        <v>0</v>
      </c>
      <c r="G24" s="142">
        <v>0</v>
      </c>
      <c r="H24" s="142" t="s">
        <v>41</v>
      </c>
      <c r="J24" s="99" t="str">
        <f t="shared" si="21"/>
        <v/>
      </c>
      <c r="K24" s="100" t="str">
        <f t="shared" ca="1" si="22"/>
        <v/>
      </c>
      <c r="L24" s="101" t="str">
        <f t="shared" ca="1" si="23"/>
        <v/>
      </c>
      <c r="M24" s="101" t="str">
        <f t="shared" ca="1" si="24"/>
        <v/>
      </c>
      <c r="N24" s="101" t="str">
        <f t="shared" ca="1" si="25"/>
        <v/>
      </c>
      <c r="O24" s="101" t="str">
        <f t="shared" ca="1" si="26"/>
        <v/>
      </c>
      <c r="P24" s="101" t="str">
        <f t="shared" ca="1" si="27"/>
        <v/>
      </c>
      <c r="Q24" s="101" t="str">
        <f t="shared" ca="1" si="28"/>
        <v/>
      </c>
      <c r="R24" s="101" t="str">
        <f t="shared" ca="1" si="29"/>
        <v/>
      </c>
      <c r="S24" s="102" t="str">
        <f t="shared" ca="1" si="30"/>
        <v/>
      </c>
      <c r="T24" s="12"/>
      <c r="U24" s="36" t="str">
        <f>IF(ROW($A21)&lt;=MAX('قائمة الفرق'!$A:$A),ROW($A21),"")</f>
        <v/>
      </c>
      <c r="V24" s="37" t="str">
        <f t="shared" si="10"/>
        <v/>
      </c>
      <c r="W24" s="33" t="str">
        <f t="shared" si="11"/>
        <v/>
      </c>
      <c r="X24" s="33" t="str">
        <f t="shared" si="12"/>
        <v/>
      </c>
      <c r="Y24" s="33" t="str">
        <f t="shared" si="13"/>
        <v/>
      </c>
      <c r="Z24" s="33" t="str">
        <f t="shared" si="14"/>
        <v/>
      </c>
      <c r="AA24" s="33" t="str">
        <f t="shared" si="15"/>
        <v/>
      </c>
      <c r="AB24" s="33" t="str">
        <f t="shared" si="16"/>
        <v/>
      </c>
      <c r="AC24" s="33" t="str">
        <f t="shared" si="17"/>
        <v/>
      </c>
      <c r="AD24" s="73" t="str">
        <f t="shared" si="18"/>
        <v/>
      </c>
      <c r="AE24" s="26" t="str">
        <f t="shared" si="19"/>
        <v/>
      </c>
      <c r="AF24" s="77" t="str">
        <f ca="1">IF($U24="","",RANK(AE24,OFFSET($AE$4,,,MAX($U:$U)),0)+COUNTIF($AE$3:$AE23,$AE24))</f>
        <v/>
      </c>
    </row>
    <row r="25" spans="1:32" ht="15.75" customHeight="1">
      <c r="A25" s="23">
        <v>21</v>
      </c>
      <c r="B25" s="113"/>
      <c r="C25" s="116"/>
      <c r="D25" s="119"/>
      <c r="E25" s="142" t="s">
        <v>52</v>
      </c>
      <c r="F25" s="143">
        <v>0</v>
      </c>
      <c r="G25" s="142">
        <v>0</v>
      </c>
      <c r="H25" s="142" t="s">
        <v>57</v>
      </c>
      <c r="J25" s="99" t="str">
        <f t="shared" si="21"/>
        <v/>
      </c>
      <c r="K25" s="100" t="str">
        <f t="shared" ca="1" si="22"/>
        <v/>
      </c>
      <c r="L25" s="101" t="str">
        <f t="shared" ca="1" si="23"/>
        <v/>
      </c>
      <c r="M25" s="101" t="str">
        <f t="shared" ca="1" si="24"/>
        <v/>
      </c>
      <c r="N25" s="101" t="str">
        <f t="shared" ca="1" si="25"/>
        <v/>
      </c>
      <c r="O25" s="101" t="str">
        <f t="shared" ca="1" si="26"/>
        <v/>
      </c>
      <c r="P25" s="101" t="str">
        <f t="shared" ca="1" si="27"/>
        <v/>
      </c>
      <c r="Q25" s="101" t="str">
        <f t="shared" ca="1" si="28"/>
        <v/>
      </c>
      <c r="R25" s="101" t="str">
        <f t="shared" ca="1" si="29"/>
        <v/>
      </c>
      <c r="S25" s="102" t="str">
        <f t="shared" ca="1" si="30"/>
        <v/>
      </c>
      <c r="T25" s="12"/>
      <c r="U25" s="36" t="str">
        <f>IF(ROW($A22)&lt;=MAX('قائمة الفرق'!$A:$A),ROW($A22),"")</f>
        <v/>
      </c>
      <c r="V25" s="37" t="str">
        <f t="shared" si="10"/>
        <v/>
      </c>
      <c r="W25" s="33" t="str">
        <f t="shared" si="11"/>
        <v/>
      </c>
      <c r="X25" s="33" t="str">
        <f t="shared" si="12"/>
        <v/>
      </c>
      <c r="Y25" s="33" t="str">
        <f t="shared" si="13"/>
        <v/>
      </c>
      <c r="Z25" s="33" t="str">
        <f t="shared" si="14"/>
        <v/>
      </c>
      <c r="AA25" s="33" t="str">
        <f t="shared" si="15"/>
        <v/>
      </c>
      <c r="AB25" s="33" t="str">
        <f t="shared" si="16"/>
        <v/>
      </c>
      <c r="AC25" s="33" t="str">
        <f t="shared" si="17"/>
        <v/>
      </c>
      <c r="AD25" s="73" t="str">
        <f t="shared" si="18"/>
        <v/>
      </c>
      <c r="AE25" s="26" t="str">
        <f t="shared" si="19"/>
        <v/>
      </c>
      <c r="AF25" s="77" t="str">
        <f ca="1">IF($U25="","",RANK(AE25,OFFSET($AE$4,,,MAX($U:$U)),0)+COUNTIF($AE$3:$AE24,$AE25))</f>
        <v/>
      </c>
    </row>
    <row r="26" spans="1:32" ht="15.75" customHeight="1">
      <c r="A26" s="23">
        <v>22</v>
      </c>
      <c r="B26" s="113"/>
      <c r="C26" s="116"/>
      <c r="D26" s="119"/>
      <c r="E26" s="142" t="s">
        <v>40</v>
      </c>
      <c r="F26" s="142">
        <v>5</v>
      </c>
      <c r="G26" s="142">
        <v>2</v>
      </c>
      <c r="H26" s="142" t="s">
        <v>45</v>
      </c>
      <c r="J26" s="99" t="str">
        <f t="shared" si="21"/>
        <v/>
      </c>
      <c r="K26" s="100" t="str">
        <f t="shared" ca="1" si="22"/>
        <v/>
      </c>
      <c r="L26" s="101" t="str">
        <f t="shared" ca="1" si="23"/>
        <v/>
      </c>
      <c r="M26" s="101" t="str">
        <f t="shared" ca="1" si="24"/>
        <v/>
      </c>
      <c r="N26" s="101" t="str">
        <f t="shared" ca="1" si="25"/>
        <v/>
      </c>
      <c r="O26" s="101" t="str">
        <f t="shared" ca="1" si="26"/>
        <v/>
      </c>
      <c r="P26" s="101" t="str">
        <f t="shared" ca="1" si="27"/>
        <v/>
      </c>
      <c r="Q26" s="101" t="str">
        <f t="shared" ca="1" si="28"/>
        <v/>
      </c>
      <c r="R26" s="101" t="str">
        <f t="shared" ca="1" si="29"/>
        <v/>
      </c>
      <c r="S26" s="102" t="str">
        <f t="shared" ca="1" si="30"/>
        <v/>
      </c>
      <c r="T26" s="12"/>
      <c r="U26" s="36" t="str">
        <f>IF(ROW($A23)&lt;=MAX('قائمة الفرق'!$A:$A),ROW($A23),"")</f>
        <v/>
      </c>
      <c r="V26" s="37" t="str">
        <f t="shared" si="10"/>
        <v/>
      </c>
      <c r="W26" s="33" t="str">
        <f t="shared" si="11"/>
        <v/>
      </c>
      <c r="X26" s="33" t="str">
        <f t="shared" si="12"/>
        <v/>
      </c>
      <c r="Y26" s="33" t="str">
        <f t="shared" si="13"/>
        <v/>
      </c>
      <c r="Z26" s="33" t="str">
        <f t="shared" si="14"/>
        <v/>
      </c>
      <c r="AA26" s="33" t="str">
        <f t="shared" si="15"/>
        <v/>
      </c>
      <c r="AB26" s="33" t="str">
        <f t="shared" si="16"/>
        <v/>
      </c>
      <c r="AC26" s="33" t="str">
        <f t="shared" si="17"/>
        <v/>
      </c>
      <c r="AD26" s="73" t="str">
        <f t="shared" si="18"/>
        <v/>
      </c>
      <c r="AE26" s="26" t="str">
        <f t="shared" si="19"/>
        <v/>
      </c>
      <c r="AF26" s="77" t="str">
        <f ca="1">IF($U26="","",RANK(AE26,OFFSET($AE$4,,,MAX($U:$U)),0)+COUNTIF($AE$3:$AE25,$AE26))</f>
        <v/>
      </c>
    </row>
    <row r="27" spans="1:32" ht="15.75" customHeight="1">
      <c r="A27" s="23">
        <v>23</v>
      </c>
      <c r="B27" s="113"/>
      <c r="C27" s="116"/>
      <c r="D27" s="119"/>
      <c r="E27" s="142" t="s">
        <v>50</v>
      </c>
      <c r="F27" s="143">
        <v>0</v>
      </c>
      <c r="G27" s="142">
        <v>1</v>
      </c>
      <c r="H27" s="142" t="s">
        <v>46</v>
      </c>
      <c r="J27" s="99" t="str">
        <f t="shared" si="21"/>
        <v/>
      </c>
      <c r="K27" s="100" t="str">
        <f t="shared" ca="1" si="22"/>
        <v/>
      </c>
      <c r="L27" s="101" t="str">
        <f t="shared" ca="1" si="23"/>
        <v/>
      </c>
      <c r="M27" s="101" t="str">
        <f t="shared" ca="1" si="24"/>
        <v/>
      </c>
      <c r="N27" s="101" t="str">
        <f t="shared" ca="1" si="25"/>
        <v/>
      </c>
      <c r="O27" s="101" t="str">
        <f t="shared" ca="1" si="26"/>
        <v/>
      </c>
      <c r="P27" s="101" t="str">
        <f t="shared" ca="1" si="27"/>
        <v/>
      </c>
      <c r="Q27" s="101" t="str">
        <f t="shared" ca="1" si="28"/>
        <v/>
      </c>
      <c r="R27" s="101" t="str">
        <f t="shared" ca="1" si="29"/>
        <v/>
      </c>
      <c r="S27" s="102" t="str">
        <f t="shared" ca="1" si="30"/>
        <v/>
      </c>
      <c r="T27" s="12"/>
      <c r="U27" s="36" t="str">
        <f>IF(ROW($A24)&lt;=MAX('قائمة الفرق'!$A:$A),ROW($A24),"")</f>
        <v/>
      </c>
      <c r="V27" s="37" t="str">
        <f t="shared" si="10"/>
        <v/>
      </c>
      <c r="W27" s="33" t="str">
        <f t="shared" si="11"/>
        <v/>
      </c>
      <c r="X27" s="33" t="str">
        <f t="shared" si="12"/>
        <v/>
      </c>
      <c r="Y27" s="33" t="str">
        <f t="shared" si="13"/>
        <v/>
      </c>
      <c r="Z27" s="33" t="str">
        <f t="shared" si="14"/>
        <v/>
      </c>
      <c r="AA27" s="33" t="str">
        <f t="shared" si="15"/>
        <v/>
      </c>
      <c r="AB27" s="33" t="str">
        <f t="shared" si="16"/>
        <v/>
      </c>
      <c r="AC27" s="33" t="str">
        <f t="shared" si="17"/>
        <v/>
      </c>
      <c r="AD27" s="73" t="str">
        <f t="shared" si="18"/>
        <v/>
      </c>
      <c r="AE27" s="26" t="str">
        <f t="shared" si="19"/>
        <v/>
      </c>
      <c r="AF27" s="77" t="str">
        <f ca="1">IF($U27="","",RANK(AE27,OFFSET($AE$4,,,MAX($U:$U)),0)+COUNTIF($AE$3:$AE26,$AE27))</f>
        <v/>
      </c>
    </row>
    <row r="28" spans="1:32" ht="15.75" customHeight="1" thickBot="1">
      <c r="A28" s="24">
        <v>24</v>
      </c>
      <c r="B28" s="114"/>
      <c r="C28" s="117"/>
      <c r="D28" s="120"/>
      <c r="E28" s="142" t="s">
        <v>48</v>
      </c>
      <c r="F28" s="143">
        <v>0</v>
      </c>
      <c r="G28" s="142">
        <v>0</v>
      </c>
      <c r="H28" s="142" t="s">
        <v>58</v>
      </c>
      <c r="J28" s="99" t="str">
        <f t="shared" si="21"/>
        <v/>
      </c>
      <c r="K28" s="100" t="str">
        <f t="shared" ca="1" si="22"/>
        <v/>
      </c>
      <c r="L28" s="101" t="str">
        <f t="shared" ca="1" si="23"/>
        <v/>
      </c>
      <c r="M28" s="101" t="str">
        <f t="shared" ca="1" si="24"/>
        <v/>
      </c>
      <c r="N28" s="101" t="str">
        <f t="shared" ca="1" si="25"/>
        <v/>
      </c>
      <c r="O28" s="101" t="str">
        <f t="shared" ca="1" si="26"/>
        <v/>
      </c>
      <c r="P28" s="101" t="str">
        <f t="shared" ca="1" si="27"/>
        <v/>
      </c>
      <c r="Q28" s="101" t="str">
        <f t="shared" ca="1" si="28"/>
        <v/>
      </c>
      <c r="R28" s="101" t="str">
        <f t="shared" ca="1" si="29"/>
        <v/>
      </c>
      <c r="S28" s="102" t="str">
        <f t="shared" ca="1" si="30"/>
        <v/>
      </c>
      <c r="T28" s="12"/>
      <c r="U28" s="36" t="str">
        <f>IF(ROW($A25)&lt;=MAX('قائمة الفرق'!$A:$A),ROW($A25),"")</f>
        <v/>
      </c>
      <c r="V28" s="37" t="str">
        <f t="shared" si="10"/>
        <v/>
      </c>
      <c r="W28" s="33" t="str">
        <f t="shared" si="11"/>
        <v/>
      </c>
      <c r="X28" s="33" t="str">
        <f t="shared" si="12"/>
        <v/>
      </c>
      <c r="Y28" s="33" t="str">
        <f t="shared" si="13"/>
        <v/>
      </c>
      <c r="Z28" s="33" t="str">
        <f t="shared" si="14"/>
        <v/>
      </c>
      <c r="AA28" s="33" t="str">
        <f t="shared" si="15"/>
        <v/>
      </c>
      <c r="AB28" s="33" t="str">
        <f t="shared" si="16"/>
        <v/>
      </c>
      <c r="AC28" s="33" t="str">
        <f t="shared" si="17"/>
        <v/>
      </c>
      <c r="AD28" s="73" t="str">
        <f t="shared" si="18"/>
        <v/>
      </c>
      <c r="AE28" s="26" t="str">
        <f t="shared" si="19"/>
        <v/>
      </c>
      <c r="AF28" s="77" t="str">
        <f ca="1">IF($U28="","",RANK(AE28,OFFSET($AE$4,,,MAX($U:$U)),0)+COUNTIF($AE$3:$AE27,$AE28))</f>
        <v/>
      </c>
    </row>
    <row r="29" spans="1:32" ht="15.75" customHeight="1" thickBot="1">
      <c r="A29" s="21">
        <v>25</v>
      </c>
      <c r="B29" s="112" t="str">
        <f t="shared" ref="B29" si="32">IF($C29="","",$C29)</f>
        <v/>
      </c>
      <c r="C29" s="115"/>
      <c r="D29" s="118" t="s">
        <v>23</v>
      </c>
      <c r="E29" s="57"/>
      <c r="F29" s="25"/>
      <c r="G29" s="25"/>
      <c r="H29" s="58"/>
      <c r="J29" s="99" t="str">
        <f t="shared" si="21"/>
        <v/>
      </c>
      <c r="K29" s="100" t="str">
        <f t="shared" ca="1" si="22"/>
        <v/>
      </c>
      <c r="L29" s="101" t="str">
        <f t="shared" ca="1" si="23"/>
        <v/>
      </c>
      <c r="M29" s="101" t="str">
        <f t="shared" ca="1" si="24"/>
        <v/>
      </c>
      <c r="N29" s="101" t="str">
        <f t="shared" ca="1" si="25"/>
        <v/>
      </c>
      <c r="O29" s="101" t="str">
        <f t="shared" ca="1" si="26"/>
        <v/>
      </c>
      <c r="P29" s="101" t="str">
        <f t="shared" ca="1" si="27"/>
        <v/>
      </c>
      <c r="Q29" s="101" t="str">
        <f t="shared" ca="1" si="28"/>
        <v/>
      </c>
      <c r="R29" s="101" t="str">
        <f t="shared" ca="1" si="29"/>
        <v/>
      </c>
      <c r="S29" s="102" t="str">
        <f t="shared" ca="1" si="30"/>
        <v/>
      </c>
      <c r="T29" s="12"/>
      <c r="U29" s="36" t="str">
        <f>IF(ROW($A26)&lt;=MAX('قائمة الفرق'!$A:$A),ROW($A26),"")</f>
        <v/>
      </c>
      <c r="V29" s="37" t="str">
        <f t="shared" si="10"/>
        <v/>
      </c>
      <c r="W29" s="33" t="str">
        <f t="shared" si="11"/>
        <v/>
      </c>
      <c r="X29" s="33" t="str">
        <f t="shared" si="12"/>
        <v/>
      </c>
      <c r="Y29" s="33" t="str">
        <f t="shared" si="13"/>
        <v/>
      </c>
      <c r="Z29" s="33" t="str">
        <f t="shared" si="14"/>
        <v/>
      </c>
      <c r="AA29" s="33" t="str">
        <f t="shared" si="15"/>
        <v/>
      </c>
      <c r="AB29" s="33" t="str">
        <f t="shared" si="16"/>
        <v/>
      </c>
      <c r="AC29" s="33" t="str">
        <f t="shared" si="17"/>
        <v/>
      </c>
      <c r="AD29" s="73" t="str">
        <f t="shared" si="18"/>
        <v/>
      </c>
      <c r="AE29" s="26" t="str">
        <f t="shared" si="19"/>
        <v/>
      </c>
      <c r="AF29" s="77" t="str">
        <f ca="1">IF($U29="","",RANK(AE29,OFFSET($AE$4,,,MAX($U:$U)),0)+COUNTIF($AE$3:$AE28,$AE29))</f>
        <v/>
      </c>
    </row>
    <row r="30" spans="1:32" ht="15.75" customHeight="1" thickBot="1">
      <c r="A30" s="23">
        <v>26</v>
      </c>
      <c r="B30" s="113"/>
      <c r="C30" s="116"/>
      <c r="D30" s="119"/>
      <c r="E30" s="57"/>
      <c r="F30" s="25"/>
      <c r="G30" s="25"/>
      <c r="H30" s="58"/>
      <c r="J30" s="99" t="str">
        <f t="shared" si="21"/>
        <v/>
      </c>
      <c r="K30" s="100" t="str">
        <f t="shared" ca="1" si="22"/>
        <v/>
      </c>
      <c r="L30" s="101" t="str">
        <f t="shared" ca="1" si="23"/>
        <v/>
      </c>
      <c r="M30" s="101" t="str">
        <f t="shared" ca="1" si="24"/>
        <v/>
      </c>
      <c r="N30" s="101" t="str">
        <f t="shared" ca="1" si="25"/>
        <v/>
      </c>
      <c r="O30" s="101" t="str">
        <f t="shared" ca="1" si="26"/>
        <v/>
      </c>
      <c r="P30" s="101" t="str">
        <f t="shared" ca="1" si="27"/>
        <v/>
      </c>
      <c r="Q30" s="101" t="str">
        <f t="shared" ca="1" si="28"/>
        <v/>
      </c>
      <c r="R30" s="101" t="str">
        <f t="shared" ca="1" si="29"/>
        <v/>
      </c>
      <c r="S30" s="102" t="str">
        <f t="shared" ca="1" si="30"/>
        <v/>
      </c>
      <c r="T30" s="12"/>
      <c r="U30" s="36" t="str">
        <f>IF(ROW($A27)&lt;=MAX('قائمة الفرق'!$A:$A),ROW($A27),"")</f>
        <v/>
      </c>
      <c r="V30" s="37" t="str">
        <f t="shared" si="10"/>
        <v/>
      </c>
      <c r="W30" s="33" t="str">
        <f t="shared" si="11"/>
        <v/>
      </c>
      <c r="X30" s="33" t="str">
        <f t="shared" si="12"/>
        <v/>
      </c>
      <c r="Y30" s="33" t="str">
        <f t="shared" si="13"/>
        <v/>
      </c>
      <c r="Z30" s="33" t="str">
        <f t="shared" si="14"/>
        <v/>
      </c>
      <c r="AA30" s="33" t="str">
        <f t="shared" si="15"/>
        <v/>
      </c>
      <c r="AB30" s="33" t="str">
        <f t="shared" si="16"/>
        <v/>
      </c>
      <c r="AC30" s="33" t="str">
        <f t="shared" si="17"/>
        <v/>
      </c>
      <c r="AD30" s="73" t="str">
        <f t="shared" si="18"/>
        <v/>
      </c>
      <c r="AE30" s="26" t="str">
        <f t="shared" si="19"/>
        <v/>
      </c>
      <c r="AF30" s="77" t="str">
        <f ca="1">IF($U30="","",RANK(AE30,OFFSET($AE$4,,,MAX($U:$U)),0)+COUNTIF($AE$3:$AE29,$AE30))</f>
        <v/>
      </c>
    </row>
    <row r="31" spans="1:32" ht="15.75" customHeight="1" thickBot="1">
      <c r="A31" s="23">
        <v>27</v>
      </c>
      <c r="B31" s="113"/>
      <c r="C31" s="116"/>
      <c r="D31" s="119"/>
      <c r="E31" s="57"/>
      <c r="F31" s="25"/>
      <c r="G31" s="25"/>
      <c r="H31" s="58"/>
      <c r="J31" s="99" t="str">
        <f t="shared" si="21"/>
        <v/>
      </c>
      <c r="K31" s="100" t="str">
        <f t="shared" ca="1" si="22"/>
        <v/>
      </c>
      <c r="L31" s="101" t="str">
        <f t="shared" ca="1" si="23"/>
        <v/>
      </c>
      <c r="M31" s="101" t="str">
        <f t="shared" ca="1" si="24"/>
        <v/>
      </c>
      <c r="N31" s="101" t="str">
        <f t="shared" ca="1" si="25"/>
        <v/>
      </c>
      <c r="O31" s="101" t="str">
        <f t="shared" ca="1" si="26"/>
        <v/>
      </c>
      <c r="P31" s="101" t="str">
        <f t="shared" ca="1" si="27"/>
        <v/>
      </c>
      <c r="Q31" s="101" t="str">
        <f t="shared" ca="1" si="28"/>
        <v/>
      </c>
      <c r="R31" s="101" t="str">
        <f t="shared" ca="1" si="29"/>
        <v/>
      </c>
      <c r="S31" s="102" t="str">
        <f t="shared" ca="1" si="30"/>
        <v/>
      </c>
      <c r="T31" s="12"/>
      <c r="U31" s="36" t="str">
        <f>IF(ROW($A28)&lt;=MAX('قائمة الفرق'!$A:$A),ROW($A28),"")</f>
        <v/>
      </c>
      <c r="V31" s="37" t="str">
        <f t="shared" si="10"/>
        <v/>
      </c>
      <c r="W31" s="33" t="str">
        <f t="shared" si="11"/>
        <v/>
      </c>
      <c r="X31" s="33" t="str">
        <f t="shared" si="12"/>
        <v/>
      </c>
      <c r="Y31" s="33" t="str">
        <f t="shared" si="13"/>
        <v/>
      </c>
      <c r="Z31" s="33" t="str">
        <f t="shared" si="14"/>
        <v/>
      </c>
      <c r="AA31" s="33" t="str">
        <f t="shared" si="15"/>
        <v/>
      </c>
      <c r="AB31" s="33" t="str">
        <f t="shared" si="16"/>
        <v/>
      </c>
      <c r="AC31" s="33" t="str">
        <f t="shared" si="17"/>
        <v/>
      </c>
      <c r="AD31" s="73" t="str">
        <f t="shared" si="18"/>
        <v/>
      </c>
      <c r="AE31" s="26" t="str">
        <f t="shared" si="19"/>
        <v/>
      </c>
      <c r="AF31" s="77" t="str">
        <f ca="1">IF($U31="","",RANK(AE31,OFFSET($AE$4,,,MAX($U:$U)),0)+COUNTIF($AE$3:$AE30,$AE31))</f>
        <v/>
      </c>
    </row>
    <row r="32" spans="1:32" ht="15.75" customHeight="1" thickBot="1">
      <c r="A32" s="23">
        <v>28</v>
      </c>
      <c r="B32" s="113"/>
      <c r="C32" s="116"/>
      <c r="D32" s="119"/>
      <c r="E32" s="57"/>
      <c r="F32" s="25"/>
      <c r="G32" s="25"/>
      <c r="H32" s="58"/>
      <c r="J32" s="99" t="str">
        <f t="shared" si="21"/>
        <v/>
      </c>
      <c r="K32" s="100" t="str">
        <f t="shared" ca="1" si="22"/>
        <v/>
      </c>
      <c r="L32" s="101" t="str">
        <f t="shared" ca="1" si="23"/>
        <v/>
      </c>
      <c r="M32" s="101" t="str">
        <f t="shared" ca="1" si="24"/>
        <v/>
      </c>
      <c r="N32" s="101" t="str">
        <f t="shared" ca="1" si="25"/>
        <v/>
      </c>
      <c r="O32" s="101" t="str">
        <f t="shared" ca="1" si="26"/>
        <v/>
      </c>
      <c r="P32" s="101" t="str">
        <f t="shared" ca="1" si="27"/>
        <v/>
      </c>
      <c r="Q32" s="101" t="str">
        <f t="shared" ca="1" si="28"/>
        <v/>
      </c>
      <c r="R32" s="101" t="str">
        <f t="shared" ca="1" si="29"/>
        <v/>
      </c>
      <c r="S32" s="102" t="str">
        <f t="shared" ca="1" si="30"/>
        <v/>
      </c>
      <c r="T32" s="12"/>
      <c r="U32" s="36" t="str">
        <f>IF(ROW($A29)&lt;=MAX('قائمة الفرق'!$A:$A),ROW($A29),"")</f>
        <v/>
      </c>
      <c r="V32" s="37" t="str">
        <f t="shared" si="10"/>
        <v/>
      </c>
      <c r="W32" s="33" t="str">
        <f t="shared" si="11"/>
        <v/>
      </c>
      <c r="X32" s="33" t="str">
        <f t="shared" si="12"/>
        <v/>
      </c>
      <c r="Y32" s="33" t="str">
        <f t="shared" si="13"/>
        <v/>
      </c>
      <c r="Z32" s="33" t="str">
        <f t="shared" si="14"/>
        <v/>
      </c>
      <c r="AA32" s="33" t="str">
        <f t="shared" si="15"/>
        <v/>
      </c>
      <c r="AB32" s="33" t="str">
        <f t="shared" si="16"/>
        <v/>
      </c>
      <c r="AC32" s="33" t="str">
        <f t="shared" si="17"/>
        <v/>
      </c>
      <c r="AD32" s="73" t="str">
        <f t="shared" si="18"/>
        <v/>
      </c>
      <c r="AE32" s="26" t="str">
        <f t="shared" si="19"/>
        <v/>
      </c>
      <c r="AF32" s="77" t="str">
        <f ca="1">IF($U32="","",RANK(AE32,OFFSET($AE$4,,,MAX($U:$U)),0)+COUNTIF($AE$3:$AE31,$AE32))</f>
        <v/>
      </c>
    </row>
    <row r="33" spans="1:32" ht="15.75" customHeight="1" thickBot="1">
      <c r="A33" s="23">
        <v>29</v>
      </c>
      <c r="B33" s="113"/>
      <c r="C33" s="116"/>
      <c r="D33" s="119"/>
      <c r="E33" s="57"/>
      <c r="F33" s="25"/>
      <c r="G33" s="25"/>
      <c r="H33" s="58"/>
      <c r="J33" s="99" t="str">
        <f t="shared" si="21"/>
        <v/>
      </c>
      <c r="K33" s="100" t="str">
        <f t="shared" ca="1" si="22"/>
        <v/>
      </c>
      <c r="L33" s="101" t="str">
        <f t="shared" ca="1" si="23"/>
        <v/>
      </c>
      <c r="M33" s="101" t="str">
        <f t="shared" ca="1" si="24"/>
        <v/>
      </c>
      <c r="N33" s="101" t="str">
        <f t="shared" ca="1" si="25"/>
        <v/>
      </c>
      <c r="O33" s="101" t="str">
        <f t="shared" ca="1" si="26"/>
        <v/>
      </c>
      <c r="P33" s="101" t="str">
        <f t="shared" ca="1" si="27"/>
        <v/>
      </c>
      <c r="Q33" s="101" t="str">
        <f t="shared" ca="1" si="28"/>
        <v/>
      </c>
      <c r="R33" s="101" t="str">
        <f t="shared" ca="1" si="29"/>
        <v/>
      </c>
      <c r="S33" s="102" t="str">
        <f t="shared" ca="1" si="30"/>
        <v/>
      </c>
      <c r="T33" s="12"/>
      <c r="U33" s="36" t="str">
        <f>IF(ROW($A30)&lt;=MAX('قائمة الفرق'!$A:$A),ROW($A30),"")</f>
        <v/>
      </c>
      <c r="V33" s="37" t="str">
        <f t="shared" si="10"/>
        <v/>
      </c>
      <c r="W33" s="33" t="str">
        <f t="shared" si="11"/>
        <v/>
      </c>
      <c r="X33" s="33" t="str">
        <f t="shared" si="12"/>
        <v/>
      </c>
      <c r="Y33" s="33" t="str">
        <f t="shared" si="13"/>
        <v/>
      </c>
      <c r="Z33" s="33" t="str">
        <f t="shared" si="14"/>
        <v/>
      </c>
      <c r="AA33" s="33" t="str">
        <f t="shared" si="15"/>
        <v/>
      </c>
      <c r="AB33" s="33" t="str">
        <f t="shared" si="16"/>
        <v/>
      </c>
      <c r="AC33" s="33" t="str">
        <f t="shared" si="17"/>
        <v/>
      </c>
      <c r="AD33" s="73" t="str">
        <f t="shared" si="18"/>
        <v/>
      </c>
      <c r="AE33" s="26" t="str">
        <f t="shared" si="19"/>
        <v/>
      </c>
      <c r="AF33" s="77" t="str">
        <f ca="1">IF($U33="","",RANK(AE33,OFFSET($AE$4,,,MAX($U:$U)),0)+COUNTIF($AE$3:$AE32,$AE33))</f>
        <v/>
      </c>
    </row>
    <row r="34" spans="1:32" ht="15.75" customHeight="1" thickBot="1">
      <c r="A34" s="23">
        <v>30</v>
      </c>
      <c r="B34" s="113"/>
      <c r="C34" s="116"/>
      <c r="D34" s="119"/>
      <c r="E34" s="57"/>
      <c r="F34" s="25"/>
      <c r="G34" s="25"/>
      <c r="H34" s="58"/>
      <c r="J34" s="99" t="str">
        <f t="shared" si="21"/>
        <v/>
      </c>
      <c r="K34" s="100" t="str">
        <f t="shared" ca="1" si="22"/>
        <v/>
      </c>
      <c r="L34" s="101" t="str">
        <f t="shared" ca="1" si="23"/>
        <v/>
      </c>
      <c r="M34" s="101" t="str">
        <f t="shared" ca="1" si="24"/>
        <v/>
      </c>
      <c r="N34" s="101" t="str">
        <f t="shared" ca="1" si="25"/>
        <v/>
      </c>
      <c r="O34" s="101" t="str">
        <f t="shared" ca="1" si="26"/>
        <v/>
      </c>
      <c r="P34" s="101" t="str">
        <f t="shared" ca="1" si="27"/>
        <v/>
      </c>
      <c r="Q34" s="101" t="str">
        <f t="shared" ca="1" si="28"/>
        <v/>
      </c>
      <c r="R34" s="101" t="str">
        <f t="shared" ca="1" si="29"/>
        <v/>
      </c>
      <c r="S34" s="102" t="str">
        <f t="shared" ca="1" si="30"/>
        <v/>
      </c>
      <c r="T34" s="14"/>
      <c r="U34" s="36" t="str">
        <f>IF(ROW($A31)&lt;=MAX('قائمة الفرق'!$A:$A),ROW($A31),"")</f>
        <v/>
      </c>
      <c r="V34" s="37" t="str">
        <f t="shared" si="10"/>
        <v/>
      </c>
      <c r="W34" s="33" t="str">
        <f t="shared" si="11"/>
        <v/>
      </c>
      <c r="X34" s="33" t="str">
        <f t="shared" si="12"/>
        <v/>
      </c>
      <c r="Y34" s="33" t="str">
        <f t="shared" si="13"/>
        <v/>
      </c>
      <c r="Z34" s="33" t="str">
        <f t="shared" si="14"/>
        <v/>
      </c>
      <c r="AA34" s="33" t="str">
        <f t="shared" si="15"/>
        <v/>
      </c>
      <c r="AB34" s="33" t="str">
        <f t="shared" si="16"/>
        <v/>
      </c>
      <c r="AC34" s="33" t="str">
        <f t="shared" si="17"/>
        <v/>
      </c>
      <c r="AD34" s="73" t="str">
        <f t="shared" si="18"/>
        <v/>
      </c>
      <c r="AE34" s="26" t="str">
        <f t="shared" si="19"/>
        <v/>
      </c>
      <c r="AF34" s="77" t="str">
        <f ca="1">IF($U34="","",RANK(AE34,OFFSET($AE$4,,,MAX($U:$U)),0)+COUNTIF($AE$3:$AE33,$AE34))</f>
        <v/>
      </c>
    </row>
    <row r="35" spans="1:32" ht="15.75" customHeight="1" thickBot="1">
      <c r="A35" s="23">
        <v>31</v>
      </c>
      <c r="B35" s="113"/>
      <c r="C35" s="116"/>
      <c r="D35" s="119"/>
      <c r="E35" s="57"/>
      <c r="F35" s="25"/>
      <c r="G35" s="25"/>
      <c r="H35" s="58"/>
      <c r="J35" s="103" t="str">
        <f t="shared" si="21"/>
        <v/>
      </c>
      <c r="K35" s="104" t="str">
        <f t="shared" ca="1" si="22"/>
        <v/>
      </c>
      <c r="L35" s="105" t="str">
        <f t="shared" ca="1" si="23"/>
        <v/>
      </c>
      <c r="M35" s="105" t="str">
        <f t="shared" ca="1" si="24"/>
        <v/>
      </c>
      <c r="N35" s="105" t="str">
        <f t="shared" ca="1" si="25"/>
        <v/>
      </c>
      <c r="O35" s="105" t="str">
        <f t="shared" ca="1" si="26"/>
        <v/>
      </c>
      <c r="P35" s="105" t="str">
        <f t="shared" ca="1" si="27"/>
        <v/>
      </c>
      <c r="Q35" s="105" t="str">
        <f t="shared" ca="1" si="28"/>
        <v/>
      </c>
      <c r="R35" s="105" t="str">
        <f t="shared" ca="1" si="29"/>
        <v/>
      </c>
      <c r="S35" s="106" t="str">
        <f t="shared" ca="1" si="30"/>
        <v/>
      </c>
      <c r="T35" s="12"/>
      <c r="U35" s="74" t="str">
        <f>IF(ROW($A32)&lt;=MAX('قائمة الفرق'!$A:$A),ROW($A32),"")</f>
        <v/>
      </c>
      <c r="V35" s="75" t="str">
        <f t="shared" si="10"/>
        <v/>
      </c>
      <c r="W35" s="38" t="str">
        <f t="shared" si="11"/>
        <v/>
      </c>
      <c r="X35" s="38" t="str">
        <f t="shared" si="12"/>
        <v/>
      </c>
      <c r="Y35" s="38" t="str">
        <f t="shared" si="13"/>
        <v/>
      </c>
      <c r="Z35" s="38" t="str">
        <f t="shared" si="14"/>
        <v/>
      </c>
      <c r="AA35" s="38" t="str">
        <f t="shared" si="15"/>
        <v/>
      </c>
      <c r="AB35" s="38" t="str">
        <f t="shared" si="16"/>
        <v/>
      </c>
      <c r="AC35" s="38" t="str">
        <f t="shared" si="17"/>
        <v/>
      </c>
      <c r="AD35" s="39" t="str">
        <f t="shared" si="18"/>
        <v/>
      </c>
      <c r="AE35" s="27" t="str">
        <f t="shared" si="19"/>
        <v/>
      </c>
      <c r="AF35" s="77" t="str">
        <f ca="1">IF($U35="","",RANK(AE35,OFFSET($AE$4,,,MAX($U:$U)),0)+COUNTIF($AE$3:$AE34,$AE35))</f>
        <v/>
      </c>
    </row>
    <row r="36" spans="1:32" ht="15.75" customHeight="1" thickBot="1">
      <c r="A36" s="24">
        <v>32</v>
      </c>
      <c r="B36" s="114"/>
      <c r="C36" s="117"/>
      <c r="D36" s="120"/>
      <c r="E36" s="57"/>
      <c r="F36" s="25"/>
      <c r="G36" s="25"/>
      <c r="H36" s="58"/>
      <c r="I36" s="12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</row>
    <row r="37" spans="1:32" ht="15.75" customHeight="1" thickBot="1">
      <c r="A37" s="21">
        <v>33</v>
      </c>
      <c r="B37" s="112" t="str">
        <f t="shared" ref="B37" si="33">IF($C37="","",$C37)</f>
        <v/>
      </c>
      <c r="C37" s="115"/>
      <c r="D37" s="118" t="s">
        <v>24</v>
      </c>
      <c r="E37" s="57"/>
      <c r="F37" s="22"/>
      <c r="G37" s="22"/>
      <c r="H37" s="58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</row>
    <row r="38" spans="1:32" ht="15.75" customHeight="1" thickBot="1">
      <c r="A38" s="23">
        <v>34</v>
      </c>
      <c r="B38" s="113"/>
      <c r="C38" s="116"/>
      <c r="D38" s="119"/>
      <c r="E38" s="57"/>
      <c r="F38" s="6"/>
      <c r="G38" s="6"/>
      <c r="H38" s="58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</row>
    <row r="39" spans="1:32" ht="15.75" customHeight="1" thickBot="1">
      <c r="A39" s="23">
        <v>35</v>
      </c>
      <c r="B39" s="113"/>
      <c r="C39" s="116"/>
      <c r="D39" s="119"/>
      <c r="E39" s="57"/>
      <c r="F39" s="5"/>
      <c r="G39" s="5"/>
      <c r="H39" s="58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</row>
    <row r="40" spans="1:32" ht="15.75" customHeight="1" thickBot="1">
      <c r="A40" s="23">
        <v>36</v>
      </c>
      <c r="B40" s="113"/>
      <c r="C40" s="116"/>
      <c r="D40" s="119"/>
      <c r="E40" s="57"/>
      <c r="F40" s="7"/>
      <c r="G40" s="7"/>
      <c r="H40" s="58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</row>
    <row r="41" spans="1:32" ht="15.75" customHeight="1" thickBot="1">
      <c r="A41" s="23">
        <v>37</v>
      </c>
      <c r="B41" s="113"/>
      <c r="C41" s="116"/>
      <c r="D41" s="119"/>
      <c r="E41" s="57"/>
      <c r="F41" s="6"/>
      <c r="G41" s="8"/>
      <c r="H41" s="58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</row>
    <row r="42" spans="1:32" ht="15.75" customHeight="1" thickBot="1">
      <c r="A42" s="23">
        <v>38</v>
      </c>
      <c r="B42" s="113"/>
      <c r="C42" s="116"/>
      <c r="D42" s="119"/>
      <c r="E42" s="57"/>
      <c r="F42" s="5"/>
      <c r="G42" s="8"/>
      <c r="H42" s="58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</row>
    <row r="43" spans="1:32" ht="15.75" customHeight="1" thickBot="1">
      <c r="A43" s="23">
        <v>39</v>
      </c>
      <c r="B43" s="113"/>
      <c r="C43" s="116"/>
      <c r="D43" s="119"/>
      <c r="E43" s="57"/>
      <c r="F43" s="9"/>
      <c r="G43" s="5"/>
      <c r="H43" s="58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</row>
    <row r="44" spans="1:32" ht="15.75" customHeight="1" thickBot="1">
      <c r="A44" s="24">
        <v>40</v>
      </c>
      <c r="B44" s="114"/>
      <c r="C44" s="117"/>
      <c r="D44" s="120"/>
      <c r="E44" s="57"/>
      <c r="F44" s="25"/>
      <c r="G44" s="25"/>
      <c r="H44" s="58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</row>
    <row r="45" spans="1:32" ht="15.75" customHeight="1" thickBot="1">
      <c r="A45" s="21">
        <v>41</v>
      </c>
      <c r="B45" s="112" t="str">
        <f t="shared" ref="B45" si="34">IF($C45="","",$C45)</f>
        <v/>
      </c>
      <c r="C45" s="115"/>
      <c r="D45" s="118" t="s">
        <v>25</v>
      </c>
      <c r="E45" s="57"/>
      <c r="F45" s="22"/>
      <c r="G45" s="22"/>
      <c r="H45" s="58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</row>
    <row r="46" spans="1:32" ht="15.75" customHeight="1" thickBot="1">
      <c r="A46" s="23">
        <v>42</v>
      </c>
      <c r="B46" s="113"/>
      <c r="C46" s="116"/>
      <c r="D46" s="119"/>
      <c r="E46" s="57"/>
      <c r="F46" s="6"/>
      <c r="G46" s="6"/>
      <c r="H46" s="58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</row>
    <row r="47" spans="1:32" ht="15.75" customHeight="1" thickBot="1">
      <c r="A47" s="23">
        <v>43</v>
      </c>
      <c r="B47" s="113"/>
      <c r="C47" s="116"/>
      <c r="D47" s="119"/>
      <c r="E47" s="57"/>
      <c r="F47" s="5"/>
      <c r="G47" s="5"/>
      <c r="H47" s="58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</row>
    <row r="48" spans="1:32" ht="15.75" customHeight="1" thickBot="1">
      <c r="A48" s="23">
        <v>44</v>
      </c>
      <c r="B48" s="113"/>
      <c r="C48" s="116"/>
      <c r="D48" s="119"/>
      <c r="E48" s="57"/>
      <c r="F48" s="7"/>
      <c r="G48" s="7"/>
      <c r="H48" s="58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</row>
    <row r="49" spans="1:32" ht="15.75" customHeight="1" thickBot="1">
      <c r="A49" s="23">
        <v>45</v>
      </c>
      <c r="B49" s="113"/>
      <c r="C49" s="116"/>
      <c r="D49" s="119"/>
      <c r="E49" s="57"/>
      <c r="F49" s="6"/>
      <c r="G49" s="8"/>
      <c r="H49" s="58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</row>
    <row r="50" spans="1:32" ht="15.75" customHeight="1" thickBot="1">
      <c r="A50" s="23">
        <v>46</v>
      </c>
      <c r="B50" s="113"/>
      <c r="C50" s="116"/>
      <c r="D50" s="119"/>
      <c r="E50" s="57"/>
      <c r="F50" s="5"/>
      <c r="G50" s="8"/>
      <c r="H50" s="58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</row>
    <row r="51" spans="1:32" ht="15.75" customHeight="1" thickBot="1">
      <c r="A51" s="23">
        <v>47</v>
      </c>
      <c r="B51" s="113"/>
      <c r="C51" s="116"/>
      <c r="D51" s="119"/>
      <c r="E51" s="57"/>
      <c r="F51" s="9"/>
      <c r="G51" s="5"/>
      <c r="H51" s="58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</row>
    <row r="52" spans="1:32" ht="15.75" customHeight="1" thickBot="1">
      <c r="A52" s="24">
        <v>48</v>
      </c>
      <c r="B52" s="114"/>
      <c r="C52" s="117"/>
      <c r="D52" s="120"/>
      <c r="E52" s="57"/>
      <c r="F52" s="25"/>
      <c r="G52" s="25"/>
      <c r="H52" s="58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</row>
    <row r="53" spans="1:32" ht="15.75" customHeight="1" thickBot="1">
      <c r="A53" s="21">
        <v>49</v>
      </c>
      <c r="B53" s="112" t="str">
        <f t="shared" ref="B53" si="35">IF($C53="","",$C53)</f>
        <v/>
      </c>
      <c r="C53" s="115"/>
      <c r="D53" s="118" t="s">
        <v>26</v>
      </c>
      <c r="E53" s="57"/>
      <c r="F53" s="22"/>
      <c r="G53" s="22"/>
      <c r="H53" s="58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</row>
    <row r="54" spans="1:32" ht="15.75" customHeight="1" thickBot="1">
      <c r="A54" s="23">
        <v>50</v>
      </c>
      <c r="B54" s="113"/>
      <c r="C54" s="116"/>
      <c r="D54" s="119"/>
      <c r="E54" s="57"/>
      <c r="F54" s="6"/>
      <c r="G54" s="6"/>
      <c r="H54" s="58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</row>
    <row r="55" spans="1:32" ht="15.75" customHeight="1" thickBot="1">
      <c r="A55" s="23">
        <v>51</v>
      </c>
      <c r="B55" s="113"/>
      <c r="C55" s="116"/>
      <c r="D55" s="119"/>
      <c r="E55" s="57"/>
      <c r="F55" s="5"/>
      <c r="G55" s="5"/>
      <c r="H55" s="58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</row>
    <row r="56" spans="1:32" ht="15.75" customHeight="1" thickBot="1">
      <c r="A56" s="23">
        <v>52</v>
      </c>
      <c r="B56" s="113"/>
      <c r="C56" s="116"/>
      <c r="D56" s="119"/>
      <c r="E56" s="57"/>
      <c r="F56" s="7"/>
      <c r="G56" s="7"/>
      <c r="H56" s="58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</row>
    <row r="57" spans="1:32" ht="15.75" customHeight="1" thickBot="1">
      <c r="A57" s="23">
        <v>53</v>
      </c>
      <c r="B57" s="113"/>
      <c r="C57" s="116"/>
      <c r="D57" s="119"/>
      <c r="E57" s="57"/>
      <c r="F57" s="6"/>
      <c r="G57" s="8"/>
      <c r="H57" s="58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</row>
    <row r="58" spans="1:32" ht="15.75" customHeight="1" thickBot="1">
      <c r="A58" s="23">
        <v>54</v>
      </c>
      <c r="B58" s="113"/>
      <c r="C58" s="116"/>
      <c r="D58" s="119"/>
      <c r="E58" s="57"/>
      <c r="F58" s="5"/>
      <c r="G58" s="8"/>
      <c r="H58" s="58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</row>
    <row r="59" spans="1:32" ht="15.75" customHeight="1" thickBot="1">
      <c r="A59" s="23">
        <v>55</v>
      </c>
      <c r="B59" s="113"/>
      <c r="C59" s="116"/>
      <c r="D59" s="119"/>
      <c r="E59" s="57"/>
      <c r="F59" s="9"/>
      <c r="G59" s="5"/>
      <c r="H59" s="58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</row>
    <row r="60" spans="1:32" ht="15.75" customHeight="1" thickBot="1">
      <c r="A60" s="24">
        <v>56</v>
      </c>
      <c r="B60" s="114"/>
      <c r="C60" s="117"/>
      <c r="D60" s="120"/>
      <c r="E60" s="57"/>
      <c r="F60" s="25"/>
      <c r="G60" s="25"/>
      <c r="H60" s="58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</row>
    <row r="61" spans="1:32" ht="15.75" customHeight="1" thickBot="1">
      <c r="A61" s="21">
        <v>57</v>
      </c>
      <c r="B61" s="112" t="str">
        <f t="shared" ref="B61" si="36">IF($C61="","",$C61)</f>
        <v/>
      </c>
      <c r="C61" s="115"/>
      <c r="D61" s="118" t="s">
        <v>27</v>
      </c>
      <c r="E61" s="57"/>
      <c r="F61" s="22"/>
      <c r="G61" s="22"/>
      <c r="H61" s="58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</row>
    <row r="62" spans="1:32" ht="15.75" customHeight="1" thickBot="1">
      <c r="A62" s="23">
        <v>58</v>
      </c>
      <c r="B62" s="113"/>
      <c r="C62" s="116"/>
      <c r="D62" s="119"/>
      <c r="E62" s="57"/>
      <c r="F62" s="6"/>
      <c r="G62" s="6"/>
      <c r="H62" s="58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</row>
    <row r="63" spans="1:32" ht="15.75" customHeight="1" thickBot="1">
      <c r="A63" s="23">
        <v>59</v>
      </c>
      <c r="B63" s="113"/>
      <c r="C63" s="116"/>
      <c r="D63" s="119"/>
      <c r="E63" s="57"/>
      <c r="F63" s="5"/>
      <c r="G63" s="5"/>
      <c r="H63" s="58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</row>
    <row r="64" spans="1:32" ht="15.75" customHeight="1" thickBot="1">
      <c r="A64" s="23">
        <v>60</v>
      </c>
      <c r="B64" s="113"/>
      <c r="C64" s="116"/>
      <c r="D64" s="119"/>
      <c r="E64" s="57"/>
      <c r="F64" s="7"/>
      <c r="G64" s="7"/>
      <c r="H64" s="58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</row>
    <row r="65" spans="1:32" ht="15.75" customHeight="1" thickBot="1">
      <c r="A65" s="23">
        <v>61</v>
      </c>
      <c r="B65" s="113"/>
      <c r="C65" s="116"/>
      <c r="D65" s="119"/>
      <c r="E65" s="57"/>
      <c r="F65" s="6"/>
      <c r="G65" s="8"/>
      <c r="H65" s="58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</row>
    <row r="66" spans="1:32" ht="15.75" customHeight="1" thickBot="1">
      <c r="A66" s="23">
        <v>62</v>
      </c>
      <c r="B66" s="113"/>
      <c r="C66" s="116"/>
      <c r="D66" s="119"/>
      <c r="E66" s="57"/>
      <c r="F66" s="5"/>
      <c r="G66" s="8"/>
      <c r="H66" s="58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</row>
    <row r="67" spans="1:32" ht="15.75" customHeight="1" thickBot="1">
      <c r="A67" s="23">
        <v>63</v>
      </c>
      <c r="B67" s="113"/>
      <c r="C67" s="116"/>
      <c r="D67" s="119"/>
      <c r="E67" s="57"/>
      <c r="F67" s="9"/>
      <c r="G67" s="5"/>
      <c r="H67" s="58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</row>
    <row r="68" spans="1:32" ht="15.75" customHeight="1" thickBot="1">
      <c r="A68" s="24">
        <v>64</v>
      </c>
      <c r="B68" s="114"/>
      <c r="C68" s="117"/>
      <c r="D68" s="120"/>
      <c r="E68" s="57"/>
      <c r="F68" s="25"/>
      <c r="G68" s="25"/>
      <c r="H68" s="58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</row>
    <row r="69" spans="1:32" ht="15.75" customHeight="1" thickBot="1">
      <c r="A69" s="21">
        <v>65</v>
      </c>
      <c r="B69" s="112"/>
      <c r="C69" s="115"/>
      <c r="D69" s="118" t="s">
        <v>38</v>
      </c>
      <c r="E69" s="57"/>
      <c r="F69" s="22"/>
      <c r="G69" s="22"/>
      <c r="H69" s="58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</row>
    <row r="70" spans="1:32" ht="15.75" customHeight="1" thickBot="1">
      <c r="A70" s="23">
        <v>66</v>
      </c>
      <c r="B70" s="113"/>
      <c r="C70" s="116"/>
      <c r="D70" s="119"/>
      <c r="E70" s="57"/>
      <c r="F70" s="6"/>
      <c r="G70" s="6"/>
      <c r="H70" s="58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</row>
    <row r="71" spans="1:32" ht="15.75" customHeight="1" thickBot="1">
      <c r="A71" s="23">
        <v>67</v>
      </c>
      <c r="B71" s="113"/>
      <c r="C71" s="116"/>
      <c r="D71" s="119"/>
      <c r="E71" s="57"/>
      <c r="F71" s="5"/>
      <c r="G71" s="5"/>
      <c r="H71" s="58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</row>
    <row r="72" spans="1:32" ht="15.75" customHeight="1" thickBot="1">
      <c r="A72" s="23">
        <v>68</v>
      </c>
      <c r="B72" s="113"/>
      <c r="C72" s="116"/>
      <c r="D72" s="119"/>
      <c r="E72" s="57"/>
      <c r="F72" s="7"/>
      <c r="G72" s="7"/>
      <c r="H72" s="58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</row>
    <row r="73" spans="1:32" ht="15.75" customHeight="1" thickBot="1">
      <c r="A73" s="23">
        <v>69</v>
      </c>
      <c r="B73" s="113"/>
      <c r="C73" s="116"/>
      <c r="D73" s="119"/>
      <c r="E73" s="57"/>
      <c r="F73" s="6"/>
      <c r="G73" s="8"/>
      <c r="H73" s="58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</row>
    <row r="74" spans="1:32" ht="15.75" customHeight="1" thickBot="1">
      <c r="A74" s="23">
        <v>70</v>
      </c>
      <c r="B74" s="113"/>
      <c r="C74" s="116"/>
      <c r="D74" s="119"/>
      <c r="E74" s="57"/>
      <c r="F74" s="5"/>
      <c r="G74" s="8"/>
      <c r="H74" s="58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</row>
    <row r="75" spans="1:32" ht="15.75" customHeight="1" thickBot="1">
      <c r="A75" s="23">
        <v>71</v>
      </c>
      <c r="B75" s="113"/>
      <c r="C75" s="116"/>
      <c r="D75" s="119"/>
      <c r="E75" s="57"/>
      <c r="F75" s="9"/>
      <c r="G75" s="5"/>
      <c r="H75" s="58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</row>
    <row r="76" spans="1:32" ht="15.75" customHeight="1" thickBot="1">
      <c r="A76" s="24">
        <v>72</v>
      </c>
      <c r="B76" s="114"/>
      <c r="C76" s="117"/>
      <c r="D76" s="120"/>
      <c r="E76" s="57"/>
      <c r="F76" s="25"/>
      <c r="G76" s="25"/>
      <c r="H76" s="58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</row>
    <row r="77" spans="1:32" ht="15.75" customHeight="1" thickBot="1">
      <c r="A77" s="21">
        <v>73</v>
      </c>
      <c r="B77" s="112"/>
      <c r="C77" s="115"/>
      <c r="D77" s="118" t="s">
        <v>37</v>
      </c>
      <c r="E77" s="57"/>
      <c r="F77" s="22"/>
      <c r="G77" s="22"/>
      <c r="H77" s="58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</row>
    <row r="78" spans="1:32" ht="15.75" customHeight="1" thickBot="1">
      <c r="A78" s="23">
        <v>74</v>
      </c>
      <c r="B78" s="113"/>
      <c r="C78" s="116"/>
      <c r="D78" s="119"/>
      <c r="E78" s="57"/>
      <c r="F78" s="6"/>
      <c r="G78" s="6"/>
      <c r="H78" s="58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</row>
    <row r="79" spans="1:32" ht="15.75" customHeight="1" thickBot="1">
      <c r="A79" s="23">
        <v>75</v>
      </c>
      <c r="B79" s="113"/>
      <c r="C79" s="116"/>
      <c r="D79" s="119"/>
      <c r="E79" s="57"/>
      <c r="F79" s="5"/>
      <c r="G79" s="5"/>
      <c r="H79" s="58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</row>
    <row r="80" spans="1:32" ht="15.75" customHeight="1" thickBot="1">
      <c r="A80" s="23">
        <v>76</v>
      </c>
      <c r="B80" s="113"/>
      <c r="C80" s="116"/>
      <c r="D80" s="119"/>
      <c r="E80" s="57"/>
      <c r="F80" s="7"/>
      <c r="G80" s="7"/>
      <c r="H80" s="58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</row>
    <row r="81" spans="1:32" ht="15.75" customHeight="1" thickBot="1">
      <c r="A81" s="23">
        <v>77</v>
      </c>
      <c r="B81" s="113"/>
      <c r="C81" s="116"/>
      <c r="D81" s="119"/>
      <c r="E81" s="57"/>
      <c r="F81" s="6"/>
      <c r="G81" s="8"/>
      <c r="H81" s="58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</row>
    <row r="82" spans="1:32" ht="15.75" customHeight="1" thickBot="1">
      <c r="A82" s="23">
        <v>78</v>
      </c>
      <c r="B82" s="113"/>
      <c r="C82" s="116"/>
      <c r="D82" s="119"/>
      <c r="E82" s="57"/>
      <c r="F82" s="5"/>
      <c r="G82" s="8"/>
      <c r="H82" s="58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</row>
    <row r="83" spans="1:32" ht="15.75" customHeight="1" thickBot="1">
      <c r="A83" s="23">
        <v>79</v>
      </c>
      <c r="B83" s="113"/>
      <c r="C83" s="116"/>
      <c r="D83" s="119"/>
      <c r="E83" s="57"/>
      <c r="F83" s="9"/>
      <c r="G83" s="5"/>
      <c r="H83" s="58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</row>
    <row r="84" spans="1:32" ht="15.75" customHeight="1" thickBot="1">
      <c r="A84" s="24">
        <v>80</v>
      </c>
      <c r="B84" s="114"/>
      <c r="C84" s="117"/>
      <c r="D84" s="120"/>
      <c r="E84" s="57"/>
      <c r="F84" s="25"/>
      <c r="G84" s="25"/>
      <c r="H84" s="58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</row>
    <row r="85" spans="1:32" ht="15.75" customHeight="1" thickBot="1">
      <c r="A85" s="21">
        <v>81</v>
      </c>
      <c r="B85" s="112"/>
      <c r="C85" s="115"/>
      <c r="D85" s="118">
        <v>11</v>
      </c>
      <c r="E85" s="57"/>
      <c r="F85" s="22"/>
      <c r="G85" s="22"/>
      <c r="H85" s="58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</row>
    <row r="86" spans="1:32" ht="15.75" customHeight="1" thickBot="1">
      <c r="A86" s="23">
        <v>82</v>
      </c>
      <c r="B86" s="113"/>
      <c r="C86" s="116"/>
      <c r="D86" s="119"/>
      <c r="E86" s="57"/>
      <c r="F86" s="6"/>
      <c r="G86" s="6"/>
      <c r="H86" s="58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</row>
    <row r="87" spans="1:32" ht="15.75" customHeight="1" thickBot="1">
      <c r="A87" s="23">
        <v>83</v>
      </c>
      <c r="B87" s="113"/>
      <c r="C87" s="116"/>
      <c r="D87" s="119"/>
      <c r="E87" s="57"/>
      <c r="F87" s="5"/>
      <c r="G87" s="5"/>
      <c r="H87" s="58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</row>
    <row r="88" spans="1:32" ht="15.75" customHeight="1" thickBot="1">
      <c r="A88" s="23">
        <v>84</v>
      </c>
      <c r="B88" s="113"/>
      <c r="C88" s="116"/>
      <c r="D88" s="119"/>
      <c r="E88" s="57"/>
      <c r="F88" s="7"/>
      <c r="G88" s="7"/>
      <c r="H88" s="58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</row>
    <row r="89" spans="1:32" ht="15.75" customHeight="1" thickBot="1">
      <c r="A89" s="23">
        <v>85</v>
      </c>
      <c r="B89" s="113"/>
      <c r="C89" s="116"/>
      <c r="D89" s="119"/>
      <c r="E89" s="57"/>
      <c r="F89" s="6"/>
      <c r="G89" s="8"/>
      <c r="H89" s="58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</row>
    <row r="90" spans="1:32" ht="15.75" customHeight="1" thickBot="1">
      <c r="A90" s="23">
        <v>86</v>
      </c>
      <c r="B90" s="113"/>
      <c r="C90" s="116"/>
      <c r="D90" s="119"/>
      <c r="E90" s="57"/>
      <c r="F90" s="5"/>
      <c r="G90" s="8"/>
      <c r="H90" s="58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</row>
    <row r="91" spans="1:32" ht="15.75" customHeight="1" thickBot="1">
      <c r="A91" s="23">
        <v>87</v>
      </c>
      <c r="B91" s="113"/>
      <c r="C91" s="116"/>
      <c r="D91" s="119"/>
      <c r="E91" s="57"/>
      <c r="F91" s="9"/>
      <c r="G91" s="5"/>
      <c r="H91" s="58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</row>
    <row r="92" spans="1:32" ht="15.75" customHeight="1" thickBot="1">
      <c r="A92" s="24">
        <v>88</v>
      </c>
      <c r="B92" s="114"/>
      <c r="C92" s="117"/>
      <c r="D92" s="120"/>
      <c r="E92" s="57"/>
      <c r="F92" s="25"/>
      <c r="G92" s="25"/>
      <c r="H92" s="58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</row>
    <row r="93" spans="1:32" ht="15.75" customHeight="1" thickBot="1">
      <c r="A93" s="21">
        <v>89</v>
      </c>
      <c r="B93" s="112"/>
      <c r="C93" s="115"/>
      <c r="D93" s="118">
        <v>12</v>
      </c>
      <c r="E93" s="57"/>
      <c r="F93" s="22"/>
      <c r="G93" s="22"/>
      <c r="H93" s="58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</row>
    <row r="94" spans="1:32" ht="15.75" customHeight="1" thickBot="1">
      <c r="A94" s="23">
        <v>90</v>
      </c>
      <c r="B94" s="113"/>
      <c r="C94" s="116"/>
      <c r="D94" s="119"/>
      <c r="E94" s="57"/>
      <c r="F94" s="6"/>
      <c r="G94" s="6"/>
      <c r="H94" s="58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</row>
    <row r="95" spans="1:32" ht="15.75" customHeight="1" thickBot="1">
      <c r="A95" s="23">
        <v>91</v>
      </c>
      <c r="B95" s="113"/>
      <c r="C95" s="116"/>
      <c r="D95" s="119"/>
      <c r="E95" s="57"/>
      <c r="F95" s="5"/>
      <c r="G95" s="5"/>
      <c r="H95" s="58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</row>
    <row r="96" spans="1:32" ht="15.75" customHeight="1" thickBot="1">
      <c r="A96" s="23">
        <v>92</v>
      </c>
      <c r="B96" s="113"/>
      <c r="C96" s="116"/>
      <c r="D96" s="119"/>
      <c r="E96" s="57"/>
      <c r="F96" s="7"/>
      <c r="G96" s="7"/>
      <c r="H96" s="58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</row>
    <row r="97" spans="1:32" ht="15.75" customHeight="1" thickBot="1">
      <c r="A97" s="23">
        <v>93</v>
      </c>
      <c r="B97" s="113"/>
      <c r="C97" s="116"/>
      <c r="D97" s="119"/>
      <c r="E97" s="57"/>
      <c r="F97" s="6"/>
      <c r="G97" s="8"/>
      <c r="H97" s="58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</row>
    <row r="98" spans="1:32" ht="15.75" customHeight="1" thickBot="1">
      <c r="A98" s="23">
        <v>94</v>
      </c>
      <c r="B98" s="113"/>
      <c r="C98" s="116"/>
      <c r="D98" s="119"/>
      <c r="E98" s="57"/>
      <c r="F98" s="5"/>
      <c r="G98" s="8"/>
      <c r="H98" s="58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</row>
    <row r="99" spans="1:32" ht="15.75" customHeight="1" thickBot="1">
      <c r="A99" s="23">
        <v>95</v>
      </c>
      <c r="B99" s="113"/>
      <c r="C99" s="116"/>
      <c r="D99" s="119"/>
      <c r="E99" s="57"/>
      <c r="F99" s="9"/>
      <c r="G99" s="5"/>
      <c r="H99" s="58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</row>
    <row r="100" spans="1:32" ht="15.75" customHeight="1" thickBot="1">
      <c r="A100" s="24">
        <v>96</v>
      </c>
      <c r="B100" s="114"/>
      <c r="C100" s="117"/>
      <c r="D100" s="120"/>
      <c r="E100" s="57"/>
      <c r="F100" s="25"/>
      <c r="G100" s="25"/>
      <c r="H100" s="58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</row>
    <row r="101" spans="1:32" ht="15.75" customHeight="1" thickBot="1">
      <c r="A101" s="21">
        <v>97</v>
      </c>
      <c r="B101" s="112"/>
      <c r="C101" s="115"/>
      <c r="D101" s="118">
        <v>13</v>
      </c>
      <c r="E101" s="57"/>
      <c r="F101" s="22"/>
      <c r="G101" s="22"/>
      <c r="H101" s="58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</row>
    <row r="102" spans="1:32" ht="15.75" customHeight="1" thickBot="1">
      <c r="A102" s="23">
        <v>98</v>
      </c>
      <c r="B102" s="113"/>
      <c r="C102" s="116"/>
      <c r="D102" s="119"/>
      <c r="E102" s="57"/>
      <c r="F102" s="6"/>
      <c r="G102" s="6"/>
      <c r="H102" s="58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</row>
    <row r="103" spans="1:32" ht="15.75" customHeight="1" thickBot="1">
      <c r="A103" s="23">
        <v>99</v>
      </c>
      <c r="B103" s="113"/>
      <c r="C103" s="116"/>
      <c r="D103" s="119"/>
      <c r="E103" s="57"/>
      <c r="F103" s="5"/>
      <c r="G103" s="5"/>
      <c r="H103" s="58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</row>
    <row r="104" spans="1:32" ht="15.75" customHeight="1" thickBot="1">
      <c r="A104" s="23">
        <v>100</v>
      </c>
      <c r="B104" s="113"/>
      <c r="C104" s="116"/>
      <c r="D104" s="119"/>
      <c r="E104" s="57"/>
      <c r="F104" s="7"/>
      <c r="G104" s="7"/>
      <c r="H104" s="58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</row>
    <row r="105" spans="1:32" ht="15.75" customHeight="1" thickBot="1">
      <c r="A105" s="23">
        <v>101</v>
      </c>
      <c r="B105" s="113"/>
      <c r="C105" s="116"/>
      <c r="D105" s="119"/>
      <c r="E105" s="57"/>
      <c r="F105" s="6"/>
      <c r="G105" s="8"/>
      <c r="H105" s="58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</row>
    <row r="106" spans="1:32" ht="15.75" customHeight="1" thickBot="1">
      <c r="A106" s="23">
        <v>102</v>
      </c>
      <c r="B106" s="113"/>
      <c r="C106" s="116"/>
      <c r="D106" s="119"/>
      <c r="E106" s="57"/>
      <c r="F106" s="5"/>
      <c r="G106" s="8"/>
      <c r="H106" s="58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</row>
    <row r="107" spans="1:32" ht="15.75" customHeight="1" thickBot="1">
      <c r="A107" s="23">
        <v>103</v>
      </c>
      <c r="B107" s="113"/>
      <c r="C107" s="116"/>
      <c r="D107" s="119"/>
      <c r="E107" s="57"/>
      <c r="F107" s="9"/>
      <c r="G107" s="5"/>
      <c r="H107" s="58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</row>
    <row r="108" spans="1:32" ht="15.75" customHeight="1" thickBot="1">
      <c r="A108" s="24">
        <v>104</v>
      </c>
      <c r="B108" s="114"/>
      <c r="C108" s="117"/>
      <c r="D108" s="120"/>
      <c r="E108" s="57"/>
      <c r="F108" s="25"/>
      <c r="G108" s="25"/>
      <c r="H108" s="58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</row>
    <row r="109" spans="1:32" ht="15.75" customHeight="1">
      <c r="A109" s="21">
        <v>105</v>
      </c>
      <c r="B109" s="112"/>
      <c r="C109" s="115"/>
      <c r="D109" s="118">
        <v>14</v>
      </c>
      <c r="E109" s="49"/>
      <c r="F109" s="22"/>
      <c r="G109" s="22"/>
      <c r="H109" s="50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</row>
    <row r="110" spans="1:32" ht="15.75" customHeight="1">
      <c r="A110" s="23">
        <v>106</v>
      </c>
      <c r="B110" s="113"/>
      <c r="C110" s="116"/>
      <c r="D110" s="119"/>
      <c r="E110" s="51"/>
      <c r="F110" s="6"/>
      <c r="G110" s="6"/>
      <c r="H110" s="52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</row>
    <row r="111" spans="1:32" ht="15.75" customHeight="1">
      <c r="A111" s="23">
        <v>107</v>
      </c>
      <c r="B111" s="113"/>
      <c r="C111" s="116"/>
      <c r="D111" s="119"/>
      <c r="E111" s="53"/>
      <c r="F111" s="5"/>
      <c r="G111" s="5"/>
      <c r="H111" s="54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</row>
    <row r="112" spans="1:32" ht="15.75" customHeight="1">
      <c r="A112" s="23">
        <v>108</v>
      </c>
      <c r="B112" s="113"/>
      <c r="C112" s="116"/>
      <c r="D112" s="119"/>
      <c r="E112" s="55"/>
      <c r="F112" s="7"/>
      <c r="G112" s="7"/>
      <c r="H112" s="56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</row>
    <row r="113" spans="1:32" ht="15.75" customHeight="1">
      <c r="A113" s="23">
        <v>109</v>
      </c>
      <c r="B113" s="113"/>
      <c r="C113" s="116"/>
      <c r="D113" s="119"/>
      <c r="E113" s="53"/>
      <c r="F113" s="6"/>
      <c r="G113" s="8"/>
      <c r="H113" s="52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</row>
    <row r="114" spans="1:32" ht="15.75" customHeight="1">
      <c r="A114" s="23">
        <v>110</v>
      </c>
      <c r="B114" s="113"/>
      <c r="C114" s="116"/>
      <c r="D114" s="119"/>
      <c r="E114" s="53"/>
      <c r="F114" s="5"/>
      <c r="G114" s="8"/>
      <c r="H114" s="54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</row>
    <row r="115" spans="1:32" ht="15.75" customHeight="1">
      <c r="A115" s="23">
        <v>111</v>
      </c>
      <c r="B115" s="113"/>
      <c r="C115" s="116"/>
      <c r="D115" s="119"/>
      <c r="E115" s="53"/>
      <c r="F115" s="9"/>
      <c r="G115" s="5"/>
      <c r="H115" s="56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</row>
    <row r="116" spans="1:32" ht="15.75" customHeight="1" thickBot="1">
      <c r="A116" s="24">
        <v>112</v>
      </c>
      <c r="B116" s="114"/>
      <c r="C116" s="117"/>
      <c r="D116" s="120"/>
      <c r="E116" s="57"/>
      <c r="F116" s="25"/>
      <c r="G116" s="25"/>
      <c r="H116" s="58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</row>
    <row r="117" spans="1:32" ht="15.75" customHeight="1">
      <c r="A117" s="21">
        <v>113</v>
      </c>
      <c r="B117" s="112"/>
      <c r="C117" s="115"/>
      <c r="D117" s="118">
        <v>15</v>
      </c>
      <c r="E117" s="49"/>
      <c r="F117" s="22"/>
      <c r="G117" s="22"/>
      <c r="H117" s="50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</row>
    <row r="118" spans="1:32" ht="15.75" customHeight="1">
      <c r="A118" s="23">
        <v>114</v>
      </c>
      <c r="B118" s="113"/>
      <c r="C118" s="116"/>
      <c r="D118" s="119"/>
      <c r="E118" s="51"/>
      <c r="F118" s="6"/>
      <c r="G118" s="6"/>
      <c r="H118" s="52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</row>
    <row r="119" spans="1:32" ht="15.75" customHeight="1">
      <c r="A119" s="23">
        <v>115</v>
      </c>
      <c r="B119" s="113"/>
      <c r="C119" s="116"/>
      <c r="D119" s="119"/>
      <c r="E119" s="53"/>
      <c r="F119" s="5"/>
      <c r="G119" s="5"/>
      <c r="H119" s="54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</row>
    <row r="120" spans="1:32" ht="15.75" customHeight="1">
      <c r="A120" s="23">
        <v>116</v>
      </c>
      <c r="B120" s="113"/>
      <c r="C120" s="116"/>
      <c r="D120" s="119"/>
      <c r="E120" s="55"/>
      <c r="F120" s="7"/>
      <c r="G120" s="7"/>
      <c r="H120" s="56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</row>
    <row r="121" spans="1:32" ht="15.75" customHeight="1">
      <c r="A121" s="23">
        <v>117</v>
      </c>
      <c r="B121" s="113"/>
      <c r="C121" s="116"/>
      <c r="D121" s="119"/>
      <c r="E121" s="53"/>
      <c r="F121" s="6"/>
      <c r="G121" s="8"/>
      <c r="H121" s="52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</row>
    <row r="122" spans="1:32" ht="15.75" customHeight="1">
      <c r="A122" s="23">
        <v>118</v>
      </c>
      <c r="B122" s="113"/>
      <c r="C122" s="116"/>
      <c r="D122" s="119"/>
      <c r="E122" s="53"/>
      <c r="F122" s="5"/>
      <c r="G122" s="8"/>
      <c r="H122" s="54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</row>
    <row r="123" spans="1:32" ht="15.75" customHeight="1">
      <c r="A123" s="23">
        <v>119</v>
      </c>
      <c r="B123" s="113"/>
      <c r="C123" s="116"/>
      <c r="D123" s="119"/>
      <c r="E123" s="53"/>
      <c r="F123" s="9"/>
      <c r="G123" s="5"/>
      <c r="H123" s="56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</row>
    <row r="124" spans="1:32" ht="15.75" customHeight="1" thickBot="1">
      <c r="A124" s="24">
        <v>120</v>
      </c>
      <c r="B124" s="114"/>
      <c r="C124" s="117"/>
      <c r="D124" s="120"/>
      <c r="E124" s="57"/>
      <c r="F124" s="25"/>
      <c r="G124" s="25"/>
      <c r="H124" s="58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</row>
    <row r="125" spans="1:32" ht="15.75" customHeight="1">
      <c r="A125" s="21">
        <v>121</v>
      </c>
      <c r="B125" s="112"/>
      <c r="C125" s="115"/>
      <c r="D125" s="118">
        <v>16</v>
      </c>
      <c r="E125" s="49"/>
      <c r="F125" s="22"/>
      <c r="G125" s="22"/>
      <c r="H125" s="50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</row>
    <row r="126" spans="1:32" ht="15.75" customHeight="1">
      <c r="A126" s="23">
        <v>122</v>
      </c>
      <c r="B126" s="113"/>
      <c r="C126" s="116"/>
      <c r="D126" s="119"/>
      <c r="E126" s="51"/>
      <c r="F126" s="6"/>
      <c r="G126" s="6"/>
      <c r="H126" s="52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</row>
    <row r="127" spans="1:32" ht="15.75" customHeight="1">
      <c r="A127" s="23">
        <v>123</v>
      </c>
      <c r="B127" s="113"/>
      <c r="C127" s="116"/>
      <c r="D127" s="119"/>
      <c r="E127" s="53"/>
      <c r="F127" s="5"/>
      <c r="G127" s="5"/>
      <c r="H127" s="54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</row>
    <row r="128" spans="1:32" ht="15.75" customHeight="1">
      <c r="A128" s="23">
        <v>124</v>
      </c>
      <c r="B128" s="113"/>
      <c r="C128" s="116"/>
      <c r="D128" s="119"/>
      <c r="E128" s="55"/>
      <c r="F128" s="7"/>
      <c r="G128" s="7"/>
      <c r="H128" s="56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</row>
    <row r="129" spans="1:32" ht="15.75" customHeight="1">
      <c r="A129" s="23">
        <v>125</v>
      </c>
      <c r="B129" s="113"/>
      <c r="C129" s="116"/>
      <c r="D129" s="119"/>
      <c r="E129" s="53"/>
      <c r="F129" s="6"/>
      <c r="G129" s="8"/>
      <c r="H129" s="52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</row>
    <row r="130" spans="1:32" ht="15.75" customHeight="1">
      <c r="A130" s="23">
        <v>126</v>
      </c>
      <c r="B130" s="113"/>
      <c r="C130" s="116"/>
      <c r="D130" s="119"/>
      <c r="E130" s="53"/>
      <c r="F130" s="5"/>
      <c r="G130" s="8"/>
      <c r="H130" s="54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</row>
    <row r="131" spans="1:32" ht="15.75" customHeight="1">
      <c r="A131" s="23">
        <v>127</v>
      </c>
      <c r="B131" s="113"/>
      <c r="C131" s="116"/>
      <c r="D131" s="119"/>
      <c r="E131" s="53"/>
      <c r="F131" s="9"/>
      <c r="G131" s="5"/>
      <c r="H131" s="56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</row>
    <row r="132" spans="1:32" ht="15.75" customHeight="1" thickBot="1">
      <c r="A132" s="24">
        <v>128</v>
      </c>
      <c r="B132" s="114"/>
      <c r="C132" s="117"/>
      <c r="D132" s="120"/>
      <c r="E132" s="57"/>
      <c r="F132" s="25"/>
      <c r="G132" s="25"/>
      <c r="H132" s="58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</row>
    <row r="133" spans="1:32" ht="15.75" customHeight="1">
      <c r="A133" s="21">
        <v>129</v>
      </c>
      <c r="B133" s="112"/>
      <c r="C133" s="115"/>
      <c r="D133" s="118">
        <v>17</v>
      </c>
      <c r="E133" s="49"/>
      <c r="F133" s="22"/>
      <c r="G133" s="22"/>
      <c r="H133" s="50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</row>
    <row r="134" spans="1:32" ht="15.75" customHeight="1">
      <c r="A134" s="23">
        <v>130</v>
      </c>
      <c r="B134" s="113"/>
      <c r="C134" s="116"/>
      <c r="D134" s="119"/>
      <c r="E134" s="51"/>
      <c r="F134" s="6"/>
      <c r="G134" s="6"/>
      <c r="H134" s="52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</row>
    <row r="135" spans="1:32" ht="15.75" customHeight="1">
      <c r="A135" s="23">
        <v>131</v>
      </c>
      <c r="B135" s="113"/>
      <c r="C135" s="116"/>
      <c r="D135" s="119"/>
      <c r="E135" s="53"/>
      <c r="F135" s="5"/>
      <c r="G135" s="5"/>
      <c r="H135" s="54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</row>
    <row r="136" spans="1:32" ht="15.75" customHeight="1">
      <c r="A136" s="23">
        <v>132</v>
      </c>
      <c r="B136" s="113"/>
      <c r="C136" s="116"/>
      <c r="D136" s="119"/>
      <c r="E136" s="55"/>
      <c r="F136" s="7"/>
      <c r="G136" s="7"/>
      <c r="H136" s="56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</row>
    <row r="137" spans="1:32" ht="15.75" customHeight="1">
      <c r="A137" s="23">
        <v>133</v>
      </c>
      <c r="B137" s="113"/>
      <c r="C137" s="116"/>
      <c r="D137" s="119"/>
      <c r="E137" s="53"/>
      <c r="F137" s="6"/>
      <c r="G137" s="8"/>
      <c r="H137" s="52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</row>
    <row r="138" spans="1:32" ht="15.75" customHeight="1">
      <c r="A138" s="23">
        <v>134</v>
      </c>
      <c r="B138" s="113"/>
      <c r="C138" s="116"/>
      <c r="D138" s="119"/>
      <c r="E138" s="53"/>
      <c r="F138" s="5"/>
      <c r="G138" s="8"/>
      <c r="H138" s="54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</row>
    <row r="139" spans="1:32" ht="15.75" customHeight="1">
      <c r="A139" s="23">
        <v>135</v>
      </c>
      <c r="B139" s="113"/>
      <c r="C139" s="116"/>
      <c r="D139" s="119"/>
      <c r="E139" s="53"/>
      <c r="F139" s="9"/>
      <c r="G139" s="5"/>
      <c r="H139" s="56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</row>
    <row r="140" spans="1:32" ht="15.75" customHeight="1" thickBot="1">
      <c r="A140" s="24">
        <v>136</v>
      </c>
      <c r="B140" s="114"/>
      <c r="C140" s="117"/>
      <c r="D140" s="120"/>
      <c r="E140" s="57"/>
      <c r="F140" s="25"/>
      <c r="G140" s="25"/>
      <c r="H140" s="58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</row>
    <row r="141" spans="1:32" ht="15.75" customHeight="1">
      <c r="A141" s="21">
        <v>137</v>
      </c>
      <c r="B141" s="112"/>
      <c r="C141" s="115"/>
      <c r="D141" s="118">
        <v>18</v>
      </c>
      <c r="E141" s="49"/>
      <c r="F141" s="22"/>
      <c r="G141" s="22"/>
      <c r="H141" s="50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</row>
    <row r="142" spans="1:32" ht="15.75" customHeight="1">
      <c r="A142" s="23">
        <v>138</v>
      </c>
      <c r="B142" s="113"/>
      <c r="C142" s="116"/>
      <c r="D142" s="119"/>
      <c r="E142" s="51"/>
      <c r="F142" s="6"/>
      <c r="G142" s="6"/>
      <c r="H142" s="52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</row>
    <row r="143" spans="1:32" ht="15.75" customHeight="1">
      <c r="A143" s="23">
        <v>139</v>
      </c>
      <c r="B143" s="113"/>
      <c r="C143" s="116"/>
      <c r="D143" s="119"/>
      <c r="E143" s="53"/>
      <c r="F143" s="5"/>
      <c r="G143" s="5"/>
      <c r="H143" s="54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</row>
    <row r="144" spans="1:32" ht="15.75" customHeight="1">
      <c r="A144" s="23">
        <v>140</v>
      </c>
      <c r="B144" s="113"/>
      <c r="C144" s="116"/>
      <c r="D144" s="119"/>
      <c r="E144" s="55"/>
      <c r="F144" s="7"/>
      <c r="G144" s="7"/>
      <c r="H144" s="56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</row>
    <row r="145" spans="1:32" ht="15.75" customHeight="1">
      <c r="A145" s="23">
        <v>141</v>
      </c>
      <c r="B145" s="113"/>
      <c r="C145" s="116"/>
      <c r="D145" s="119"/>
      <c r="E145" s="53"/>
      <c r="F145" s="6"/>
      <c r="G145" s="8"/>
      <c r="H145" s="52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</row>
    <row r="146" spans="1:32" ht="15.75" customHeight="1">
      <c r="A146" s="23">
        <v>142</v>
      </c>
      <c r="B146" s="113"/>
      <c r="C146" s="116"/>
      <c r="D146" s="119"/>
      <c r="E146" s="53"/>
      <c r="F146" s="5"/>
      <c r="G146" s="8"/>
      <c r="H146" s="54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</row>
    <row r="147" spans="1:32" ht="15.75" customHeight="1">
      <c r="A147" s="23">
        <v>143</v>
      </c>
      <c r="B147" s="113"/>
      <c r="C147" s="116"/>
      <c r="D147" s="119"/>
      <c r="E147" s="53"/>
      <c r="F147" s="9"/>
      <c r="G147" s="5"/>
      <c r="H147" s="56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</row>
    <row r="148" spans="1:32" ht="15.75" customHeight="1" thickBot="1">
      <c r="A148" s="24">
        <v>144</v>
      </c>
      <c r="B148" s="114"/>
      <c r="C148" s="117"/>
      <c r="D148" s="120"/>
      <c r="E148" s="57"/>
      <c r="F148" s="25"/>
      <c r="G148" s="25"/>
      <c r="H148" s="58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</row>
    <row r="149" spans="1:32" ht="15.75" customHeight="1">
      <c r="A149" s="21">
        <v>145</v>
      </c>
      <c r="B149" s="112"/>
      <c r="C149" s="115"/>
      <c r="D149" s="118">
        <v>19</v>
      </c>
      <c r="E149" s="49"/>
      <c r="F149" s="22"/>
      <c r="G149" s="22"/>
      <c r="H149" s="50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</row>
    <row r="150" spans="1:32" ht="15.75" customHeight="1">
      <c r="A150" s="23">
        <v>146</v>
      </c>
      <c r="B150" s="113"/>
      <c r="C150" s="116"/>
      <c r="D150" s="119"/>
      <c r="E150" s="51"/>
      <c r="F150" s="6"/>
      <c r="G150" s="6"/>
      <c r="H150" s="52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</row>
    <row r="151" spans="1:32" ht="15.75" customHeight="1">
      <c r="A151" s="23">
        <v>147</v>
      </c>
      <c r="B151" s="113"/>
      <c r="C151" s="116"/>
      <c r="D151" s="119"/>
      <c r="E151" s="53"/>
      <c r="F151" s="5"/>
      <c r="G151" s="5"/>
      <c r="H151" s="54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</row>
    <row r="152" spans="1:32" ht="15.75" customHeight="1">
      <c r="A152" s="23">
        <v>148</v>
      </c>
      <c r="B152" s="113"/>
      <c r="C152" s="116"/>
      <c r="D152" s="119"/>
      <c r="E152" s="55"/>
      <c r="F152" s="7"/>
      <c r="G152" s="7"/>
      <c r="H152" s="56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</row>
    <row r="153" spans="1:32" ht="15.75" customHeight="1">
      <c r="A153" s="23">
        <v>149</v>
      </c>
      <c r="B153" s="113"/>
      <c r="C153" s="116"/>
      <c r="D153" s="119"/>
      <c r="E153" s="53"/>
      <c r="F153" s="6"/>
      <c r="G153" s="8"/>
      <c r="H153" s="52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</row>
    <row r="154" spans="1:32" ht="15.75" customHeight="1">
      <c r="A154" s="23">
        <v>150</v>
      </c>
      <c r="B154" s="113"/>
      <c r="C154" s="116"/>
      <c r="D154" s="119"/>
      <c r="E154" s="53"/>
      <c r="F154" s="5"/>
      <c r="G154" s="8"/>
      <c r="H154" s="54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</row>
    <row r="155" spans="1:32" ht="15.75" customHeight="1">
      <c r="A155" s="23">
        <v>151</v>
      </c>
      <c r="B155" s="113"/>
      <c r="C155" s="116"/>
      <c r="D155" s="119"/>
      <c r="E155" s="53"/>
      <c r="F155" s="9"/>
      <c r="G155" s="5"/>
      <c r="H155" s="56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</row>
    <row r="156" spans="1:32" ht="15.75" customHeight="1" thickBot="1">
      <c r="A156" s="24">
        <v>152</v>
      </c>
      <c r="B156" s="114"/>
      <c r="C156" s="117"/>
      <c r="D156" s="120"/>
      <c r="E156" s="57"/>
      <c r="F156" s="25"/>
      <c r="G156" s="25"/>
      <c r="H156" s="58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</row>
    <row r="157" spans="1:32" ht="15.75" customHeight="1">
      <c r="A157" s="21">
        <v>153</v>
      </c>
      <c r="B157" s="112"/>
      <c r="C157" s="115"/>
      <c r="D157" s="118">
        <v>20</v>
      </c>
      <c r="E157" s="49"/>
      <c r="F157" s="22"/>
      <c r="G157" s="22"/>
      <c r="H157" s="50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</row>
    <row r="158" spans="1:32" ht="15.75" customHeight="1">
      <c r="A158" s="23">
        <v>154</v>
      </c>
      <c r="B158" s="113"/>
      <c r="C158" s="116"/>
      <c r="D158" s="119"/>
      <c r="E158" s="51"/>
      <c r="F158" s="6"/>
      <c r="G158" s="6"/>
      <c r="H158" s="52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</row>
    <row r="159" spans="1:32" ht="15.75" customHeight="1">
      <c r="A159" s="23">
        <v>155</v>
      </c>
      <c r="B159" s="113"/>
      <c r="C159" s="116"/>
      <c r="D159" s="119"/>
      <c r="E159" s="53"/>
      <c r="F159" s="5"/>
      <c r="G159" s="5"/>
      <c r="H159" s="54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</row>
    <row r="160" spans="1:32" ht="15.75" customHeight="1">
      <c r="A160" s="23">
        <v>156</v>
      </c>
      <c r="B160" s="113"/>
      <c r="C160" s="116"/>
      <c r="D160" s="119"/>
      <c r="E160" s="55"/>
      <c r="F160" s="7"/>
      <c r="G160" s="7"/>
      <c r="H160" s="56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</row>
    <row r="161" spans="1:32" ht="15.75" customHeight="1">
      <c r="A161" s="23">
        <v>157</v>
      </c>
      <c r="B161" s="113"/>
      <c r="C161" s="116"/>
      <c r="D161" s="119"/>
      <c r="E161" s="53"/>
      <c r="F161" s="6"/>
      <c r="G161" s="8"/>
      <c r="H161" s="52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</row>
    <row r="162" spans="1:32" ht="15.75" customHeight="1">
      <c r="A162" s="23">
        <v>158</v>
      </c>
      <c r="B162" s="113"/>
      <c r="C162" s="116"/>
      <c r="D162" s="119"/>
      <c r="E162" s="53"/>
      <c r="F162" s="5"/>
      <c r="G162" s="8"/>
      <c r="H162" s="54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</row>
    <row r="163" spans="1:32" ht="15.75" customHeight="1">
      <c r="A163" s="23">
        <v>159</v>
      </c>
      <c r="B163" s="113"/>
      <c r="C163" s="116"/>
      <c r="D163" s="119"/>
      <c r="E163" s="53"/>
      <c r="F163" s="9"/>
      <c r="G163" s="5"/>
      <c r="H163" s="56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</row>
    <row r="164" spans="1:32" ht="15.75" customHeight="1" thickBot="1">
      <c r="A164" s="24">
        <v>160</v>
      </c>
      <c r="B164" s="114"/>
      <c r="C164" s="117"/>
      <c r="D164" s="120"/>
      <c r="E164" s="57"/>
      <c r="F164" s="25"/>
      <c r="G164" s="25"/>
      <c r="H164" s="58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</row>
    <row r="165" spans="1:32" ht="15.75" customHeight="1">
      <c r="A165" s="21">
        <v>161</v>
      </c>
      <c r="B165" s="112"/>
      <c r="C165" s="115"/>
      <c r="D165" s="118">
        <v>21</v>
      </c>
      <c r="E165" s="49"/>
      <c r="F165" s="22"/>
      <c r="G165" s="22"/>
      <c r="H165" s="50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</row>
    <row r="166" spans="1:32" ht="15.75" customHeight="1">
      <c r="A166" s="23">
        <v>162</v>
      </c>
      <c r="B166" s="113"/>
      <c r="C166" s="116"/>
      <c r="D166" s="119"/>
      <c r="E166" s="51"/>
      <c r="F166" s="6"/>
      <c r="G166" s="6"/>
      <c r="H166" s="52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</row>
    <row r="167" spans="1:32" ht="15.75" customHeight="1">
      <c r="A167" s="23">
        <v>163</v>
      </c>
      <c r="B167" s="113"/>
      <c r="C167" s="116"/>
      <c r="D167" s="119"/>
      <c r="E167" s="53"/>
      <c r="F167" s="5"/>
      <c r="G167" s="5"/>
      <c r="H167" s="54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</row>
    <row r="168" spans="1:32" ht="15.75" customHeight="1">
      <c r="A168" s="23">
        <v>164</v>
      </c>
      <c r="B168" s="113"/>
      <c r="C168" s="116"/>
      <c r="D168" s="119"/>
      <c r="E168" s="55"/>
      <c r="F168" s="7"/>
      <c r="G168" s="7"/>
      <c r="H168" s="56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</row>
    <row r="169" spans="1:32" ht="15.75" customHeight="1">
      <c r="A169" s="23">
        <v>165</v>
      </c>
      <c r="B169" s="113"/>
      <c r="C169" s="116"/>
      <c r="D169" s="119"/>
      <c r="E169" s="53"/>
      <c r="F169" s="6"/>
      <c r="G169" s="8"/>
      <c r="H169" s="52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</row>
    <row r="170" spans="1:32" ht="15.75" customHeight="1">
      <c r="A170" s="23">
        <v>166</v>
      </c>
      <c r="B170" s="113"/>
      <c r="C170" s="116"/>
      <c r="D170" s="119"/>
      <c r="E170" s="53"/>
      <c r="F170" s="5"/>
      <c r="G170" s="8"/>
      <c r="H170" s="54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</row>
    <row r="171" spans="1:32" ht="15.75" customHeight="1">
      <c r="A171" s="23">
        <v>167</v>
      </c>
      <c r="B171" s="113"/>
      <c r="C171" s="116"/>
      <c r="D171" s="119"/>
      <c r="E171" s="53"/>
      <c r="F171" s="9"/>
      <c r="G171" s="5"/>
      <c r="H171" s="56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</row>
    <row r="172" spans="1:32" ht="15.75" customHeight="1" thickBot="1">
      <c r="A172" s="24">
        <v>168</v>
      </c>
      <c r="B172" s="114"/>
      <c r="C172" s="117"/>
      <c r="D172" s="120"/>
      <c r="E172" s="57"/>
      <c r="F172" s="25"/>
      <c r="G172" s="25"/>
      <c r="H172" s="58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</row>
    <row r="173" spans="1:32" ht="15.75" customHeight="1">
      <c r="A173" s="21">
        <v>169</v>
      </c>
      <c r="B173" s="112"/>
      <c r="C173" s="115"/>
      <c r="D173" s="118">
        <v>22</v>
      </c>
      <c r="E173" s="49"/>
      <c r="F173" s="22"/>
      <c r="G173" s="22"/>
      <c r="H173" s="50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</row>
    <row r="174" spans="1:32" ht="15.75" customHeight="1">
      <c r="A174" s="23">
        <v>170</v>
      </c>
      <c r="B174" s="113"/>
      <c r="C174" s="116"/>
      <c r="D174" s="119"/>
      <c r="E174" s="51"/>
      <c r="F174" s="6"/>
      <c r="G174" s="6"/>
      <c r="H174" s="52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</row>
    <row r="175" spans="1:32" ht="15.75" customHeight="1">
      <c r="A175" s="23">
        <v>171</v>
      </c>
      <c r="B175" s="113"/>
      <c r="C175" s="116"/>
      <c r="D175" s="119"/>
      <c r="E175" s="53"/>
      <c r="F175" s="5"/>
      <c r="G175" s="5"/>
      <c r="H175" s="54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</row>
    <row r="176" spans="1:32" ht="15.75" customHeight="1">
      <c r="A176" s="23">
        <v>172</v>
      </c>
      <c r="B176" s="113"/>
      <c r="C176" s="116"/>
      <c r="D176" s="119"/>
      <c r="E176" s="55"/>
      <c r="F176" s="7"/>
      <c r="G176" s="7"/>
      <c r="H176" s="56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</row>
    <row r="177" spans="1:32" ht="15.75" customHeight="1">
      <c r="A177" s="23">
        <v>173</v>
      </c>
      <c r="B177" s="113"/>
      <c r="C177" s="116"/>
      <c r="D177" s="119"/>
      <c r="E177" s="53"/>
      <c r="F177" s="6"/>
      <c r="G177" s="8"/>
      <c r="H177" s="52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</row>
    <row r="178" spans="1:32" ht="15.75" customHeight="1">
      <c r="A178" s="23">
        <v>174</v>
      </c>
      <c r="B178" s="113"/>
      <c r="C178" s="116"/>
      <c r="D178" s="119"/>
      <c r="E178" s="53"/>
      <c r="F178" s="5"/>
      <c r="G178" s="8"/>
      <c r="H178" s="54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</row>
    <row r="179" spans="1:32" ht="15.75" customHeight="1">
      <c r="A179" s="23">
        <v>175</v>
      </c>
      <c r="B179" s="113"/>
      <c r="C179" s="116"/>
      <c r="D179" s="119"/>
      <c r="E179" s="53"/>
      <c r="F179" s="9"/>
      <c r="G179" s="5"/>
      <c r="H179" s="56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</row>
    <row r="180" spans="1:32" ht="15.75" customHeight="1" thickBot="1">
      <c r="A180" s="24">
        <v>176</v>
      </c>
      <c r="B180" s="114"/>
      <c r="C180" s="117"/>
      <c r="D180" s="120"/>
      <c r="E180" s="57"/>
      <c r="F180" s="25"/>
      <c r="G180" s="25"/>
      <c r="H180" s="58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</row>
    <row r="181" spans="1:32" ht="15.75" customHeight="1">
      <c r="A181" s="21">
        <v>177</v>
      </c>
      <c r="B181" s="112"/>
      <c r="C181" s="115"/>
      <c r="D181" s="118">
        <v>23</v>
      </c>
      <c r="E181" s="49"/>
      <c r="F181" s="22"/>
      <c r="G181" s="22"/>
      <c r="H181" s="50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</row>
    <row r="182" spans="1:32" ht="15.75" customHeight="1">
      <c r="A182" s="23">
        <v>178</v>
      </c>
      <c r="B182" s="113"/>
      <c r="C182" s="116"/>
      <c r="D182" s="119"/>
      <c r="E182" s="51"/>
      <c r="F182" s="6"/>
      <c r="G182" s="6"/>
      <c r="H182" s="52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</row>
    <row r="183" spans="1:32" ht="15.75" customHeight="1">
      <c r="A183" s="23">
        <v>179</v>
      </c>
      <c r="B183" s="113"/>
      <c r="C183" s="116"/>
      <c r="D183" s="119"/>
      <c r="E183" s="53"/>
      <c r="F183" s="5"/>
      <c r="G183" s="5"/>
      <c r="H183" s="54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</row>
    <row r="184" spans="1:32" ht="15.75" customHeight="1">
      <c r="A184" s="23">
        <v>180</v>
      </c>
      <c r="B184" s="113"/>
      <c r="C184" s="116"/>
      <c r="D184" s="119"/>
      <c r="E184" s="55"/>
      <c r="F184" s="7"/>
      <c r="G184" s="7"/>
      <c r="H184" s="56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</row>
    <row r="185" spans="1:32" ht="15.75" customHeight="1">
      <c r="A185" s="23">
        <v>181</v>
      </c>
      <c r="B185" s="113"/>
      <c r="C185" s="116"/>
      <c r="D185" s="119"/>
      <c r="E185" s="53"/>
      <c r="F185" s="6"/>
      <c r="G185" s="8"/>
      <c r="H185" s="52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</row>
    <row r="186" spans="1:32" ht="15.75" customHeight="1">
      <c r="A186" s="23">
        <v>182</v>
      </c>
      <c r="B186" s="113"/>
      <c r="C186" s="116"/>
      <c r="D186" s="119"/>
      <c r="E186" s="53"/>
      <c r="F186" s="5"/>
      <c r="G186" s="8"/>
      <c r="H186" s="54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</row>
    <row r="187" spans="1:32" ht="15.75" customHeight="1">
      <c r="A187" s="23">
        <v>183</v>
      </c>
      <c r="B187" s="113"/>
      <c r="C187" s="116"/>
      <c r="D187" s="119"/>
      <c r="E187" s="53"/>
      <c r="F187" s="9"/>
      <c r="G187" s="5"/>
      <c r="H187" s="56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</row>
    <row r="188" spans="1:32" ht="15.75" customHeight="1" thickBot="1">
      <c r="A188" s="24">
        <v>184</v>
      </c>
      <c r="B188" s="114"/>
      <c r="C188" s="117"/>
      <c r="D188" s="120"/>
      <c r="E188" s="57"/>
      <c r="F188" s="25"/>
      <c r="G188" s="25"/>
      <c r="H188" s="58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</row>
    <row r="189" spans="1:32" ht="15.75" customHeight="1">
      <c r="A189" s="21">
        <v>185</v>
      </c>
      <c r="B189" s="112"/>
      <c r="C189" s="115"/>
      <c r="D189" s="118">
        <v>24</v>
      </c>
      <c r="E189" s="49"/>
      <c r="F189" s="22"/>
      <c r="G189" s="22"/>
      <c r="H189" s="50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</row>
    <row r="190" spans="1:32" ht="15.75" customHeight="1">
      <c r="A190" s="23">
        <v>186</v>
      </c>
      <c r="B190" s="113"/>
      <c r="C190" s="116"/>
      <c r="D190" s="119"/>
      <c r="E190" s="51"/>
      <c r="F190" s="6"/>
      <c r="G190" s="6"/>
      <c r="H190" s="52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</row>
    <row r="191" spans="1:32" ht="15.75" customHeight="1">
      <c r="A191" s="23">
        <v>187</v>
      </c>
      <c r="B191" s="113"/>
      <c r="C191" s="116"/>
      <c r="D191" s="119"/>
      <c r="E191" s="53"/>
      <c r="F191" s="5"/>
      <c r="G191" s="5"/>
      <c r="H191" s="54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</row>
    <row r="192" spans="1:32" ht="15.75" customHeight="1">
      <c r="A192" s="23">
        <v>188</v>
      </c>
      <c r="B192" s="113"/>
      <c r="C192" s="116"/>
      <c r="D192" s="119"/>
      <c r="E192" s="55"/>
      <c r="F192" s="7"/>
      <c r="G192" s="7"/>
      <c r="H192" s="56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</row>
    <row r="193" spans="1:32" ht="15.75" customHeight="1">
      <c r="A193" s="23">
        <v>189</v>
      </c>
      <c r="B193" s="113"/>
      <c r="C193" s="116"/>
      <c r="D193" s="119"/>
      <c r="E193" s="53"/>
      <c r="F193" s="6"/>
      <c r="G193" s="8"/>
      <c r="H193" s="52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</row>
    <row r="194" spans="1:32" ht="15.75" customHeight="1">
      <c r="A194" s="23">
        <v>190</v>
      </c>
      <c r="B194" s="113"/>
      <c r="C194" s="116"/>
      <c r="D194" s="119"/>
      <c r="E194" s="53"/>
      <c r="F194" s="5"/>
      <c r="G194" s="8"/>
      <c r="H194" s="54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</row>
    <row r="195" spans="1:32" ht="15.75" customHeight="1">
      <c r="A195" s="23">
        <v>191</v>
      </c>
      <c r="B195" s="113"/>
      <c r="C195" s="116"/>
      <c r="D195" s="119"/>
      <c r="E195" s="53"/>
      <c r="F195" s="9"/>
      <c r="G195" s="5"/>
      <c r="H195" s="56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</row>
    <row r="196" spans="1:32" ht="15.75" customHeight="1" thickBot="1">
      <c r="A196" s="24">
        <v>192</v>
      </c>
      <c r="B196" s="114"/>
      <c r="C196" s="117"/>
      <c r="D196" s="120"/>
      <c r="E196" s="57"/>
      <c r="F196" s="25"/>
      <c r="G196" s="25"/>
      <c r="H196" s="58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</row>
    <row r="197" spans="1:32" ht="15.75" customHeight="1">
      <c r="A197" s="21">
        <v>193</v>
      </c>
      <c r="B197" s="112"/>
      <c r="C197" s="115"/>
      <c r="D197" s="118">
        <v>25</v>
      </c>
      <c r="E197" s="49"/>
      <c r="F197" s="22"/>
      <c r="G197" s="22"/>
      <c r="H197" s="50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</row>
    <row r="198" spans="1:32" ht="15.75" customHeight="1">
      <c r="A198" s="23">
        <v>194</v>
      </c>
      <c r="B198" s="113"/>
      <c r="C198" s="116"/>
      <c r="D198" s="119"/>
      <c r="E198" s="51"/>
      <c r="F198" s="6"/>
      <c r="G198" s="6"/>
      <c r="H198" s="52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</row>
    <row r="199" spans="1:32" ht="15.75" customHeight="1">
      <c r="A199" s="23">
        <v>195</v>
      </c>
      <c r="B199" s="113"/>
      <c r="C199" s="116"/>
      <c r="D199" s="119"/>
      <c r="E199" s="53"/>
      <c r="F199" s="5"/>
      <c r="G199" s="5"/>
      <c r="H199" s="54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</row>
    <row r="200" spans="1:32" ht="15.75" customHeight="1">
      <c r="A200" s="23">
        <v>196</v>
      </c>
      <c r="B200" s="113"/>
      <c r="C200" s="116"/>
      <c r="D200" s="119"/>
      <c r="E200" s="55"/>
      <c r="F200" s="7"/>
      <c r="G200" s="7"/>
      <c r="H200" s="56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</row>
    <row r="201" spans="1:32" ht="15.75" customHeight="1">
      <c r="A201" s="23">
        <v>197</v>
      </c>
      <c r="B201" s="113"/>
      <c r="C201" s="116"/>
      <c r="D201" s="119"/>
      <c r="E201" s="53"/>
      <c r="F201" s="6"/>
      <c r="G201" s="8"/>
      <c r="H201" s="52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</row>
    <row r="202" spans="1:32" ht="15.75" customHeight="1">
      <c r="A202" s="23">
        <v>198</v>
      </c>
      <c r="B202" s="113"/>
      <c r="C202" s="116"/>
      <c r="D202" s="119"/>
      <c r="E202" s="53"/>
      <c r="F202" s="5"/>
      <c r="G202" s="8"/>
      <c r="H202" s="54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</row>
    <row r="203" spans="1:32" ht="15.75" customHeight="1">
      <c r="A203" s="23">
        <v>199</v>
      </c>
      <c r="B203" s="113"/>
      <c r="C203" s="116"/>
      <c r="D203" s="119"/>
      <c r="E203" s="53"/>
      <c r="F203" s="9"/>
      <c r="G203" s="5"/>
      <c r="H203" s="56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</row>
    <row r="204" spans="1:32" ht="15.75" customHeight="1" thickBot="1">
      <c r="A204" s="24">
        <v>200</v>
      </c>
      <c r="B204" s="114"/>
      <c r="C204" s="117"/>
      <c r="D204" s="120"/>
      <c r="E204" s="57"/>
      <c r="F204" s="25"/>
      <c r="G204" s="25"/>
      <c r="H204" s="58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</row>
    <row r="205" spans="1:32" ht="15.75" customHeight="1">
      <c r="A205" s="21">
        <v>201</v>
      </c>
      <c r="B205" s="112"/>
      <c r="C205" s="115"/>
      <c r="D205" s="118">
        <v>26</v>
      </c>
      <c r="E205" s="49"/>
      <c r="F205" s="22"/>
      <c r="G205" s="22"/>
      <c r="H205" s="50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</row>
    <row r="206" spans="1:32" ht="15.75" customHeight="1">
      <c r="A206" s="23">
        <v>202</v>
      </c>
      <c r="B206" s="113"/>
      <c r="C206" s="116"/>
      <c r="D206" s="119"/>
      <c r="E206" s="51"/>
      <c r="F206" s="6"/>
      <c r="G206" s="6"/>
      <c r="H206" s="52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</row>
    <row r="207" spans="1:32" ht="15.75" customHeight="1">
      <c r="A207" s="23">
        <v>203</v>
      </c>
      <c r="B207" s="113"/>
      <c r="C207" s="116"/>
      <c r="D207" s="119"/>
      <c r="E207" s="53"/>
      <c r="F207" s="5"/>
      <c r="G207" s="5"/>
      <c r="H207" s="54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</row>
    <row r="208" spans="1:32" ht="15.75" customHeight="1">
      <c r="A208" s="23">
        <v>204</v>
      </c>
      <c r="B208" s="113"/>
      <c r="C208" s="116"/>
      <c r="D208" s="119"/>
      <c r="E208" s="55"/>
      <c r="F208" s="7"/>
      <c r="G208" s="7"/>
      <c r="H208" s="56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</row>
    <row r="209" spans="1:32" ht="15.75" customHeight="1">
      <c r="A209" s="23">
        <v>205</v>
      </c>
      <c r="B209" s="113"/>
      <c r="C209" s="116"/>
      <c r="D209" s="119"/>
      <c r="E209" s="53"/>
      <c r="F209" s="6"/>
      <c r="G209" s="8"/>
      <c r="H209" s="52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</row>
    <row r="210" spans="1:32" ht="15.75" customHeight="1">
      <c r="A210" s="23">
        <v>206</v>
      </c>
      <c r="B210" s="113"/>
      <c r="C210" s="116"/>
      <c r="D210" s="119"/>
      <c r="E210" s="53"/>
      <c r="F210" s="5"/>
      <c r="G210" s="8"/>
      <c r="H210" s="54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</row>
    <row r="211" spans="1:32" ht="15.75" customHeight="1">
      <c r="A211" s="23">
        <v>207</v>
      </c>
      <c r="B211" s="113"/>
      <c r="C211" s="116"/>
      <c r="D211" s="119"/>
      <c r="E211" s="53"/>
      <c r="F211" s="9"/>
      <c r="G211" s="5"/>
      <c r="H211" s="56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</row>
    <row r="212" spans="1:32" ht="15.75" customHeight="1" thickBot="1">
      <c r="A212" s="24">
        <v>208</v>
      </c>
      <c r="B212" s="114"/>
      <c r="C212" s="117"/>
      <c r="D212" s="120"/>
      <c r="E212" s="57"/>
      <c r="F212" s="25"/>
      <c r="G212" s="25"/>
      <c r="H212" s="58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</row>
    <row r="213" spans="1:32" ht="15.75" customHeight="1">
      <c r="A213" s="21">
        <v>209</v>
      </c>
      <c r="B213" s="112"/>
      <c r="C213" s="115"/>
      <c r="D213" s="118"/>
      <c r="E213" s="49"/>
      <c r="F213" s="22"/>
      <c r="G213" s="22"/>
      <c r="H213" s="50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</row>
    <row r="214" spans="1:32" ht="15.75" customHeight="1">
      <c r="A214" s="23">
        <v>210</v>
      </c>
      <c r="B214" s="113"/>
      <c r="C214" s="116"/>
      <c r="D214" s="119"/>
      <c r="E214" s="51"/>
      <c r="F214" s="6"/>
      <c r="G214" s="6"/>
      <c r="H214" s="52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</row>
    <row r="215" spans="1:32" ht="15.75" customHeight="1">
      <c r="A215" s="23">
        <v>211</v>
      </c>
      <c r="B215" s="113"/>
      <c r="C215" s="116"/>
      <c r="D215" s="119"/>
      <c r="E215" s="53"/>
      <c r="F215" s="5"/>
      <c r="G215" s="5"/>
      <c r="H215" s="54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</row>
    <row r="216" spans="1:32" ht="15.75" customHeight="1">
      <c r="A216" s="23">
        <v>212</v>
      </c>
      <c r="B216" s="113"/>
      <c r="C216" s="116"/>
      <c r="D216" s="119"/>
      <c r="E216" s="55"/>
      <c r="F216" s="7"/>
      <c r="G216" s="7"/>
      <c r="H216" s="56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</row>
    <row r="217" spans="1:32" ht="15.75" customHeight="1">
      <c r="A217" s="23">
        <v>213</v>
      </c>
      <c r="B217" s="113"/>
      <c r="C217" s="116"/>
      <c r="D217" s="119"/>
      <c r="E217" s="53"/>
      <c r="F217" s="6"/>
      <c r="G217" s="8"/>
      <c r="H217" s="52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</row>
    <row r="218" spans="1:32" ht="15.75" customHeight="1">
      <c r="A218" s="23">
        <v>214</v>
      </c>
      <c r="B218" s="113"/>
      <c r="C218" s="116"/>
      <c r="D218" s="119"/>
      <c r="E218" s="53"/>
      <c r="F218" s="5"/>
      <c r="G218" s="8"/>
      <c r="H218" s="54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</row>
    <row r="219" spans="1:32" ht="15.75" customHeight="1">
      <c r="A219" s="23">
        <v>215</v>
      </c>
      <c r="B219" s="113"/>
      <c r="C219" s="116"/>
      <c r="D219" s="119"/>
      <c r="E219" s="53"/>
      <c r="F219" s="9"/>
      <c r="G219" s="5"/>
      <c r="H219" s="56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</row>
    <row r="220" spans="1:32" ht="15.75" customHeight="1" thickBot="1">
      <c r="A220" s="24">
        <v>216</v>
      </c>
      <c r="B220" s="114"/>
      <c r="C220" s="117"/>
      <c r="D220" s="120"/>
      <c r="E220" s="57"/>
      <c r="F220" s="25"/>
      <c r="G220" s="25"/>
      <c r="H220" s="58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</row>
    <row r="221" spans="1:32" ht="15.75" customHeight="1">
      <c r="A221" s="21">
        <v>217</v>
      </c>
      <c r="B221" s="112"/>
      <c r="C221" s="115"/>
      <c r="D221" s="118"/>
      <c r="E221" s="49"/>
      <c r="F221" s="22"/>
      <c r="G221" s="22"/>
      <c r="H221" s="50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</row>
    <row r="222" spans="1:32" ht="15.75" customHeight="1">
      <c r="A222" s="23">
        <v>218</v>
      </c>
      <c r="B222" s="113"/>
      <c r="C222" s="116"/>
      <c r="D222" s="119"/>
      <c r="E222" s="51"/>
      <c r="F222" s="6"/>
      <c r="G222" s="6"/>
      <c r="H222" s="52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</row>
    <row r="223" spans="1:32" ht="15.75" customHeight="1">
      <c r="A223" s="23">
        <v>219</v>
      </c>
      <c r="B223" s="113"/>
      <c r="C223" s="116"/>
      <c r="D223" s="119"/>
      <c r="E223" s="53"/>
      <c r="F223" s="5"/>
      <c r="G223" s="5"/>
      <c r="H223" s="54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</row>
    <row r="224" spans="1:32" ht="15.75" customHeight="1">
      <c r="A224" s="23">
        <v>220</v>
      </c>
      <c r="B224" s="113"/>
      <c r="C224" s="116"/>
      <c r="D224" s="119"/>
      <c r="E224" s="55"/>
      <c r="F224" s="7"/>
      <c r="G224" s="7"/>
      <c r="H224" s="56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</row>
    <row r="225" spans="1:32" ht="15.75" customHeight="1">
      <c r="A225" s="23">
        <v>221</v>
      </c>
      <c r="B225" s="113"/>
      <c r="C225" s="116"/>
      <c r="D225" s="119"/>
      <c r="E225" s="53"/>
      <c r="F225" s="6"/>
      <c r="G225" s="8"/>
      <c r="H225" s="52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</row>
    <row r="226" spans="1:32" ht="15.75" customHeight="1">
      <c r="A226" s="23">
        <v>222</v>
      </c>
      <c r="B226" s="113"/>
      <c r="C226" s="116"/>
      <c r="D226" s="119"/>
      <c r="E226" s="53"/>
      <c r="F226" s="5"/>
      <c r="G226" s="8"/>
      <c r="H226" s="54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</row>
    <row r="227" spans="1:32" ht="15.75" customHeight="1">
      <c r="A227" s="23">
        <v>223</v>
      </c>
      <c r="B227" s="113"/>
      <c r="C227" s="116"/>
      <c r="D227" s="119"/>
      <c r="E227" s="53"/>
      <c r="F227" s="9"/>
      <c r="G227" s="5"/>
      <c r="H227" s="56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</row>
    <row r="228" spans="1:32" ht="15.75" customHeight="1" thickBot="1">
      <c r="A228" s="24">
        <v>224</v>
      </c>
      <c r="B228" s="114"/>
      <c r="C228" s="117"/>
      <c r="D228" s="120"/>
      <c r="E228" s="57"/>
      <c r="F228" s="25"/>
      <c r="G228" s="25"/>
      <c r="H228" s="58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</row>
    <row r="229" spans="1:32" ht="15.75" customHeight="1">
      <c r="A229" s="21">
        <v>225</v>
      </c>
      <c r="B229" s="112"/>
      <c r="C229" s="115"/>
      <c r="D229" s="118"/>
      <c r="E229" s="49"/>
      <c r="F229" s="22"/>
      <c r="G229" s="22"/>
      <c r="H229" s="50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</row>
    <row r="230" spans="1:32" ht="15.75" customHeight="1">
      <c r="A230" s="23">
        <v>226</v>
      </c>
      <c r="B230" s="113"/>
      <c r="C230" s="116"/>
      <c r="D230" s="119"/>
      <c r="E230" s="51"/>
      <c r="F230" s="6"/>
      <c r="G230" s="6"/>
      <c r="H230" s="52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</row>
    <row r="231" spans="1:32" ht="15.75" customHeight="1">
      <c r="A231" s="23">
        <v>227</v>
      </c>
      <c r="B231" s="113"/>
      <c r="C231" s="116"/>
      <c r="D231" s="119"/>
      <c r="E231" s="53"/>
      <c r="F231" s="5"/>
      <c r="G231" s="5"/>
      <c r="H231" s="54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</row>
    <row r="232" spans="1:32" ht="15.75" customHeight="1">
      <c r="A232" s="23">
        <v>228</v>
      </c>
      <c r="B232" s="113"/>
      <c r="C232" s="116"/>
      <c r="D232" s="119"/>
      <c r="E232" s="55"/>
      <c r="F232" s="7"/>
      <c r="G232" s="7"/>
      <c r="H232" s="56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</row>
    <row r="233" spans="1:32" ht="15.75" customHeight="1">
      <c r="A233" s="23">
        <v>229</v>
      </c>
      <c r="B233" s="113"/>
      <c r="C233" s="116"/>
      <c r="D233" s="119"/>
      <c r="E233" s="53"/>
      <c r="F233" s="6"/>
      <c r="G233" s="8"/>
      <c r="H233" s="52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</row>
    <row r="234" spans="1:32" ht="15.75" customHeight="1">
      <c r="A234" s="23">
        <v>230</v>
      </c>
      <c r="B234" s="113"/>
      <c r="C234" s="116"/>
      <c r="D234" s="119"/>
      <c r="E234" s="53"/>
      <c r="F234" s="5"/>
      <c r="G234" s="8"/>
      <c r="H234" s="54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</row>
    <row r="235" spans="1:32" ht="15.75" customHeight="1">
      <c r="A235" s="23">
        <v>231</v>
      </c>
      <c r="B235" s="113"/>
      <c r="C235" s="116"/>
      <c r="D235" s="119"/>
      <c r="E235" s="53"/>
      <c r="F235" s="9"/>
      <c r="G235" s="5"/>
      <c r="H235" s="56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</row>
    <row r="236" spans="1:32" ht="15.75" customHeight="1" thickBot="1">
      <c r="A236" s="24">
        <v>232</v>
      </c>
      <c r="B236" s="114"/>
      <c r="C236" s="117"/>
      <c r="D236" s="120"/>
      <c r="E236" s="57"/>
      <c r="F236" s="25"/>
      <c r="G236" s="25"/>
      <c r="H236" s="58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</row>
    <row r="237" spans="1:32" ht="15.75" customHeight="1">
      <c r="A237" s="21">
        <v>233</v>
      </c>
      <c r="B237" s="112"/>
      <c r="C237" s="115"/>
      <c r="D237" s="118"/>
      <c r="E237" s="49"/>
      <c r="F237" s="22"/>
      <c r="G237" s="22"/>
      <c r="H237" s="50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</row>
    <row r="238" spans="1:32" ht="15.75" customHeight="1">
      <c r="A238" s="23">
        <v>234</v>
      </c>
      <c r="B238" s="113"/>
      <c r="C238" s="116"/>
      <c r="D238" s="119"/>
      <c r="E238" s="51"/>
      <c r="F238" s="6"/>
      <c r="G238" s="6"/>
      <c r="H238" s="52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</row>
    <row r="239" spans="1:32" ht="15.75" customHeight="1">
      <c r="A239" s="23">
        <v>235</v>
      </c>
      <c r="B239" s="113"/>
      <c r="C239" s="116"/>
      <c r="D239" s="119"/>
      <c r="E239" s="53"/>
      <c r="F239" s="5"/>
      <c r="G239" s="5"/>
      <c r="H239" s="54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</row>
    <row r="240" spans="1:32" ht="15.75" customHeight="1">
      <c r="A240" s="23">
        <v>236</v>
      </c>
      <c r="B240" s="113"/>
      <c r="C240" s="116"/>
      <c r="D240" s="119"/>
      <c r="E240" s="55"/>
      <c r="F240" s="7"/>
      <c r="G240" s="7"/>
      <c r="H240" s="56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</row>
    <row r="241" spans="1:32" ht="15.75" customHeight="1">
      <c r="A241" s="23">
        <v>237</v>
      </c>
      <c r="B241" s="113"/>
      <c r="C241" s="116"/>
      <c r="D241" s="119"/>
      <c r="E241" s="53"/>
      <c r="F241" s="6"/>
      <c r="G241" s="8"/>
      <c r="H241" s="52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</row>
    <row r="242" spans="1:32" ht="15.75" customHeight="1">
      <c r="A242" s="23">
        <v>238</v>
      </c>
      <c r="B242" s="113"/>
      <c r="C242" s="116"/>
      <c r="D242" s="119"/>
      <c r="E242" s="53"/>
      <c r="F242" s="5"/>
      <c r="G242" s="8"/>
      <c r="H242" s="54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</row>
    <row r="243" spans="1:32" ht="15.75" customHeight="1">
      <c r="A243" s="23">
        <v>239</v>
      </c>
      <c r="B243" s="113"/>
      <c r="C243" s="116"/>
      <c r="D243" s="119"/>
      <c r="E243" s="53"/>
      <c r="F243" s="9"/>
      <c r="G243" s="5"/>
      <c r="H243" s="56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</row>
    <row r="244" spans="1:32" ht="15.75" customHeight="1" thickBot="1">
      <c r="A244" s="24">
        <v>240</v>
      </c>
      <c r="B244" s="114"/>
      <c r="C244" s="117"/>
      <c r="D244" s="120"/>
      <c r="E244" s="57"/>
      <c r="F244" s="25"/>
      <c r="G244" s="25"/>
      <c r="H244" s="58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</row>
    <row r="245" spans="1:32" ht="15.75" customHeight="1">
      <c r="A245" s="21">
        <v>241</v>
      </c>
      <c r="B245" s="112"/>
      <c r="C245" s="115"/>
      <c r="D245" s="118"/>
      <c r="E245" s="49"/>
      <c r="F245" s="22"/>
      <c r="G245" s="22"/>
      <c r="H245" s="50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</row>
    <row r="246" spans="1:32" ht="15.75" customHeight="1">
      <c r="A246" s="23">
        <v>242</v>
      </c>
      <c r="B246" s="113"/>
      <c r="C246" s="116"/>
      <c r="D246" s="119"/>
      <c r="E246" s="51"/>
      <c r="F246" s="6"/>
      <c r="G246" s="6"/>
      <c r="H246" s="52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</row>
    <row r="247" spans="1:32" ht="15.75" customHeight="1">
      <c r="A247" s="23">
        <v>243</v>
      </c>
      <c r="B247" s="113"/>
      <c r="C247" s="116"/>
      <c r="D247" s="119"/>
      <c r="E247" s="53"/>
      <c r="F247" s="5"/>
      <c r="G247" s="5"/>
      <c r="H247" s="54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</row>
    <row r="248" spans="1:32" ht="15.75" customHeight="1">
      <c r="A248" s="23">
        <v>244</v>
      </c>
      <c r="B248" s="113"/>
      <c r="C248" s="116"/>
      <c r="D248" s="119"/>
      <c r="E248" s="55"/>
      <c r="F248" s="7"/>
      <c r="G248" s="7"/>
      <c r="H248" s="56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</row>
    <row r="249" spans="1:32" ht="15.75" customHeight="1">
      <c r="A249" s="23">
        <v>245</v>
      </c>
      <c r="B249" s="113"/>
      <c r="C249" s="116"/>
      <c r="D249" s="119"/>
      <c r="E249" s="53"/>
      <c r="F249" s="6"/>
      <c r="G249" s="8"/>
      <c r="H249" s="52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</row>
    <row r="250" spans="1:32" ht="15.75" customHeight="1">
      <c r="A250" s="23">
        <v>246</v>
      </c>
      <c r="B250" s="113"/>
      <c r="C250" s="116"/>
      <c r="D250" s="119"/>
      <c r="E250" s="53"/>
      <c r="F250" s="5"/>
      <c r="G250" s="8"/>
      <c r="H250" s="54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</row>
    <row r="251" spans="1:32" ht="15.75" customHeight="1">
      <c r="A251" s="23">
        <v>247</v>
      </c>
      <c r="B251" s="113"/>
      <c r="C251" s="116"/>
      <c r="D251" s="119"/>
      <c r="E251" s="53"/>
      <c r="F251" s="9"/>
      <c r="G251" s="5"/>
      <c r="H251" s="56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</row>
    <row r="252" spans="1:32" ht="15.75" customHeight="1" thickBot="1">
      <c r="A252" s="24">
        <v>248</v>
      </c>
      <c r="B252" s="114"/>
      <c r="C252" s="117"/>
      <c r="D252" s="120"/>
      <c r="E252" s="57"/>
      <c r="F252" s="25"/>
      <c r="G252" s="25"/>
      <c r="H252" s="58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</row>
    <row r="253" spans="1:32" ht="15.75" customHeight="1">
      <c r="A253" s="21">
        <v>249</v>
      </c>
      <c r="B253" s="112"/>
      <c r="C253" s="115"/>
      <c r="D253" s="118"/>
      <c r="E253" s="49"/>
      <c r="F253" s="22"/>
      <c r="G253" s="22"/>
      <c r="H253" s="50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</row>
    <row r="254" spans="1:32" ht="15.75" customHeight="1">
      <c r="A254" s="23">
        <v>250</v>
      </c>
      <c r="B254" s="113"/>
      <c r="C254" s="116"/>
      <c r="D254" s="119"/>
      <c r="E254" s="51"/>
      <c r="F254" s="6"/>
      <c r="G254" s="6"/>
      <c r="H254" s="52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</row>
    <row r="255" spans="1:32" ht="15.75" customHeight="1">
      <c r="A255" s="23">
        <v>251</v>
      </c>
      <c r="B255" s="113"/>
      <c r="C255" s="116"/>
      <c r="D255" s="119"/>
      <c r="E255" s="53"/>
      <c r="F255" s="5"/>
      <c r="G255" s="5"/>
      <c r="H255" s="54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</row>
    <row r="256" spans="1:32" ht="15.75" customHeight="1">
      <c r="A256" s="23">
        <v>252</v>
      </c>
      <c r="B256" s="113"/>
      <c r="C256" s="116"/>
      <c r="D256" s="119"/>
      <c r="E256" s="55"/>
      <c r="F256" s="7"/>
      <c r="G256" s="7"/>
      <c r="H256" s="56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</row>
    <row r="257" spans="1:32" ht="15.75" customHeight="1">
      <c r="A257" s="23">
        <v>253</v>
      </c>
      <c r="B257" s="113"/>
      <c r="C257" s="116"/>
      <c r="D257" s="119"/>
      <c r="E257" s="53"/>
      <c r="F257" s="6"/>
      <c r="G257" s="8"/>
      <c r="H257" s="52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</row>
    <row r="258" spans="1:32" ht="15.75" customHeight="1">
      <c r="A258" s="23">
        <v>254</v>
      </c>
      <c r="B258" s="113"/>
      <c r="C258" s="116"/>
      <c r="D258" s="119"/>
      <c r="E258" s="53"/>
      <c r="F258" s="5"/>
      <c r="G258" s="8"/>
      <c r="H258" s="54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</row>
    <row r="259" spans="1:32" ht="15.75" customHeight="1">
      <c r="A259" s="23">
        <v>255</v>
      </c>
      <c r="B259" s="113"/>
      <c r="C259" s="116"/>
      <c r="D259" s="119"/>
      <c r="E259" s="53"/>
      <c r="F259" s="9"/>
      <c r="G259" s="5"/>
      <c r="H259" s="56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</row>
    <row r="260" spans="1:32" ht="15.75" customHeight="1" thickBot="1">
      <c r="A260" s="24">
        <v>256</v>
      </c>
      <c r="B260" s="114"/>
      <c r="C260" s="117"/>
      <c r="D260" s="120"/>
      <c r="E260" s="57"/>
      <c r="F260" s="25"/>
      <c r="G260" s="25"/>
      <c r="H260" s="58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</row>
    <row r="261" spans="1:32" ht="15.75" customHeight="1">
      <c r="A261" s="21">
        <v>257</v>
      </c>
      <c r="B261" s="112"/>
      <c r="C261" s="115"/>
      <c r="D261" s="118"/>
      <c r="E261" s="49"/>
      <c r="F261" s="22"/>
      <c r="G261" s="22"/>
      <c r="H261" s="50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</row>
    <row r="262" spans="1:32" ht="15.75" customHeight="1">
      <c r="A262" s="23">
        <v>258</v>
      </c>
      <c r="B262" s="113"/>
      <c r="C262" s="116"/>
      <c r="D262" s="119"/>
      <c r="E262" s="51"/>
      <c r="F262" s="6"/>
      <c r="G262" s="6"/>
      <c r="H262" s="52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</row>
    <row r="263" spans="1:32" ht="15.75" customHeight="1">
      <c r="A263" s="23">
        <v>259</v>
      </c>
      <c r="B263" s="113"/>
      <c r="C263" s="116"/>
      <c r="D263" s="119"/>
      <c r="E263" s="53"/>
      <c r="F263" s="5"/>
      <c r="G263" s="5"/>
      <c r="H263" s="54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</row>
    <row r="264" spans="1:32" ht="15.75" customHeight="1">
      <c r="A264" s="23">
        <v>260</v>
      </c>
      <c r="B264" s="113"/>
      <c r="C264" s="116"/>
      <c r="D264" s="119"/>
      <c r="E264" s="55"/>
      <c r="F264" s="7"/>
      <c r="G264" s="7"/>
      <c r="H264" s="56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</row>
    <row r="265" spans="1:32" ht="15.75" customHeight="1">
      <c r="A265" s="23">
        <v>261</v>
      </c>
      <c r="B265" s="113"/>
      <c r="C265" s="116"/>
      <c r="D265" s="119"/>
      <c r="E265" s="53"/>
      <c r="F265" s="6"/>
      <c r="G265" s="8"/>
      <c r="H265" s="52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</row>
    <row r="266" spans="1:32" ht="15.75" customHeight="1">
      <c r="A266" s="23">
        <v>262</v>
      </c>
      <c r="B266" s="113"/>
      <c r="C266" s="116"/>
      <c r="D266" s="119"/>
      <c r="E266" s="53"/>
      <c r="F266" s="5"/>
      <c r="G266" s="8"/>
      <c r="H266" s="54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</row>
    <row r="267" spans="1:32" ht="15.75" customHeight="1">
      <c r="A267" s="23">
        <v>263</v>
      </c>
      <c r="B267" s="113"/>
      <c r="C267" s="116"/>
      <c r="D267" s="119"/>
      <c r="E267" s="53"/>
      <c r="F267" s="9"/>
      <c r="G267" s="5"/>
      <c r="H267" s="56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</row>
    <row r="268" spans="1:32" ht="15.75" customHeight="1" thickBot="1">
      <c r="A268" s="24">
        <v>264</v>
      </c>
      <c r="B268" s="114"/>
      <c r="C268" s="117"/>
      <c r="D268" s="120"/>
      <c r="E268" s="57"/>
      <c r="F268" s="25"/>
      <c r="G268" s="25"/>
      <c r="H268" s="58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</row>
    <row r="269" spans="1:32" ht="15.75" customHeight="1">
      <c r="A269" s="21">
        <v>265</v>
      </c>
      <c r="B269" s="112"/>
      <c r="C269" s="115"/>
      <c r="D269" s="118"/>
      <c r="E269" s="49"/>
      <c r="F269" s="22"/>
      <c r="G269" s="22"/>
      <c r="H269" s="50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</row>
    <row r="270" spans="1:32" ht="15.75" customHeight="1">
      <c r="A270" s="23">
        <v>266</v>
      </c>
      <c r="B270" s="113"/>
      <c r="C270" s="116"/>
      <c r="D270" s="119"/>
      <c r="E270" s="51"/>
      <c r="F270" s="6"/>
      <c r="G270" s="6"/>
      <c r="H270" s="52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</row>
    <row r="271" spans="1:32" ht="15.75" customHeight="1">
      <c r="A271" s="23">
        <v>267</v>
      </c>
      <c r="B271" s="113"/>
      <c r="C271" s="116"/>
      <c r="D271" s="119"/>
      <c r="E271" s="53"/>
      <c r="F271" s="5"/>
      <c r="G271" s="5"/>
      <c r="H271" s="54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</row>
    <row r="272" spans="1:32" ht="15.75" customHeight="1">
      <c r="A272" s="23">
        <v>268</v>
      </c>
      <c r="B272" s="113"/>
      <c r="C272" s="116"/>
      <c r="D272" s="119"/>
      <c r="E272" s="55"/>
      <c r="F272" s="7"/>
      <c r="G272" s="7"/>
      <c r="H272" s="56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</row>
    <row r="273" spans="1:32" ht="15.75" customHeight="1">
      <c r="A273" s="23">
        <v>269</v>
      </c>
      <c r="B273" s="113"/>
      <c r="C273" s="116"/>
      <c r="D273" s="119"/>
      <c r="E273" s="53"/>
      <c r="F273" s="6"/>
      <c r="G273" s="8"/>
      <c r="H273" s="52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</row>
    <row r="274" spans="1:32" ht="15.75" customHeight="1">
      <c r="A274" s="23">
        <v>270</v>
      </c>
      <c r="B274" s="113"/>
      <c r="C274" s="116"/>
      <c r="D274" s="119"/>
      <c r="E274" s="53"/>
      <c r="F274" s="5"/>
      <c r="G274" s="8"/>
      <c r="H274" s="54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</row>
    <row r="275" spans="1:32" ht="15.75" customHeight="1">
      <c r="A275" s="23">
        <v>271</v>
      </c>
      <c r="B275" s="113"/>
      <c r="C275" s="116"/>
      <c r="D275" s="119"/>
      <c r="E275" s="53"/>
      <c r="F275" s="9"/>
      <c r="G275" s="5"/>
      <c r="H275" s="56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</row>
    <row r="276" spans="1:32" ht="15.75" customHeight="1" thickBot="1">
      <c r="A276" s="24">
        <v>272</v>
      </c>
      <c r="B276" s="114"/>
      <c r="C276" s="117"/>
      <c r="D276" s="120"/>
      <c r="E276" s="57"/>
      <c r="F276" s="25"/>
      <c r="G276" s="25"/>
      <c r="H276" s="58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</row>
    <row r="277" spans="1:32" ht="15.75" customHeight="1">
      <c r="A277" s="21">
        <v>273</v>
      </c>
      <c r="B277" s="112"/>
      <c r="C277" s="115"/>
      <c r="D277" s="118"/>
      <c r="E277" s="49"/>
      <c r="F277" s="22"/>
      <c r="G277" s="22"/>
      <c r="H277" s="50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</row>
    <row r="278" spans="1:32" ht="15.75" customHeight="1">
      <c r="A278" s="23">
        <v>274</v>
      </c>
      <c r="B278" s="113"/>
      <c r="C278" s="116"/>
      <c r="D278" s="119"/>
      <c r="E278" s="51"/>
      <c r="F278" s="6"/>
      <c r="G278" s="6"/>
      <c r="H278" s="52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</row>
    <row r="279" spans="1:32" ht="15.75" customHeight="1">
      <c r="A279" s="23">
        <v>275</v>
      </c>
      <c r="B279" s="113"/>
      <c r="C279" s="116"/>
      <c r="D279" s="119"/>
      <c r="E279" s="53"/>
      <c r="F279" s="5"/>
      <c r="G279" s="5"/>
      <c r="H279" s="54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</row>
    <row r="280" spans="1:32" ht="15.75" customHeight="1">
      <c r="A280" s="23">
        <v>276</v>
      </c>
      <c r="B280" s="113"/>
      <c r="C280" s="116"/>
      <c r="D280" s="119"/>
      <c r="E280" s="55"/>
      <c r="F280" s="7"/>
      <c r="G280" s="7"/>
      <c r="H280" s="56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</row>
    <row r="281" spans="1:32" ht="15.75" customHeight="1">
      <c r="A281" s="23">
        <v>277</v>
      </c>
      <c r="B281" s="113"/>
      <c r="C281" s="116"/>
      <c r="D281" s="119"/>
      <c r="E281" s="53"/>
      <c r="F281" s="6"/>
      <c r="G281" s="8"/>
      <c r="H281" s="52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</row>
    <row r="282" spans="1:32" ht="15.75" customHeight="1">
      <c r="A282" s="23">
        <v>278</v>
      </c>
      <c r="B282" s="113"/>
      <c r="C282" s="116"/>
      <c r="D282" s="119"/>
      <c r="E282" s="53"/>
      <c r="F282" s="5"/>
      <c r="G282" s="8"/>
      <c r="H282" s="54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</row>
    <row r="283" spans="1:32" ht="15.75" customHeight="1">
      <c r="A283" s="23">
        <v>279</v>
      </c>
      <c r="B283" s="113"/>
      <c r="C283" s="116"/>
      <c r="D283" s="119"/>
      <c r="E283" s="53"/>
      <c r="F283" s="9"/>
      <c r="G283" s="5"/>
      <c r="H283" s="56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</row>
    <row r="284" spans="1:32" ht="15.75" customHeight="1" thickBot="1">
      <c r="A284" s="24">
        <v>280</v>
      </c>
      <c r="B284" s="114"/>
      <c r="C284" s="117"/>
      <c r="D284" s="120"/>
      <c r="E284" s="57"/>
      <c r="F284" s="25"/>
      <c r="G284" s="25"/>
      <c r="H284" s="58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</row>
    <row r="285" spans="1:32" ht="15.75" customHeight="1">
      <c r="A285" s="21">
        <v>281</v>
      </c>
      <c r="B285" s="112"/>
      <c r="C285" s="115"/>
      <c r="D285" s="118"/>
      <c r="E285" s="49"/>
      <c r="F285" s="22"/>
      <c r="G285" s="22"/>
      <c r="H285" s="50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</row>
    <row r="286" spans="1:32" ht="15.75" customHeight="1">
      <c r="A286" s="23">
        <v>282</v>
      </c>
      <c r="B286" s="113"/>
      <c r="C286" s="116"/>
      <c r="D286" s="119"/>
      <c r="E286" s="51"/>
      <c r="F286" s="6"/>
      <c r="G286" s="6"/>
      <c r="H286" s="52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</row>
    <row r="287" spans="1:32" ht="15.75" customHeight="1">
      <c r="A287" s="23">
        <v>283</v>
      </c>
      <c r="B287" s="113"/>
      <c r="C287" s="116"/>
      <c r="D287" s="119"/>
      <c r="E287" s="53"/>
      <c r="F287" s="5"/>
      <c r="G287" s="5"/>
      <c r="H287" s="54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</row>
    <row r="288" spans="1:32" ht="15.75" customHeight="1">
      <c r="A288" s="23">
        <v>284</v>
      </c>
      <c r="B288" s="113"/>
      <c r="C288" s="116"/>
      <c r="D288" s="119"/>
      <c r="E288" s="55"/>
      <c r="F288" s="7"/>
      <c r="G288" s="7"/>
      <c r="H288" s="56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</row>
    <row r="289" spans="1:32" ht="15.75" customHeight="1">
      <c r="A289" s="23">
        <v>285</v>
      </c>
      <c r="B289" s="113"/>
      <c r="C289" s="116"/>
      <c r="D289" s="119"/>
      <c r="E289" s="53"/>
      <c r="F289" s="6"/>
      <c r="G289" s="8"/>
      <c r="H289" s="52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</row>
    <row r="290" spans="1:32" ht="15.75" customHeight="1">
      <c r="A290" s="23">
        <v>286</v>
      </c>
      <c r="B290" s="113"/>
      <c r="C290" s="116"/>
      <c r="D290" s="119"/>
      <c r="E290" s="53"/>
      <c r="F290" s="5"/>
      <c r="G290" s="8"/>
      <c r="H290" s="54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</row>
    <row r="291" spans="1:32" ht="15.75" customHeight="1">
      <c r="A291" s="23">
        <v>287</v>
      </c>
      <c r="B291" s="113"/>
      <c r="C291" s="116"/>
      <c r="D291" s="119"/>
      <c r="E291" s="53"/>
      <c r="F291" s="9"/>
      <c r="G291" s="5"/>
      <c r="H291" s="56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</row>
    <row r="292" spans="1:32" ht="15.75" customHeight="1" thickBot="1">
      <c r="A292" s="24">
        <v>288</v>
      </c>
      <c r="B292" s="114"/>
      <c r="C292" s="117"/>
      <c r="D292" s="120"/>
      <c r="E292" s="57"/>
      <c r="F292" s="25"/>
      <c r="G292" s="25"/>
      <c r="H292" s="58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</row>
    <row r="293" spans="1:32" ht="15.75" customHeight="1">
      <c r="A293" s="21">
        <v>289</v>
      </c>
      <c r="B293" s="112"/>
      <c r="C293" s="115"/>
      <c r="D293" s="118"/>
      <c r="E293" s="49"/>
      <c r="F293" s="22"/>
      <c r="G293" s="22"/>
      <c r="H293" s="50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</row>
    <row r="294" spans="1:32" ht="15.75" customHeight="1">
      <c r="A294" s="23">
        <v>290</v>
      </c>
      <c r="B294" s="113"/>
      <c r="C294" s="116"/>
      <c r="D294" s="119"/>
      <c r="E294" s="51"/>
      <c r="F294" s="6"/>
      <c r="G294" s="6"/>
      <c r="H294" s="52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</row>
    <row r="295" spans="1:32" ht="15.75" customHeight="1">
      <c r="A295" s="23">
        <v>291</v>
      </c>
      <c r="B295" s="113"/>
      <c r="C295" s="116"/>
      <c r="D295" s="119"/>
      <c r="E295" s="53"/>
      <c r="F295" s="5"/>
      <c r="G295" s="5"/>
      <c r="H295" s="54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</row>
    <row r="296" spans="1:32" ht="15.75" customHeight="1">
      <c r="A296" s="23">
        <v>292</v>
      </c>
      <c r="B296" s="113"/>
      <c r="C296" s="116"/>
      <c r="D296" s="119"/>
      <c r="E296" s="55"/>
      <c r="F296" s="7"/>
      <c r="G296" s="7"/>
      <c r="H296" s="56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</row>
    <row r="297" spans="1:32" ht="15.75" customHeight="1">
      <c r="A297" s="23">
        <v>293</v>
      </c>
      <c r="B297" s="113"/>
      <c r="C297" s="116"/>
      <c r="D297" s="119"/>
      <c r="E297" s="53"/>
      <c r="F297" s="6"/>
      <c r="G297" s="8"/>
      <c r="H297" s="52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</row>
    <row r="298" spans="1:32" ht="15.75" customHeight="1">
      <c r="A298" s="23">
        <v>294</v>
      </c>
      <c r="B298" s="113"/>
      <c r="C298" s="116"/>
      <c r="D298" s="119"/>
      <c r="E298" s="53"/>
      <c r="F298" s="5"/>
      <c r="G298" s="8"/>
      <c r="H298" s="54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</row>
    <row r="299" spans="1:32" ht="15.75" customHeight="1">
      <c r="A299" s="23">
        <v>295</v>
      </c>
      <c r="B299" s="113"/>
      <c r="C299" s="116"/>
      <c r="D299" s="119"/>
      <c r="E299" s="53"/>
      <c r="F299" s="9"/>
      <c r="G299" s="5"/>
      <c r="H299" s="56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</row>
    <row r="300" spans="1:32" ht="15.75" customHeight="1" thickBot="1">
      <c r="A300" s="24">
        <v>296</v>
      </c>
      <c r="B300" s="114"/>
      <c r="C300" s="117"/>
      <c r="D300" s="120"/>
      <c r="E300" s="57"/>
      <c r="F300" s="25"/>
      <c r="G300" s="25"/>
      <c r="H300" s="58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</row>
    <row r="301" spans="1:32" ht="15.75" customHeight="1">
      <c r="A301" s="21">
        <v>297</v>
      </c>
      <c r="B301" s="112"/>
      <c r="C301" s="115"/>
      <c r="D301" s="118"/>
      <c r="E301" s="49"/>
      <c r="F301" s="22"/>
      <c r="G301" s="22"/>
      <c r="H301" s="50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</row>
    <row r="302" spans="1:32" ht="15.75" customHeight="1">
      <c r="A302" s="23">
        <v>298</v>
      </c>
      <c r="B302" s="113"/>
      <c r="C302" s="116"/>
      <c r="D302" s="119"/>
      <c r="E302" s="51"/>
      <c r="F302" s="6"/>
      <c r="G302" s="6"/>
      <c r="H302" s="52"/>
      <c r="J302" s="107"/>
      <c r="K302" s="107"/>
      <c r="L302" s="107"/>
      <c r="M302" s="107"/>
      <c r="N302" s="107"/>
      <c r="O302" s="107"/>
      <c r="P302" s="107"/>
      <c r="Q302" s="107"/>
      <c r="R302" s="107"/>
      <c r="S302" s="107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</row>
    <row r="303" spans="1:32" ht="15.75" customHeight="1">
      <c r="A303" s="23">
        <v>299</v>
      </c>
      <c r="B303" s="113"/>
      <c r="C303" s="116"/>
      <c r="D303" s="119"/>
      <c r="E303" s="53"/>
      <c r="F303" s="5"/>
      <c r="G303" s="5"/>
      <c r="H303" s="54"/>
      <c r="J303" s="107"/>
      <c r="K303" s="107"/>
      <c r="L303" s="107"/>
      <c r="M303" s="107"/>
      <c r="N303" s="107"/>
      <c r="O303" s="107"/>
      <c r="P303" s="107"/>
      <c r="Q303" s="107"/>
      <c r="R303" s="107"/>
      <c r="S303" s="107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</row>
    <row r="304" spans="1:32" ht="15.75" customHeight="1">
      <c r="A304" s="23">
        <v>300</v>
      </c>
      <c r="B304" s="113"/>
      <c r="C304" s="116"/>
      <c r="D304" s="119"/>
      <c r="E304" s="55"/>
      <c r="F304" s="7"/>
      <c r="G304" s="7"/>
      <c r="H304" s="56"/>
      <c r="J304" s="107"/>
      <c r="K304" s="107"/>
      <c r="L304" s="107"/>
      <c r="M304" s="107"/>
      <c r="N304" s="107"/>
      <c r="O304" s="107"/>
      <c r="P304" s="107"/>
      <c r="Q304" s="107"/>
      <c r="R304" s="107"/>
      <c r="S304" s="107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</row>
    <row r="305" spans="1:32" ht="15.75" customHeight="1">
      <c r="A305" s="23">
        <v>301</v>
      </c>
      <c r="B305" s="113"/>
      <c r="C305" s="116"/>
      <c r="D305" s="119"/>
      <c r="E305" s="53"/>
      <c r="F305" s="6"/>
      <c r="G305" s="8"/>
      <c r="H305" s="52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</row>
    <row r="306" spans="1:32" ht="15.75" customHeight="1">
      <c r="A306" s="23">
        <v>302</v>
      </c>
      <c r="B306" s="113"/>
      <c r="C306" s="116"/>
      <c r="D306" s="119"/>
      <c r="E306" s="53"/>
      <c r="F306" s="5"/>
      <c r="G306" s="8"/>
      <c r="H306" s="54"/>
      <c r="J306" s="107"/>
      <c r="K306" s="107"/>
      <c r="L306" s="107"/>
      <c r="M306" s="107"/>
      <c r="N306" s="107"/>
      <c r="O306" s="107"/>
      <c r="P306" s="107"/>
      <c r="Q306" s="107"/>
      <c r="R306" s="107"/>
      <c r="S306" s="107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</row>
    <row r="307" spans="1:32" ht="15.75" customHeight="1">
      <c r="A307" s="23">
        <v>303</v>
      </c>
      <c r="B307" s="113"/>
      <c r="C307" s="116"/>
      <c r="D307" s="119"/>
      <c r="E307" s="53"/>
      <c r="F307" s="9"/>
      <c r="G307" s="5"/>
      <c r="H307" s="56"/>
      <c r="J307" s="107"/>
      <c r="K307" s="107"/>
      <c r="L307" s="107"/>
      <c r="M307" s="107"/>
      <c r="N307" s="107"/>
      <c r="O307" s="107"/>
      <c r="P307" s="107"/>
      <c r="Q307" s="107"/>
      <c r="R307" s="107"/>
      <c r="S307" s="107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</row>
    <row r="308" spans="1:32" ht="15.75" customHeight="1" thickBot="1">
      <c r="A308" s="24">
        <v>304</v>
      </c>
      <c r="B308" s="114"/>
      <c r="C308" s="117"/>
      <c r="D308" s="120"/>
      <c r="E308" s="57"/>
      <c r="F308" s="25"/>
      <c r="G308" s="25"/>
      <c r="H308" s="58"/>
      <c r="J308" s="107"/>
      <c r="K308" s="107"/>
      <c r="L308" s="107"/>
      <c r="M308" s="107"/>
      <c r="N308" s="107"/>
      <c r="O308" s="107"/>
      <c r="P308" s="107"/>
      <c r="Q308" s="107"/>
      <c r="R308" s="107"/>
      <c r="S308" s="107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</row>
    <row r="309" spans="1:32" ht="15.75" customHeight="1">
      <c r="A309" s="21">
        <v>305</v>
      </c>
      <c r="B309" s="112"/>
      <c r="C309" s="115"/>
      <c r="D309" s="118"/>
      <c r="E309" s="49"/>
      <c r="F309" s="22"/>
      <c r="G309" s="22"/>
      <c r="H309" s="50"/>
      <c r="J309" s="107"/>
      <c r="K309" s="107"/>
      <c r="L309" s="107"/>
      <c r="M309" s="107"/>
      <c r="N309" s="107"/>
      <c r="O309" s="107"/>
      <c r="P309" s="107"/>
      <c r="Q309" s="107"/>
      <c r="R309" s="107"/>
      <c r="S309" s="107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</row>
    <row r="310" spans="1:32" ht="15.75" customHeight="1">
      <c r="A310" s="23">
        <v>306</v>
      </c>
      <c r="B310" s="113"/>
      <c r="C310" s="116"/>
      <c r="D310" s="119"/>
      <c r="E310" s="51"/>
      <c r="F310" s="6"/>
      <c r="G310" s="6"/>
      <c r="H310" s="52"/>
      <c r="J310" s="107"/>
      <c r="K310" s="107"/>
      <c r="L310" s="107"/>
      <c r="M310" s="107"/>
      <c r="N310" s="107"/>
      <c r="O310" s="107"/>
      <c r="P310" s="107"/>
      <c r="Q310" s="107"/>
      <c r="R310" s="107"/>
      <c r="S310" s="107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</row>
    <row r="311" spans="1:32" ht="15.75" customHeight="1">
      <c r="A311" s="23">
        <v>307</v>
      </c>
      <c r="B311" s="113"/>
      <c r="C311" s="116"/>
      <c r="D311" s="119"/>
      <c r="E311" s="53"/>
      <c r="F311" s="5"/>
      <c r="G311" s="5"/>
      <c r="H311" s="54"/>
      <c r="J311" s="107"/>
      <c r="K311" s="107"/>
      <c r="L311" s="107"/>
      <c r="M311" s="107"/>
      <c r="N311" s="107"/>
      <c r="O311" s="107"/>
      <c r="P311" s="107"/>
      <c r="Q311" s="107"/>
      <c r="R311" s="107"/>
      <c r="S311" s="107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</row>
    <row r="312" spans="1:32" ht="15.75" customHeight="1">
      <c r="A312" s="23">
        <v>308</v>
      </c>
      <c r="B312" s="113"/>
      <c r="C312" s="116"/>
      <c r="D312" s="119"/>
      <c r="E312" s="55"/>
      <c r="F312" s="7"/>
      <c r="G312" s="7"/>
      <c r="H312" s="56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</row>
    <row r="313" spans="1:32" ht="15.75" customHeight="1">
      <c r="A313" s="23">
        <v>309</v>
      </c>
      <c r="B313" s="113"/>
      <c r="C313" s="116"/>
      <c r="D313" s="119"/>
      <c r="E313" s="53"/>
      <c r="F313" s="6"/>
      <c r="G313" s="8"/>
      <c r="H313" s="52"/>
      <c r="J313" s="107"/>
      <c r="K313" s="107"/>
      <c r="L313" s="107"/>
      <c r="M313" s="107"/>
      <c r="N313" s="107"/>
      <c r="O313" s="107"/>
      <c r="P313" s="107"/>
      <c r="Q313" s="107"/>
      <c r="R313" s="107"/>
      <c r="S313" s="107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</row>
    <row r="314" spans="1:32" ht="15.75" customHeight="1">
      <c r="A314" s="23">
        <v>310</v>
      </c>
      <c r="B314" s="113"/>
      <c r="C314" s="116"/>
      <c r="D314" s="119"/>
      <c r="E314" s="53"/>
      <c r="F314" s="5"/>
      <c r="G314" s="8"/>
      <c r="H314" s="54"/>
      <c r="J314" s="107"/>
      <c r="K314" s="107"/>
      <c r="L314" s="107"/>
      <c r="M314" s="107"/>
      <c r="N314" s="107"/>
      <c r="O314" s="107"/>
      <c r="P314" s="107"/>
      <c r="Q314" s="107"/>
      <c r="R314" s="107"/>
      <c r="S314" s="107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</row>
    <row r="315" spans="1:32" ht="15.75" customHeight="1">
      <c r="A315" s="23">
        <v>311</v>
      </c>
      <c r="B315" s="113"/>
      <c r="C315" s="116"/>
      <c r="D315" s="119"/>
      <c r="E315" s="53"/>
      <c r="F315" s="9"/>
      <c r="G315" s="5"/>
      <c r="H315" s="56"/>
      <c r="J315" s="107"/>
      <c r="K315" s="107"/>
      <c r="L315" s="107"/>
      <c r="M315" s="107"/>
      <c r="N315" s="107"/>
      <c r="O315" s="107"/>
      <c r="P315" s="107"/>
      <c r="Q315" s="107"/>
      <c r="R315" s="107"/>
      <c r="S315" s="107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</row>
    <row r="316" spans="1:32" ht="15.75" customHeight="1" thickBot="1">
      <c r="A316" s="24">
        <v>312</v>
      </c>
      <c r="B316" s="114"/>
      <c r="C316" s="117"/>
      <c r="D316" s="120"/>
      <c r="E316" s="57"/>
      <c r="F316" s="25"/>
      <c r="G316" s="25"/>
      <c r="H316" s="58"/>
      <c r="J316" s="107"/>
      <c r="K316" s="107"/>
      <c r="L316" s="107"/>
      <c r="M316" s="107"/>
      <c r="N316" s="107"/>
      <c r="O316" s="107"/>
      <c r="P316" s="107"/>
      <c r="Q316" s="107"/>
      <c r="R316" s="107"/>
      <c r="S316" s="107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</row>
    <row r="317" spans="1:32" ht="15.75" customHeight="1">
      <c r="A317" s="21">
        <v>313</v>
      </c>
      <c r="B317" s="112"/>
      <c r="C317" s="115"/>
      <c r="D317" s="118"/>
      <c r="E317" s="49"/>
      <c r="F317" s="22"/>
      <c r="G317" s="22"/>
      <c r="H317" s="50"/>
      <c r="J317" s="107"/>
      <c r="K317" s="107"/>
      <c r="L317" s="107"/>
      <c r="M317" s="107"/>
      <c r="N317" s="107"/>
      <c r="O317" s="107"/>
      <c r="P317" s="107"/>
      <c r="Q317" s="107"/>
      <c r="R317" s="107"/>
      <c r="S317" s="107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</row>
    <row r="318" spans="1:32" ht="15.75" customHeight="1">
      <c r="A318" s="23">
        <v>314</v>
      </c>
      <c r="B318" s="113"/>
      <c r="C318" s="116"/>
      <c r="D318" s="119"/>
      <c r="E318" s="51"/>
      <c r="F318" s="6"/>
      <c r="G318" s="6"/>
      <c r="H318" s="52"/>
      <c r="J318" s="107"/>
      <c r="K318" s="107"/>
      <c r="L318" s="107"/>
      <c r="M318" s="107"/>
      <c r="N318" s="107"/>
      <c r="O318" s="107"/>
      <c r="P318" s="107"/>
      <c r="Q318" s="107"/>
      <c r="R318" s="107"/>
      <c r="S318" s="107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</row>
    <row r="319" spans="1:32" ht="15.75" customHeight="1">
      <c r="A319" s="23">
        <v>315</v>
      </c>
      <c r="B319" s="113"/>
      <c r="C319" s="116"/>
      <c r="D319" s="119"/>
      <c r="E319" s="53"/>
      <c r="F319" s="5"/>
      <c r="G319" s="5"/>
      <c r="H319" s="54"/>
      <c r="J319" s="107"/>
      <c r="K319" s="107"/>
      <c r="L319" s="107"/>
      <c r="M319" s="107"/>
      <c r="N319" s="107"/>
      <c r="O319" s="107"/>
      <c r="P319" s="107"/>
      <c r="Q319" s="107"/>
      <c r="R319" s="107"/>
      <c r="S319" s="107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</row>
    <row r="320" spans="1:32" ht="15.75" customHeight="1">
      <c r="A320" s="23">
        <v>316</v>
      </c>
      <c r="B320" s="113"/>
      <c r="C320" s="116"/>
      <c r="D320" s="119"/>
      <c r="E320" s="55"/>
      <c r="F320" s="7"/>
      <c r="G320" s="7"/>
      <c r="H320" s="56"/>
      <c r="J320" s="107"/>
      <c r="K320" s="107"/>
      <c r="L320" s="107"/>
      <c r="M320" s="107"/>
      <c r="N320" s="107"/>
      <c r="O320" s="107"/>
      <c r="P320" s="107"/>
      <c r="Q320" s="107"/>
      <c r="R320" s="107"/>
      <c r="S320" s="107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</row>
    <row r="321" spans="1:32" ht="15.75" customHeight="1">
      <c r="A321" s="23">
        <v>317</v>
      </c>
      <c r="B321" s="113"/>
      <c r="C321" s="116"/>
      <c r="D321" s="119"/>
      <c r="E321" s="53"/>
      <c r="F321" s="6"/>
      <c r="G321" s="8"/>
      <c r="H321" s="52"/>
      <c r="J321" s="107"/>
      <c r="K321" s="107"/>
      <c r="L321" s="107"/>
      <c r="M321" s="107"/>
      <c r="N321" s="107"/>
      <c r="O321" s="107"/>
      <c r="P321" s="107"/>
      <c r="Q321" s="107"/>
      <c r="R321" s="107"/>
      <c r="S321" s="107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</row>
    <row r="322" spans="1:32" ht="15.75" customHeight="1">
      <c r="A322" s="23">
        <v>318</v>
      </c>
      <c r="B322" s="113"/>
      <c r="C322" s="116"/>
      <c r="D322" s="119"/>
      <c r="E322" s="53"/>
      <c r="F322" s="5"/>
      <c r="G322" s="8"/>
      <c r="H322" s="54"/>
      <c r="J322" s="107"/>
      <c r="K322" s="107"/>
      <c r="L322" s="107"/>
      <c r="M322" s="107"/>
      <c r="N322" s="107"/>
      <c r="O322" s="107"/>
      <c r="P322" s="107"/>
      <c r="Q322" s="107"/>
      <c r="R322" s="107"/>
      <c r="S322" s="107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</row>
    <row r="323" spans="1:32" ht="15.75" customHeight="1">
      <c r="A323" s="23">
        <v>319</v>
      </c>
      <c r="B323" s="113"/>
      <c r="C323" s="116"/>
      <c r="D323" s="119"/>
      <c r="E323" s="53"/>
      <c r="F323" s="9"/>
      <c r="G323" s="5"/>
      <c r="H323" s="56"/>
      <c r="J323" s="107"/>
      <c r="K323" s="107"/>
      <c r="L323" s="107"/>
      <c r="M323" s="107"/>
      <c r="N323" s="107"/>
      <c r="O323" s="107"/>
      <c r="P323" s="107"/>
      <c r="Q323" s="107"/>
      <c r="R323" s="107"/>
      <c r="S323" s="107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</row>
    <row r="324" spans="1:32" ht="15.75" customHeight="1" thickBot="1">
      <c r="A324" s="24">
        <v>320</v>
      </c>
      <c r="B324" s="114"/>
      <c r="C324" s="117"/>
      <c r="D324" s="120"/>
      <c r="E324" s="57"/>
      <c r="F324" s="25"/>
      <c r="G324" s="25"/>
      <c r="H324" s="58"/>
      <c r="J324" s="107"/>
      <c r="K324" s="107"/>
      <c r="L324" s="107"/>
      <c r="M324" s="107"/>
      <c r="N324" s="107"/>
      <c r="O324" s="107"/>
      <c r="P324" s="107"/>
      <c r="Q324" s="107"/>
      <c r="R324" s="107"/>
      <c r="S324" s="107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</row>
    <row r="325" spans="1:32" ht="15.75" customHeight="1">
      <c r="A325" s="21">
        <v>321</v>
      </c>
      <c r="B325" s="112"/>
      <c r="C325" s="115"/>
      <c r="D325" s="118"/>
      <c r="E325" s="49"/>
      <c r="F325" s="22"/>
      <c r="G325" s="22"/>
      <c r="H325" s="50"/>
      <c r="J325" s="107"/>
      <c r="K325" s="107"/>
      <c r="L325" s="107"/>
      <c r="M325" s="107"/>
      <c r="N325" s="107"/>
      <c r="O325" s="107"/>
      <c r="P325" s="107"/>
      <c r="Q325" s="107"/>
      <c r="R325" s="107"/>
      <c r="S325" s="107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</row>
    <row r="326" spans="1:32" ht="15.75" customHeight="1">
      <c r="A326" s="23">
        <v>322</v>
      </c>
      <c r="B326" s="113"/>
      <c r="C326" s="116"/>
      <c r="D326" s="119"/>
      <c r="E326" s="51"/>
      <c r="F326" s="6"/>
      <c r="G326" s="6"/>
      <c r="H326" s="52"/>
      <c r="J326" s="107"/>
      <c r="K326" s="107"/>
      <c r="L326" s="107"/>
      <c r="M326" s="107"/>
      <c r="N326" s="107"/>
      <c r="O326" s="107"/>
      <c r="P326" s="107"/>
      <c r="Q326" s="107"/>
      <c r="R326" s="107"/>
      <c r="S326" s="107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</row>
    <row r="327" spans="1:32" ht="15.75" customHeight="1">
      <c r="A327" s="23">
        <v>323</v>
      </c>
      <c r="B327" s="113"/>
      <c r="C327" s="116"/>
      <c r="D327" s="119"/>
      <c r="E327" s="53"/>
      <c r="F327" s="5"/>
      <c r="G327" s="5"/>
      <c r="H327" s="54"/>
      <c r="J327" s="107"/>
      <c r="K327" s="107"/>
      <c r="L327" s="107"/>
      <c r="M327" s="107"/>
      <c r="N327" s="107"/>
      <c r="O327" s="107"/>
      <c r="P327" s="107"/>
      <c r="Q327" s="107"/>
      <c r="R327" s="107"/>
      <c r="S327" s="107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</row>
    <row r="328" spans="1:32" ht="15.75" customHeight="1">
      <c r="A328" s="23">
        <v>324</v>
      </c>
      <c r="B328" s="113"/>
      <c r="C328" s="116"/>
      <c r="D328" s="119"/>
      <c r="E328" s="55"/>
      <c r="F328" s="7"/>
      <c r="G328" s="7"/>
      <c r="H328" s="56"/>
      <c r="J328" s="107"/>
      <c r="K328" s="107"/>
      <c r="L328" s="107"/>
      <c r="M328" s="107"/>
      <c r="N328" s="107"/>
      <c r="O328" s="107"/>
      <c r="P328" s="107"/>
      <c r="Q328" s="107"/>
      <c r="R328" s="107"/>
      <c r="S328" s="107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</row>
    <row r="329" spans="1:32" ht="15.75" customHeight="1">
      <c r="A329" s="23">
        <v>325</v>
      </c>
      <c r="B329" s="113"/>
      <c r="C329" s="116"/>
      <c r="D329" s="119"/>
      <c r="E329" s="53"/>
      <c r="F329" s="6"/>
      <c r="G329" s="8"/>
      <c r="H329" s="52"/>
      <c r="J329" s="107"/>
      <c r="K329" s="107"/>
      <c r="L329" s="107"/>
      <c r="M329" s="107"/>
      <c r="N329" s="107"/>
      <c r="O329" s="107"/>
      <c r="P329" s="107"/>
      <c r="Q329" s="107"/>
      <c r="R329" s="107"/>
      <c r="S329" s="107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</row>
    <row r="330" spans="1:32" ht="15.75" customHeight="1">
      <c r="A330" s="23">
        <v>326</v>
      </c>
      <c r="B330" s="113"/>
      <c r="C330" s="116"/>
      <c r="D330" s="119"/>
      <c r="E330" s="53"/>
      <c r="F330" s="5"/>
      <c r="G330" s="8"/>
      <c r="H330" s="54"/>
      <c r="J330" s="107"/>
      <c r="K330" s="107"/>
      <c r="L330" s="107"/>
      <c r="M330" s="107"/>
      <c r="N330" s="107"/>
      <c r="O330" s="107"/>
      <c r="P330" s="107"/>
      <c r="Q330" s="107"/>
      <c r="R330" s="107"/>
      <c r="S330" s="107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</row>
    <row r="331" spans="1:32" ht="15.75" customHeight="1">
      <c r="A331" s="23">
        <v>327</v>
      </c>
      <c r="B331" s="113"/>
      <c r="C331" s="116"/>
      <c r="D331" s="119"/>
      <c r="E331" s="53"/>
      <c r="F331" s="9"/>
      <c r="G331" s="5"/>
      <c r="H331" s="56"/>
      <c r="J331" s="107"/>
      <c r="K331" s="107"/>
      <c r="L331" s="107"/>
      <c r="M331" s="107"/>
      <c r="N331" s="107"/>
      <c r="O331" s="107"/>
      <c r="P331" s="107"/>
      <c r="Q331" s="107"/>
      <c r="R331" s="107"/>
      <c r="S331" s="107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</row>
    <row r="332" spans="1:32" ht="15.75" customHeight="1" thickBot="1">
      <c r="A332" s="24">
        <v>328</v>
      </c>
      <c r="B332" s="114"/>
      <c r="C332" s="117"/>
      <c r="D332" s="120"/>
      <c r="E332" s="57"/>
      <c r="F332" s="25"/>
      <c r="G332" s="25"/>
      <c r="H332" s="58"/>
      <c r="J332" s="107"/>
      <c r="K332" s="107"/>
      <c r="L332" s="107"/>
      <c r="M332" s="107"/>
      <c r="N332" s="107"/>
      <c r="O332" s="107"/>
      <c r="P332" s="107"/>
      <c r="Q332" s="107"/>
      <c r="R332" s="107"/>
      <c r="S332" s="107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</row>
    <row r="333" spans="1:32" ht="15.75" customHeight="1">
      <c r="A333" s="21">
        <v>329</v>
      </c>
      <c r="B333" s="112"/>
      <c r="C333" s="115"/>
      <c r="D333" s="118"/>
      <c r="E333" s="49"/>
      <c r="F333" s="22"/>
      <c r="G333" s="22"/>
      <c r="H333" s="50"/>
      <c r="J333" s="107"/>
      <c r="K333" s="107"/>
      <c r="L333" s="107"/>
      <c r="M333" s="107"/>
      <c r="N333" s="107"/>
      <c r="O333" s="107"/>
      <c r="P333" s="107"/>
      <c r="Q333" s="107"/>
      <c r="R333" s="107"/>
      <c r="S333" s="107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</row>
    <row r="334" spans="1:32" ht="15.75" customHeight="1">
      <c r="A334" s="23">
        <v>330</v>
      </c>
      <c r="B334" s="113"/>
      <c r="C334" s="116"/>
      <c r="D334" s="119"/>
      <c r="E334" s="51"/>
      <c r="F334" s="6"/>
      <c r="G334" s="6"/>
      <c r="H334" s="52"/>
      <c r="J334" s="107"/>
      <c r="K334" s="107"/>
      <c r="L334" s="107"/>
      <c r="M334" s="107"/>
      <c r="N334" s="107"/>
      <c r="O334" s="107"/>
      <c r="P334" s="107"/>
      <c r="Q334" s="107"/>
      <c r="R334" s="107"/>
      <c r="S334" s="107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</row>
    <row r="335" spans="1:32" ht="15.75" customHeight="1">
      <c r="A335" s="23">
        <v>331</v>
      </c>
      <c r="B335" s="113"/>
      <c r="C335" s="116"/>
      <c r="D335" s="119"/>
      <c r="E335" s="53"/>
      <c r="F335" s="5"/>
      <c r="G335" s="5"/>
      <c r="H335" s="54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</row>
    <row r="336" spans="1:32" ht="15.75" customHeight="1">
      <c r="A336" s="23">
        <v>332</v>
      </c>
      <c r="B336" s="113"/>
      <c r="C336" s="116"/>
      <c r="D336" s="119"/>
      <c r="E336" s="55"/>
      <c r="F336" s="7"/>
      <c r="G336" s="7"/>
      <c r="H336" s="56"/>
      <c r="J336" s="107"/>
      <c r="K336" s="107"/>
      <c r="L336" s="107"/>
      <c r="M336" s="107"/>
      <c r="N336" s="107"/>
      <c r="O336" s="107"/>
      <c r="P336" s="107"/>
      <c r="Q336" s="107"/>
      <c r="R336" s="107"/>
      <c r="S336" s="107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</row>
    <row r="337" spans="1:32" ht="15.75" customHeight="1">
      <c r="A337" s="23">
        <v>333</v>
      </c>
      <c r="B337" s="113"/>
      <c r="C337" s="116"/>
      <c r="D337" s="119"/>
      <c r="E337" s="53"/>
      <c r="F337" s="6"/>
      <c r="G337" s="8"/>
      <c r="H337" s="52"/>
      <c r="J337" s="107"/>
      <c r="K337" s="107"/>
      <c r="L337" s="107"/>
      <c r="M337" s="107"/>
      <c r="N337" s="107"/>
      <c r="O337" s="107"/>
      <c r="P337" s="107"/>
      <c r="Q337" s="107"/>
      <c r="R337" s="107"/>
      <c r="S337" s="107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</row>
    <row r="338" spans="1:32" ht="15.75" customHeight="1">
      <c r="A338" s="23">
        <v>334</v>
      </c>
      <c r="B338" s="113"/>
      <c r="C338" s="116"/>
      <c r="D338" s="119"/>
      <c r="E338" s="53"/>
      <c r="F338" s="5"/>
      <c r="G338" s="8"/>
      <c r="H338" s="54"/>
      <c r="J338" s="107"/>
      <c r="K338" s="107"/>
      <c r="L338" s="107"/>
      <c r="M338" s="107"/>
      <c r="N338" s="107"/>
      <c r="O338" s="107"/>
      <c r="P338" s="107"/>
      <c r="Q338" s="107"/>
      <c r="R338" s="107"/>
      <c r="S338" s="107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</row>
    <row r="339" spans="1:32" ht="15.75" customHeight="1">
      <c r="A339" s="23">
        <v>335</v>
      </c>
      <c r="B339" s="113"/>
      <c r="C339" s="116"/>
      <c r="D339" s="119"/>
      <c r="E339" s="53"/>
      <c r="F339" s="9"/>
      <c r="G339" s="5"/>
      <c r="H339" s="56"/>
      <c r="J339" s="107"/>
      <c r="K339" s="107"/>
      <c r="L339" s="107"/>
      <c r="M339" s="107"/>
      <c r="N339" s="107"/>
      <c r="O339" s="107"/>
      <c r="P339" s="107"/>
      <c r="Q339" s="107"/>
      <c r="R339" s="107"/>
      <c r="S339" s="107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</row>
    <row r="340" spans="1:32" ht="15.75" customHeight="1" thickBot="1">
      <c r="A340" s="24">
        <v>336</v>
      </c>
      <c r="B340" s="114"/>
      <c r="C340" s="117"/>
      <c r="D340" s="120"/>
      <c r="E340" s="57"/>
      <c r="F340" s="25"/>
      <c r="G340" s="25"/>
      <c r="H340" s="58"/>
      <c r="J340" s="107"/>
      <c r="K340" s="107"/>
      <c r="L340" s="107"/>
      <c r="M340" s="107"/>
      <c r="N340" s="107"/>
      <c r="O340" s="107"/>
      <c r="P340" s="107"/>
      <c r="Q340" s="107"/>
      <c r="R340" s="107"/>
      <c r="S340" s="107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</row>
    <row r="341" spans="1:32" ht="15.75" customHeight="1">
      <c r="A341" s="21">
        <v>337</v>
      </c>
      <c r="B341" s="112"/>
      <c r="C341" s="115"/>
      <c r="D341" s="118"/>
      <c r="E341" s="49"/>
      <c r="F341" s="22"/>
      <c r="G341" s="22"/>
      <c r="H341" s="50"/>
      <c r="J341" s="107"/>
      <c r="K341" s="107"/>
      <c r="L341" s="107"/>
      <c r="M341" s="107"/>
      <c r="N341" s="107"/>
      <c r="O341" s="107"/>
      <c r="P341" s="107"/>
      <c r="Q341" s="107"/>
      <c r="R341" s="107"/>
      <c r="S341" s="107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</row>
    <row r="342" spans="1:32" ht="15.75" customHeight="1">
      <c r="A342" s="23">
        <v>338</v>
      </c>
      <c r="B342" s="113"/>
      <c r="C342" s="116"/>
      <c r="D342" s="119"/>
      <c r="E342" s="51"/>
      <c r="F342" s="6"/>
      <c r="G342" s="6"/>
      <c r="H342" s="52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</row>
    <row r="343" spans="1:32" ht="15.75" customHeight="1">
      <c r="A343" s="23">
        <v>339</v>
      </c>
      <c r="B343" s="113"/>
      <c r="C343" s="116"/>
      <c r="D343" s="119"/>
      <c r="E343" s="53"/>
      <c r="F343" s="5"/>
      <c r="G343" s="5"/>
      <c r="H343" s="54"/>
      <c r="J343" s="107"/>
      <c r="K343" s="107"/>
      <c r="L343" s="107"/>
      <c r="M343" s="107"/>
      <c r="N343" s="107"/>
      <c r="O343" s="107"/>
      <c r="P343" s="107"/>
      <c r="Q343" s="107"/>
      <c r="R343" s="107"/>
      <c r="S343" s="107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</row>
    <row r="344" spans="1:32" ht="15.75" customHeight="1">
      <c r="A344" s="23">
        <v>340</v>
      </c>
      <c r="B344" s="113"/>
      <c r="C344" s="116"/>
      <c r="D344" s="119"/>
      <c r="E344" s="55"/>
      <c r="F344" s="7"/>
      <c r="G344" s="7"/>
      <c r="H344" s="56"/>
      <c r="J344" s="107"/>
      <c r="K344" s="107"/>
      <c r="L344" s="107"/>
      <c r="M344" s="107"/>
      <c r="N344" s="107"/>
      <c r="O344" s="107"/>
      <c r="P344" s="107"/>
      <c r="Q344" s="107"/>
      <c r="R344" s="107"/>
      <c r="S344" s="107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</row>
    <row r="345" spans="1:32" ht="15.75" customHeight="1">
      <c r="A345" s="23">
        <v>341</v>
      </c>
      <c r="B345" s="113"/>
      <c r="C345" s="116"/>
      <c r="D345" s="119"/>
      <c r="E345" s="53"/>
      <c r="F345" s="6"/>
      <c r="G345" s="8"/>
      <c r="H345" s="52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</row>
    <row r="346" spans="1:32" ht="15.75" customHeight="1">
      <c r="A346" s="23">
        <v>342</v>
      </c>
      <c r="B346" s="113"/>
      <c r="C346" s="116"/>
      <c r="D346" s="119"/>
      <c r="E346" s="53"/>
      <c r="F346" s="5"/>
      <c r="G346" s="8"/>
      <c r="H346" s="54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</row>
    <row r="347" spans="1:32" ht="15.75" customHeight="1">
      <c r="A347" s="23">
        <v>343</v>
      </c>
      <c r="B347" s="113"/>
      <c r="C347" s="116"/>
      <c r="D347" s="119"/>
      <c r="E347" s="53"/>
      <c r="F347" s="9"/>
      <c r="G347" s="5"/>
      <c r="H347" s="56"/>
      <c r="J347" s="107"/>
      <c r="K347" s="107"/>
      <c r="L347" s="107"/>
      <c r="M347" s="107"/>
      <c r="N347" s="107"/>
      <c r="O347" s="107"/>
      <c r="P347" s="107"/>
      <c r="Q347" s="107"/>
      <c r="R347" s="107"/>
      <c r="S347" s="107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</row>
    <row r="348" spans="1:32" ht="15.75" customHeight="1" thickBot="1">
      <c r="A348" s="24">
        <v>344</v>
      </c>
      <c r="B348" s="114"/>
      <c r="C348" s="117"/>
      <c r="D348" s="120"/>
      <c r="E348" s="57"/>
      <c r="F348" s="25"/>
      <c r="G348" s="25"/>
      <c r="H348" s="58"/>
      <c r="J348" s="107"/>
      <c r="K348" s="107"/>
      <c r="L348" s="107"/>
      <c r="M348" s="107"/>
      <c r="N348" s="107"/>
      <c r="O348" s="107"/>
      <c r="P348" s="107"/>
      <c r="Q348" s="107"/>
      <c r="R348" s="107"/>
      <c r="S348" s="107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</row>
    <row r="349" spans="1:32" ht="15.75" customHeight="1">
      <c r="A349" s="21">
        <v>345</v>
      </c>
      <c r="B349" s="112"/>
      <c r="C349" s="115"/>
      <c r="D349" s="118"/>
      <c r="E349" s="49"/>
      <c r="F349" s="22"/>
      <c r="G349" s="22"/>
      <c r="H349" s="50"/>
      <c r="J349" s="107"/>
      <c r="K349" s="107"/>
      <c r="L349" s="107"/>
      <c r="M349" s="107"/>
      <c r="N349" s="107"/>
      <c r="O349" s="107"/>
      <c r="P349" s="107"/>
      <c r="Q349" s="107"/>
      <c r="R349" s="107"/>
      <c r="S349" s="107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</row>
    <row r="350" spans="1:32" ht="15.75" customHeight="1">
      <c r="A350" s="23">
        <v>346</v>
      </c>
      <c r="B350" s="113"/>
      <c r="C350" s="116"/>
      <c r="D350" s="119"/>
      <c r="E350" s="51"/>
      <c r="F350" s="6"/>
      <c r="G350" s="6"/>
      <c r="H350" s="52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</row>
    <row r="351" spans="1:32" ht="15.75" customHeight="1">
      <c r="A351" s="23">
        <v>347</v>
      </c>
      <c r="B351" s="113"/>
      <c r="C351" s="116"/>
      <c r="D351" s="119"/>
      <c r="E351" s="53"/>
      <c r="F351" s="5"/>
      <c r="G351" s="5"/>
      <c r="H351" s="54"/>
      <c r="J351" s="107"/>
      <c r="K351" s="107"/>
      <c r="L351" s="107"/>
      <c r="M351" s="107"/>
      <c r="N351" s="107"/>
      <c r="O351" s="107"/>
      <c r="P351" s="107"/>
      <c r="Q351" s="107"/>
      <c r="R351" s="107"/>
      <c r="S351" s="107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</row>
    <row r="352" spans="1:32" ht="15.75" customHeight="1">
      <c r="A352" s="23">
        <v>348</v>
      </c>
      <c r="B352" s="113"/>
      <c r="C352" s="116"/>
      <c r="D352" s="119"/>
      <c r="E352" s="55"/>
      <c r="F352" s="7"/>
      <c r="G352" s="7"/>
      <c r="H352" s="56"/>
      <c r="J352" s="107"/>
      <c r="K352" s="107"/>
      <c r="L352" s="107"/>
      <c r="M352" s="107"/>
      <c r="N352" s="107"/>
      <c r="O352" s="107"/>
      <c r="P352" s="107"/>
      <c r="Q352" s="107"/>
      <c r="R352" s="107"/>
      <c r="S352" s="107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</row>
    <row r="353" spans="1:32" ht="15.75" customHeight="1">
      <c r="A353" s="23">
        <v>349</v>
      </c>
      <c r="B353" s="113"/>
      <c r="C353" s="116"/>
      <c r="D353" s="119"/>
      <c r="E353" s="53"/>
      <c r="F353" s="6"/>
      <c r="G353" s="8"/>
      <c r="H353" s="52"/>
      <c r="J353" s="107"/>
      <c r="K353" s="107"/>
      <c r="L353" s="107"/>
      <c r="M353" s="107"/>
      <c r="N353" s="107"/>
      <c r="O353" s="107"/>
      <c r="P353" s="107"/>
      <c r="Q353" s="107"/>
      <c r="R353" s="107"/>
      <c r="S353" s="107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</row>
    <row r="354" spans="1:32" ht="15.75" customHeight="1">
      <c r="A354" s="23">
        <v>350</v>
      </c>
      <c r="B354" s="113"/>
      <c r="C354" s="116"/>
      <c r="D354" s="119"/>
      <c r="E354" s="53"/>
      <c r="F354" s="5"/>
      <c r="G354" s="8"/>
      <c r="H354" s="54"/>
      <c r="J354" s="107"/>
      <c r="K354" s="107"/>
      <c r="L354" s="107"/>
      <c r="M354" s="107"/>
      <c r="N354" s="107"/>
      <c r="O354" s="107"/>
      <c r="P354" s="107"/>
      <c r="Q354" s="107"/>
      <c r="R354" s="107"/>
      <c r="S354" s="107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</row>
    <row r="355" spans="1:32" ht="15.75" customHeight="1">
      <c r="A355" s="23">
        <v>351</v>
      </c>
      <c r="B355" s="113"/>
      <c r="C355" s="116"/>
      <c r="D355" s="119"/>
      <c r="E355" s="53"/>
      <c r="F355" s="9"/>
      <c r="G355" s="5"/>
      <c r="H355" s="56"/>
      <c r="J355" s="107"/>
      <c r="K355" s="107"/>
      <c r="L355" s="107"/>
      <c r="M355" s="107"/>
      <c r="N355" s="107"/>
      <c r="O355" s="107"/>
      <c r="P355" s="107"/>
      <c r="Q355" s="107"/>
      <c r="R355" s="107"/>
      <c r="S355" s="107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</row>
    <row r="356" spans="1:32" ht="15.75" customHeight="1" thickBot="1">
      <c r="A356" s="24">
        <v>352</v>
      </c>
      <c r="B356" s="114"/>
      <c r="C356" s="117"/>
      <c r="D356" s="120"/>
      <c r="E356" s="57"/>
      <c r="F356" s="25"/>
      <c r="G356" s="25"/>
      <c r="H356" s="58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</row>
    <row r="357" spans="1:32" ht="15.75" customHeight="1">
      <c r="A357" s="21">
        <v>353</v>
      </c>
      <c r="B357" s="112"/>
      <c r="C357" s="115"/>
      <c r="D357" s="118"/>
      <c r="E357" s="49"/>
      <c r="F357" s="22"/>
      <c r="G357" s="22"/>
      <c r="H357" s="50"/>
      <c r="J357" s="107"/>
      <c r="K357" s="107"/>
      <c r="L357" s="107"/>
      <c r="M357" s="107"/>
      <c r="N357" s="107"/>
      <c r="O357" s="107"/>
      <c r="P357" s="107"/>
      <c r="Q357" s="107"/>
      <c r="R357" s="107"/>
      <c r="S357" s="107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</row>
    <row r="358" spans="1:32" ht="15.75" customHeight="1">
      <c r="A358" s="23">
        <v>354</v>
      </c>
      <c r="B358" s="113"/>
      <c r="C358" s="116"/>
      <c r="D358" s="119"/>
      <c r="E358" s="51"/>
      <c r="F358" s="6"/>
      <c r="G358" s="6"/>
      <c r="H358" s="52"/>
      <c r="J358" s="107"/>
      <c r="K358" s="107"/>
      <c r="L358" s="107"/>
      <c r="M358" s="107"/>
      <c r="N358" s="107"/>
      <c r="O358" s="107"/>
      <c r="P358" s="107"/>
      <c r="Q358" s="107"/>
      <c r="R358" s="107"/>
      <c r="S358" s="107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</row>
    <row r="359" spans="1:32" ht="15.75" customHeight="1">
      <c r="A359" s="23">
        <v>355</v>
      </c>
      <c r="B359" s="113"/>
      <c r="C359" s="116"/>
      <c r="D359" s="119"/>
      <c r="E359" s="53"/>
      <c r="F359" s="5"/>
      <c r="G359" s="5"/>
      <c r="H359" s="54"/>
      <c r="J359" s="107"/>
      <c r="K359" s="107"/>
      <c r="L359" s="107"/>
      <c r="M359" s="107"/>
      <c r="N359" s="107"/>
      <c r="O359" s="107"/>
      <c r="P359" s="107"/>
      <c r="Q359" s="107"/>
      <c r="R359" s="107"/>
      <c r="S359" s="107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</row>
    <row r="360" spans="1:32" ht="15.75" customHeight="1">
      <c r="A360" s="23">
        <v>356</v>
      </c>
      <c r="B360" s="113"/>
      <c r="C360" s="116"/>
      <c r="D360" s="119"/>
      <c r="E360" s="55"/>
      <c r="F360" s="7"/>
      <c r="G360" s="7"/>
      <c r="H360" s="56"/>
      <c r="J360" s="107"/>
      <c r="K360" s="107"/>
      <c r="L360" s="107"/>
      <c r="M360" s="107"/>
      <c r="N360" s="107"/>
      <c r="O360" s="107"/>
      <c r="P360" s="107"/>
      <c r="Q360" s="107"/>
      <c r="R360" s="107"/>
      <c r="S360" s="107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</row>
    <row r="361" spans="1:32" ht="15.75" customHeight="1">
      <c r="A361" s="23">
        <v>357</v>
      </c>
      <c r="B361" s="113"/>
      <c r="C361" s="116"/>
      <c r="D361" s="119"/>
      <c r="E361" s="53"/>
      <c r="F361" s="6"/>
      <c r="G361" s="8"/>
      <c r="H361" s="52"/>
      <c r="J361" s="107"/>
      <c r="K361" s="107"/>
      <c r="L361" s="107"/>
      <c r="M361" s="107"/>
      <c r="N361" s="107"/>
      <c r="O361" s="107"/>
      <c r="P361" s="107"/>
      <c r="Q361" s="107"/>
      <c r="R361" s="107"/>
      <c r="S361" s="107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</row>
    <row r="362" spans="1:32" ht="15.75" customHeight="1">
      <c r="A362" s="23">
        <v>358</v>
      </c>
      <c r="B362" s="113"/>
      <c r="C362" s="116"/>
      <c r="D362" s="119"/>
      <c r="E362" s="53"/>
      <c r="F362" s="5"/>
      <c r="G362" s="8"/>
      <c r="H362" s="54"/>
      <c r="J362" s="107"/>
      <c r="K362" s="107"/>
      <c r="L362" s="107"/>
      <c r="M362" s="107"/>
      <c r="N362" s="107"/>
      <c r="O362" s="107"/>
      <c r="P362" s="107"/>
      <c r="Q362" s="107"/>
      <c r="R362" s="107"/>
      <c r="S362" s="107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</row>
    <row r="363" spans="1:32" ht="15.75" customHeight="1">
      <c r="A363" s="23">
        <v>359</v>
      </c>
      <c r="B363" s="113"/>
      <c r="C363" s="116"/>
      <c r="D363" s="119"/>
      <c r="E363" s="53"/>
      <c r="F363" s="9"/>
      <c r="G363" s="5"/>
      <c r="H363" s="56"/>
      <c r="J363" s="107"/>
      <c r="K363" s="107"/>
      <c r="L363" s="107"/>
      <c r="M363" s="107"/>
      <c r="N363" s="107"/>
      <c r="O363" s="107"/>
      <c r="P363" s="107"/>
      <c r="Q363" s="107"/>
      <c r="R363" s="107"/>
      <c r="S363" s="107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</row>
    <row r="364" spans="1:32" ht="15.75" customHeight="1" thickBot="1">
      <c r="A364" s="24">
        <v>360</v>
      </c>
      <c r="B364" s="114"/>
      <c r="C364" s="117"/>
      <c r="D364" s="120"/>
      <c r="E364" s="57"/>
      <c r="F364" s="25"/>
      <c r="G364" s="25"/>
      <c r="H364" s="58"/>
      <c r="J364" s="107"/>
      <c r="K364" s="107"/>
      <c r="L364" s="107"/>
      <c r="M364" s="107"/>
      <c r="N364" s="107"/>
      <c r="O364" s="107"/>
      <c r="P364" s="107"/>
      <c r="Q364" s="107"/>
      <c r="R364" s="107"/>
      <c r="S364" s="107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</row>
    <row r="365" spans="1:32" ht="15.75" customHeight="1">
      <c r="A365" s="21">
        <v>361</v>
      </c>
      <c r="B365" s="112"/>
      <c r="C365" s="115"/>
      <c r="D365" s="118"/>
      <c r="E365" s="49"/>
      <c r="F365" s="22"/>
      <c r="G365" s="22"/>
      <c r="H365" s="50"/>
      <c r="J365" s="107"/>
      <c r="K365" s="107"/>
      <c r="L365" s="107"/>
      <c r="M365" s="107"/>
      <c r="N365" s="107"/>
      <c r="O365" s="107"/>
      <c r="P365" s="107"/>
      <c r="Q365" s="107"/>
      <c r="R365" s="107"/>
      <c r="S365" s="107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</row>
    <row r="366" spans="1:32" ht="15.75" customHeight="1">
      <c r="A366" s="23">
        <v>362</v>
      </c>
      <c r="B366" s="113"/>
      <c r="C366" s="116"/>
      <c r="D366" s="119"/>
      <c r="E366" s="51"/>
      <c r="F366" s="6"/>
      <c r="G366" s="6"/>
      <c r="H366" s="52"/>
      <c r="J366" s="107"/>
      <c r="K366" s="107"/>
      <c r="L366" s="107"/>
      <c r="M366" s="107"/>
      <c r="N366" s="107"/>
      <c r="O366" s="107"/>
      <c r="P366" s="107"/>
      <c r="Q366" s="107"/>
      <c r="R366" s="107"/>
      <c r="S366" s="107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</row>
    <row r="367" spans="1:32" ht="15.75" customHeight="1">
      <c r="A367" s="23">
        <v>363</v>
      </c>
      <c r="B367" s="113"/>
      <c r="C367" s="116"/>
      <c r="D367" s="119"/>
      <c r="E367" s="53"/>
      <c r="F367" s="5"/>
      <c r="G367" s="5"/>
      <c r="H367" s="54"/>
      <c r="J367" s="107"/>
      <c r="K367" s="107"/>
      <c r="L367" s="107"/>
      <c r="M367" s="107"/>
      <c r="N367" s="107"/>
      <c r="O367" s="107"/>
      <c r="P367" s="107"/>
      <c r="Q367" s="107"/>
      <c r="R367" s="107"/>
      <c r="S367" s="107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</row>
    <row r="368" spans="1:32" ht="15.75" customHeight="1">
      <c r="A368" s="23">
        <v>364</v>
      </c>
      <c r="B368" s="113"/>
      <c r="C368" s="116"/>
      <c r="D368" s="119"/>
      <c r="E368" s="55"/>
      <c r="F368" s="7"/>
      <c r="G368" s="7"/>
      <c r="H368" s="56"/>
      <c r="J368" s="107"/>
      <c r="K368" s="107"/>
      <c r="L368" s="107"/>
      <c r="M368" s="107"/>
      <c r="N368" s="107"/>
      <c r="O368" s="107"/>
      <c r="P368" s="107"/>
      <c r="Q368" s="107"/>
      <c r="R368" s="107"/>
      <c r="S368" s="107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</row>
    <row r="369" spans="1:32" ht="15.75" customHeight="1">
      <c r="A369" s="23">
        <v>365</v>
      </c>
      <c r="B369" s="113"/>
      <c r="C369" s="116"/>
      <c r="D369" s="119"/>
      <c r="E369" s="53"/>
      <c r="F369" s="6"/>
      <c r="G369" s="8"/>
      <c r="H369" s="52"/>
      <c r="J369" s="107"/>
      <c r="K369" s="107"/>
      <c r="L369" s="107"/>
      <c r="M369" s="107"/>
      <c r="N369" s="107"/>
      <c r="O369" s="107"/>
      <c r="P369" s="107"/>
      <c r="Q369" s="107"/>
      <c r="R369" s="107"/>
      <c r="S369" s="107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</row>
    <row r="370" spans="1:32" ht="15.75" customHeight="1">
      <c r="A370" s="23">
        <v>366</v>
      </c>
      <c r="B370" s="113"/>
      <c r="C370" s="116"/>
      <c r="D370" s="119"/>
      <c r="E370" s="53"/>
      <c r="F370" s="5"/>
      <c r="G370" s="8"/>
      <c r="H370" s="54"/>
      <c r="J370" s="107"/>
      <c r="K370" s="107"/>
      <c r="L370" s="107"/>
      <c r="M370" s="107"/>
      <c r="N370" s="107"/>
      <c r="O370" s="107"/>
      <c r="P370" s="107"/>
      <c r="Q370" s="107"/>
      <c r="R370" s="107"/>
      <c r="S370" s="107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</row>
    <row r="371" spans="1:32" ht="15.75" customHeight="1">
      <c r="A371" s="23">
        <v>367</v>
      </c>
      <c r="B371" s="113"/>
      <c r="C371" s="116"/>
      <c r="D371" s="119"/>
      <c r="E371" s="53"/>
      <c r="F371" s="9"/>
      <c r="G371" s="5"/>
      <c r="H371" s="56"/>
      <c r="J371" s="107"/>
      <c r="K371" s="107"/>
      <c r="L371" s="107"/>
      <c r="M371" s="107"/>
      <c r="N371" s="107"/>
      <c r="O371" s="107"/>
      <c r="P371" s="107"/>
      <c r="Q371" s="107"/>
      <c r="R371" s="107"/>
      <c r="S371" s="107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</row>
    <row r="372" spans="1:32" ht="15.75" customHeight="1" thickBot="1">
      <c r="A372" s="24">
        <v>368</v>
      </c>
      <c r="B372" s="114"/>
      <c r="C372" s="117"/>
      <c r="D372" s="120"/>
      <c r="E372" s="57"/>
      <c r="F372" s="25"/>
      <c r="G372" s="25"/>
      <c r="H372" s="58"/>
      <c r="J372" s="107"/>
      <c r="K372" s="107"/>
      <c r="L372" s="107"/>
      <c r="M372" s="107"/>
      <c r="N372" s="107"/>
      <c r="O372" s="107"/>
      <c r="P372" s="107"/>
      <c r="Q372" s="107"/>
      <c r="R372" s="107"/>
      <c r="S372" s="107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</row>
    <row r="373" spans="1:32" ht="15.75" customHeight="1">
      <c r="A373" s="21">
        <v>369</v>
      </c>
      <c r="B373" s="112"/>
      <c r="C373" s="115"/>
      <c r="D373" s="118"/>
      <c r="E373" s="49"/>
      <c r="F373" s="22"/>
      <c r="G373" s="22"/>
      <c r="H373" s="50"/>
      <c r="J373" s="107"/>
      <c r="K373" s="107"/>
      <c r="L373" s="107"/>
      <c r="M373" s="107"/>
      <c r="N373" s="107"/>
      <c r="O373" s="107"/>
      <c r="P373" s="107"/>
      <c r="Q373" s="107"/>
      <c r="R373" s="107"/>
      <c r="S373" s="107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</row>
    <row r="374" spans="1:32" ht="15.75" customHeight="1">
      <c r="A374" s="23">
        <v>370</v>
      </c>
      <c r="B374" s="113"/>
      <c r="C374" s="116"/>
      <c r="D374" s="119"/>
      <c r="E374" s="51"/>
      <c r="F374" s="6"/>
      <c r="G374" s="6"/>
      <c r="H374" s="52"/>
      <c r="J374" s="107"/>
      <c r="K374" s="107"/>
      <c r="L374" s="107"/>
      <c r="M374" s="107"/>
      <c r="N374" s="107"/>
      <c r="O374" s="107"/>
      <c r="P374" s="107"/>
      <c r="Q374" s="107"/>
      <c r="R374" s="107"/>
      <c r="S374" s="107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</row>
    <row r="375" spans="1:32" ht="15.75" customHeight="1">
      <c r="A375" s="23">
        <v>371</v>
      </c>
      <c r="B375" s="113"/>
      <c r="C375" s="116"/>
      <c r="D375" s="119"/>
      <c r="E375" s="53"/>
      <c r="F375" s="5"/>
      <c r="G375" s="5"/>
      <c r="H375" s="54"/>
      <c r="J375" s="107"/>
      <c r="K375" s="107"/>
      <c r="L375" s="107"/>
      <c r="M375" s="107"/>
      <c r="N375" s="107"/>
      <c r="O375" s="107"/>
      <c r="P375" s="107"/>
      <c r="Q375" s="107"/>
      <c r="R375" s="107"/>
      <c r="S375" s="107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</row>
    <row r="376" spans="1:32" ht="15.75" customHeight="1">
      <c r="A376" s="23">
        <v>372</v>
      </c>
      <c r="B376" s="113"/>
      <c r="C376" s="116"/>
      <c r="D376" s="119"/>
      <c r="E376" s="55"/>
      <c r="F376" s="7"/>
      <c r="G376" s="7"/>
      <c r="H376" s="56"/>
      <c r="J376" s="107"/>
      <c r="K376" s="107"/>
      <c r="L376" s="107"/>
      <c r="M376" s="107"/>
      <c r="N376" s="107"/>
      <c r="O376" s="107"/>
      <c r="P376" s="107"/>
      <c r="Q376" s="107"/>
      <c r="R376" s="107"/>
      <c r="S376" s="107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</row>
    <row r="377" spans="1:32" ht="15.75" customHeight="1">
      <c r="A377" s="23">
        <v>373</v>
      </c>
      <c r="B377" s="113"/>
      <c r="C377" s="116"/>
      <c r="D377" s="119"/>
      <c r="E377" s="53"/>
      <c r="F377" s="6"/>
      <c r="G377" s="8"/>
      <c r="H377" s="52"/>
      <c r="J377" s="107"/>
      <c r="K377" s="107"/>
      <c r="L377" s="107"/>
      <c r="M377" s="107"/>
      <c r="N377" s="107"/>
      <c r="O377" s="107"/>
      <c r="P377" s="107"/>
      <c r="Q377" s="107"/>
      <c r="R377" s="107"/>
      <c r="S377" s="107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</row>
    <row r="378" spans="1:32" ht="15.75" customHeight="1">
      <c r="A378" s="23">
        <v>374</v>
      </c>
      <c r="B378" s="113"/>
      <c r="C378" s="116"/>
      <c r="D378" s="119"/>
      <c r="E378" s="53"/>
      <c r="F378" s="5"/>
      <c r="G378" s="8"/>
      <c r="H378" s="54"/>
      <c r="J378" s="107"/>
      <c r="K378" s="107"/>
      <c r="L378" s="107"/>
      <c r="M378" s="107"/>
      <c r="N378" s="107"/>
      <c r="O378" s="107"/>
      <c r="P378" s="107"/>
      <c r="Q378" s="107"/>
      <c r="R378" s="107"/>
      <c r="S378" s="107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</row>
    <row r="379" spans="1:32" ht="15.75" customHeight="1">
      <c r="A379" s="23">
        <v>375</v>
      </c>
      <c r="B379" s="113"/>
      <c r="C379" s="116"/>
      <c r="D379" s="119"/>
      <c r="E379" s="53"/>
      <c r="F379" s="9"/>
      <c r="G379" s="5"/>
      <c r="H379" s="56"/>
      <c r="J379" s="107"/>
      <c r="K379" s="107"/>
      <c r="L379" s="107"/>
      <c r="M379" s="107"/>
      <c r="N379" s="107"/>
      <c r="O379" s="107"/>
      <c r="P379" s="107"/>
      <c r="Q379" s="107"/>
      <c r="R379" s="107"/>
      <c r="S379" s="107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</row>
    <row r="380" spans="1:32" ht="15.75" customHeight="1" thickBot="1">
      <c r="A380" s="24">
        <v>376</v>
      </c>
      <c r="B380" s="114"/>
      <c r="C380" s="117"/>
      <c r="D380" s="120"/>
      <c r="E380" s="57"/>
      <c r="F380" s="25"/>
      <c r="G380" s="25"/>
      <c r="H380" s="58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</row>
    <row r="381" spans="1:32" ht="15.75" customHeight="1">
      <c r="A381" s="21">
        <v>377</v>
      </c>
      <c r="B381" s="112"/>
      <c r="C381" s="115"/>
      <c r="D381" s="118"/>
      <c r="E381" s="49"/>
      <c r="F381" s="22"/>
      <c r="G381" s="22"/>
      <c r="H381" s="50"/>
      <c r="J381" s="107"/>
      <c r="K381" s="107"/>
      <c r="L381" s="107"/>
      <c r="M381" s="107"/>
      <c r="N381" s="107"/>
      <c r="O381" s="107"/>
      <c r="P381" s="107"/>
      <c r="Q381" s="107"/>
      <c r="R381" s="107"/>
      <c r="S381" s="107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</row>
    <row r="382" spans="1:32" ht="15.75" customHeight="1">
      <c r="A382" s="23">
        <v>378</v>
      </c>
      <c r="B382" s="113"/>
      <c r="C382" s="116"/>
      <c r="D382" s="119"/>
      <c r="E382" s="51"/>
      <c r="F382" s="6"/>
      <c r="G382" s="6"/>
      <c r="H382" s="52"/>
      <c r="J382" s="107"/>
      <c r="K382" s="107"/>
      <c r="L382" s="107"/>
      <c r="M382" s="107"/>
      <c r="N382" s="107"/>
      <c r="O382" s="107"/>
      <c r="P382" s="107"/>
      <c r="Q382" s="107"/>
      <c r="R382" s="107"/>
      <c r="S382" s="107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</row>
    <row r="383" spans="1:32" ht="15.75" customHeight="1">
      <c r="A383" s="23">
        <v>379</v>
      </c>
      <c r="B383" s="113"/>
      <c r="C383" s="116"/>
      <c r="D383" s="119"/>
      <c r="E383" s="53"/>
      <c r="F383" s="5"/>
      <c r="G383" s="5"/>
      <c r="H383" s="54"/>
      <c r="J383" s="107"/>
      <c r="K383" s="107"/>
      <c r="L383" s="107"/>
      <c r="M383" s="107"/>
      <c r="N383" s="107"/>
      <c r="O383" s="107"/>
      <c r="P383" s="107"/>
      <c r="Q383" s="107"/>
      <c r="R383" s="107"/>
      <c r="S383" s="107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</row>
    <row r="384" spans="1:32" ht="15.75" customHeight="1">
      <c r="A384" s="23">
        <v>380</v>
      </c>
      <c r="B384" s="113"/>
      <c r="C384" s="116"/>
      <c r="D384" s="119"/>
      <c r="E384" s="55"/>
      <c r="F384" s="7"/>
      <c r="G384" s="7"/>
      <c r="H384" s="56"/>
      <c r="J384" s="107"/>
      <c r="K384" s="107"/>
      <c r="L384" s="107"/>
      <c r="M384" s="107"/>
      <c r="N384" s="107"/>
      <c r="O384" s="107"/>
      <c r="P384" s="107"/>
      <c r="Q384" s="107"/>
      <c r="R384" s="107"/>
      <c r="S384" s="107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</row>
    <row r="385" spans="1:32" ht="15.75" customHeight="1">
      <c r="A385" s="23">
        <v>381</v>
      </c>
      <c r="B385" s="113"/>
      <c r="C385" s="116"/>
      <c r="D385" s="119"/>
      <c r="E385" s="53"/>
      <c r="F385" s="6"/>
      <c r="G385" s="8"/>
      <c r="H385" s="52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</row>
    <row r="386" spans="1:32" ht="15.75" customHeight="1">
      <c r="A386" s="23">
        <v>382</v>
      </c>
      <c r="B386" s="113"/>
      <c r="C386" s="116"/>
      <c r="D386" s="119"/>
      <c r="E386" s="53"/>
      <c r="F386" s="5"/>
      <c r="G386" s="8"/>
      <c r="H386" s="54"/>
      <c r="J386" s="107"/>
      <c r="K386" s="107"/>
      <c r="L386" s="107"/>
      <c r="M386" s="107"/>
      <c r="N386" s="107"/>
      <c r="O386" s="107"/>
      <c r="P386" s="107"/>
      <c r="Q386" s="107"/>
      <c r="R386" s="107"/>
      <c r="S386" s="107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</row>
    <row r="387" spans="1:32" ht="15.75" customHeight="1">
      <c r="A387" s="23">
        <v>383</v>
      </c>
      <c r="B387" s="113"/>
      <c r="C387" s="116"/>
      <c r="D387" s="119"/>
      <c r="E387" s="53"/>
      <c r="F387" s="9"/>
      <c r="G387" s="5"/>
      <c r="H387" s="56"/>
      <c r="J387" s="107"/>
      <c r="K387" s="107"/>
      <c r="L387" s="107"/>
      <c r="M387" s="107"/>
      <c r="N387" s="107"/>
      <c r="O387" s="107"/>
      <c r="P387" s="107"/>
      <c r="Q387" s="107"/>
      <c r="R387" s="107"/>
      <c r="S387" s="107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</row>
    <row r="388" spans="1:32" ht="15.75" customHeight="1" thickBot="1">
      <c r="A388" s="24">
        <v>384</v>
      </c>
      <c r="B388" s="114"/>
      <c r="C388" s="117"/>
      <c r="D388" s="120"/>
      <c r="E388" s="57"/>
      <c r="F388" s="25"/>
      <c r="G388" s="25"/>
      <c r="H388" s="58"/>
      <c r="J388" s="107"/>
      <c r="K388" s="107"/>
      <c r="L388" s="107"/>
      <c r="M388" s="107"/>
      <c r="N388" s="107"/>
      <c r="O388" s="107"/>
      <c r="P388" s="107"/>
      <c r="Q388" s="107"/>
      <c r="R388" s="107"/>
      <c r="S388" s="107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</row>
    <row r="389" spans="1:32" ht="15.75" customHeight="1">
      <c r="A389" s="21">
        <v>385</v>
      </c>
      <c r="B389" s="112"/>
      <c r="C389" s="115"/>
      <c r="D389" s="118"/>
      <c r="E389" s="49"/>
      <c r="F389" s="22"/>
      <c r="G389" s="22"/>
      <c r="H389" s="50"/>
      <c r="J389" s="107"/>
      <c r="K389" s="107"/>
      <c r="L389" s="107"/>
      <c r="M389" s="107"/>
      <c r="N389" s="107"/>
      <c r="O389" s="107"/>
      <c r="P389" s="107"/>
      <c r="Q389" s="107"/>
      <c r="R389" s="107"/>
      <c r="S389" s="107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</row>
    <row r="390" spans="1:32" ht="15.75" customHeight="1">
      <c r="A390" s="23">
        <v>386</v>
      </c>
      <c r="B390" s="113"/>
      <c r="C390" s="116"/>
      <c r="D390" s="119"/>
      <c r="E390" s="51"/>
      <c r="F390" s="6"/>
      <c r="G390" s="6"/>
      <c r="H390" s="52"/>
      <c r="J390" s="107"/>
      <c r="K390" s="107"/>
      <c r="L390" s="107"/>
      <c r="M390" s="107"/>
      <c r="N390" s="107"/>
      <c r="O390" s="107"/>
      <c r="P390" s="107"/>
      <c r="Q390" s="107"/>
      <c r="R390" s="107"/>
      <c r="S390" s="107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</row>
    <row r="391" spans="1:32" ht="15.75" customHeight="1">
      <c r="A391" s="23">
        <v>387</v>
      </c>
      <c r="B391" s="113"/>
      <c r="C391" s="116"/>
      <c r="D391" s="119"/>
      <c r="E391" s="53"/>
      <c r="F391" s="5"/>
      <c r="G391" s="5"/>
      <c r="H391" s="54"/>
      <c r="J391" s="107"/>
      <c r="K391" s="107"/>
      <c r="L391" s="107"/>
      <c r="M391" s="107"/>
      <c r="N391" s="107"/>
      <c r="O391" s="107"/>
      <c r="P391" s="107"/>
      <c r="Q391" s="107"/>
      <c r="R391" s="107"/>
      <c r="S391" s="107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</row>
    <row r="392" spans="1:32" ht="15.75" customHeight="1">
      <c r="A392" s="23">
        <v>388</v>
      </c>
      <c r="B392" s="113"/>
      <c r="C392" s="116"/>
      <c r="D392" s="119"/>
      <c r="E392" s="55"/>
      <c r="F392" s="7"/>
      <c r="G392" s="7"/>
      <c r="H392" s="56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</row>
    <row r="393" spans="1:32" ht="15.75" customHeight="1">
      <c r="A393" s="23">
        <v>389</v>
      </c>
      <c r="B393" s="113"/>
      <c r="C393" s="116"/>
      <c r="D393" s="119"/>
      <c r="E393" s="53"/>
      <c r="F393" s="6"/>
      <c r="G393" s="8"/>
      <c r="H393" s="52"/>
      <c r="J393" s="107"/>
      <c r="K393" s="107"/>
      <c r="L393" s="107"/>
      <c r="M393" s="107"/>
      <c r="N393" s="107"/>
      <c r="O393" s="107"/>
      <c r="P393" s="107"/>
      <c r="Q393" s="107"/>
      <c r="R393" s="107"/>
      <c r="S393" s="107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</row>
    <row r="394" spans="1:32" ht="15.75" customHeight="1">
      <c r="A394" s="23">
        <v>390</v>
      </c>
      <c r="B394" s="113"/>
      <c r="C394" s="116"/>
      <c r="D394" s="119"/>
      <c r="E394" s="53"/>
      <c r="F394" s="5"/>
      <c r="G394" s="8"/>
      <c r="H394" s="54"/>
      <c r="J394" s="107"/>
      <c r="K394" s="107"/>
      <c r="L394" s="107"/>
      <c r="M394" s="107"/>
      <c r="N394" s="107"/>
      <c r="O394" s="107"/>
      <c r="P394" s="107"/>
      <c r="Q394" s="107"/>
      <c r="R394" s="107"/>
      <c r="S394" s="107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</row>
    <row r="395" spans="1:32" ht="15.75" customHeight="1">
      <c r="A395" s="23">
        <v>391</v>
      </c>
      <c r="B395" s="113"/>
      <c r="C395" s="116"/>
      <c r="D395" s="119"/>
      <c r="E395" s="53"/>
      <c r="F395" s="9"/>
      <c r="G395" s="5"/>
      <c r="H395" s="56"/>
      <c r="J395" s="107"/>
      <c r="K395" s="107"/>
      <c r="L395" s="107"/>
      <c r="M395" s="107"/>
      <c r="N395" s="107"/>
      <c r="O395" s="107"/>
      <c r="P395" s="107"/>
      <c r="Q395" s="107"/>
      <c r="R395" s="107"/>
      <c r="S395" s="107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</row>
    <row r="396" spans="1:32" ht="15.75" customHeight="1" thickBot="1">
      <c r="A396" s="24">
        <v>392</v>
      </c>
      <c r="B396" s="114"/>
      <c r="C396" s="117"/>
      <c r="D396" s="120"/>
      <c r="E396" s="57"/>
      <c r="F396" s="25"/>
      <c r="G396" s="25"/>
      <c r="H396" s="58"/>
      <c r="J396" s="107"/>
      <c r="K396" s="107"/>
      <c r="L396" s="107"/>
      <c r="M396" s="107"/>
      <c r="N396" s="107"/>
      <c r="O396" s="107"/>
      <c r="P396" s="107"/>
      <c r="Q396" s="107"/>
      <c r="R396" s="107"/>
      <c r="S396" s="107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</row>
    <row r="397" spans="1:32" ht="15.75" customHeight="1">
      <c r="A397" s="21">
        <v>393</v>
      </c>
      <c r="B397" s="112"/>
      <c r="C397" s="115"/>
      <c r="D397" s="118"/>
      <c r="E397" s="49"/>
      <c r="F397" s="22"/>
      <c r="G397" s="22"/>
      <c r="H397" s="50"/>
      <c r="J397" s="107"/>
      <c r="K397" s="107"/>
      <c r="L397" s="107"/>
      <c r="M397" s="107"/>
      <c r="N397" s="107"/>
      <c r="O397" s="107"/>
      <c r="P397" s="107"/>
      <c r="Q397" s="107"/>
      <c r="R397" s="107"/>
      <c r="S397" s="107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</row>
    <row r="398" spans="1:32" ht="15.75" customHeight="1">
      <c r="A398" s="23">
        <v>394</v>
      </c>
      <c r="B398" s="113"/>
      <c r="C398" s="116"/>
      <c r="D398" s="119"/>
      <c r="E398" s="51"/>
      <c r="F398" s="6"/>
      <c r="G398" s="6"/>
      <c r="H398" s="52"/>
      <c r="J398" s="107"/>
      <c r="K398" s="107"/>
      <c r="L398" s="107"/>
      <c r="M398" s="107"/>
      <c r="N398" s="107"/>
      <c r="O398" s="107"/>
      <c r="P398" s="107"/>
      <c r="Q398" s="107"/>
      <c r="R398" s="107"/>
      <c r="S398" s="107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</row>
    <row r="399" spans="1:32" ht="15.75" customHeight="1">
      <c r="A399" s="23">
        <v>395</v>
      </c>
      <c r="B399" s="113"/>
      <c r="C399" s="116"/>
      <c r="D399" s="119"/>
      <c r="E399" s="53"/>
      <c r="F399" s="5"/>
      <c r="G399" s="5"/>
      <c r="H399" s="54"/>
      <c r="J399" s="107"/>
      <c r="K399" s="107"/>
      <c r="L399" s="107"/>
      <c r="M399" s="107"/>
      <c r="N399" s="107"/>
      <c r="O399" s="107"/>
      <c r="P399" s="107"/>
      <c r="Q399" s="107"/>
      <c r="R399" s="107"/>
      <c r="S399" s="107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</row>
    <row r="400" spans="1:32" ht="15.75" customHeight="1">
      <c r="A400" s="23">
        <v>396</v>
      </c>
      <c r="B400" s="113"/>
      <c r="C400" s="116"/>
      <c r="D400" s="119"/>
      <c r="E400" s="55"/>
      <c r="F400" s="7"/>
      <c r="G400" s="7"/>
      <c r="H400" s="56"/>
      <c r="J400" s="107"/>
      <c r="K400" s="107"/>
      <c r="L400" s="107"/>
      <c r="M400" s="107"/>
      <c r="N400" s="107"/>
      <c r="O400" s="107"/>
      <c r="P400" s="107"/>
      <c r="Q400" s="107"/>
      <c r="R400" s="107"/>
      <c r="S400" s="107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</row>
    <row r="401" spans="1:32" ht="15.75" customHeight="1">
      <c r="A401" s="23">
        <v>397</v>
      </c>
      <c r="B401" s="113"/>
      <c r="C401" s="116"/>
      <c r="D401" s="119"/>
      <c r="E401" s="53"/>
      <c r="F401" s="6"/>
      <c r="G401" s="8"/>
      <c r="H401" s="52"/>
      <c r="J401" s="107"/>
      <c r="K401" s="107"/>
      <c r="L401" s="107"/>
      <c r="M401" s="107"/>
      <c r="N401" s="107"/>
      <c r="O401" s="107"/>
      <c r="P401" s="107"/>
      <c r="Q401" s="107"/>
      <c r="R401" s="107"/>
      <c r="S401" s="107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</row>
    <row r="402" spans="1:32" ht="15.75" customHeight="1">
      <c r="A402" s="23">
        <v>398</v>
      </c>
      <c r="B402" s="113"/>
      <c r="C402" s="116"/>
      <c r="D402" s="119"/>
      <c r="E402" s="53"/>
      <c r="F402" s="5"/>
      <c r="G402" s="8"/>
      <c r="H402" s="54"/>
      <c r="J402" s="107"/>
      <c r="K402" s="107"/>
      <c r="L402" s="107"/>
      <c r="M402" s="107"/>
      <c r="N402" s="107"/>
      <c r="O402" s="107"/>
      <c r="P402" s="107"/>
      <c r="Q402" s="107"/>
      <c r="R402" s="107"/>
      <c r="S402" s="107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</row>
    <row r="403" spans="1:32" ht="15.75" customHeight="1">
      <c r="A403" s="23">
        <v>399</v>
      </c>
      <c r="B403" s="113"/>
      <c r="C403" s="116"/>
      <c r="D403" s="119"/>
      <c r="E403" s="53"/>
      <c r="F403" s="9"/>
      <c r="G403" s="5"/>
      <c r="H403" s="56"/>
      <c r="J403" s="107"/>
      <c r="K403" s="107"/>
      <c r="L403" s="107"/>
      <c r="M403" s="107"/>
      <c r="N403" s="107"/>
      <c r="O403" s="107"/>
      <c r="P403" s="107"/>
      <c r="Q403" s="107"/>
      <c r="R403" s="107"/>
      <c r="S403" s="107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</row>
    <row r="404" spans="1:32" ht="15.75" customHeight="1" thickBot="1">
      <c r="A404" s="24">
        <v>400</v>
      </c>
      <c r="B404" s="114"/>
      <c r="C404" s="117"/>
      <c r="D404" s="120"/>
      <c r="E404" s="57"/>
      <c r="F404" s="25"/>
      <c r="G404" s="25"/>
      <c r="H404" s="58"/>
      <c r="J404" s="107"/>
      <c r="K404" s="107"/>
      <c r="L404" s="107"/>
      <c r="M404" s="107"/>
      <c r="N404" s="107"/>
      <c r="O404" s="107"/>
      <c r="P404" s="107"/>
      <c r="Q404" s="107"/>
      <c r="R404" s="107"/>
      <c r="S404" s="107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</row>
  </sheetData>
  <sheetProtection pivotTables="0"/>
  <mergeCells count="154">
    <mergeCell ref="AF2:AF3"/>
    <mergeCell ref="AE2:AE3"/>
    <mergeCell ref="B77:B84"/>
    <mergeCell ref="C77:C84"/>
    <mergeCell ref="D77:D84"/>
    <mergeCell ref="B85:B92"/>
    <mergeCell ref="C85:C92"/>
    <mergeCell ref="D85:D92"/>
    <mergeCell ref="B93:B100"/>
    <mergeCell ref="B29:B36"/>
    <mergeCell ref="C29:C36"/>
    <mergeCell ref="D29:D36"/>
    <mergeCell ref="B37:B44"/>
    <mergeCell ref="C37:C44"/>
    <mergeCell ref="D37:D44"/>
    <mergeCell ref="B45:B52"/>
    <mergeCell ref="C45:C52"/>
    <mergeCell ref="D45:D52"/>
    <mergeCell ref="D5:D12"/>
    <mergeCell ref="C5:C12"/>
    <mergeCell ref="B5:B12"/>
    <mergeCell ref="J2:S2"/>
    <mergeCell ref="U2:AD2"/>
    <mergeCell ref="B13:B20"/>
    <mergeCell ref="D109:D116"/>
    <mergeCell ref="B53:B60"/>
    <mergeCell ref="C53:C60"/>
    <mergeCell ref="D53:D60"/>
    <mergeCell ref="B61:B68"/>
    <mergeCell ref="C61:C68"/>
    <mergeCell ref="D61:D68"/>
    <mergeCell ref="B69:B76"/>
    <mergeCell ref="C69:C76"/>
    <mergeCell ref="D69:D76"/>
    <mergeCell ref="C13:C20"/>
    <mergeCell ref="D13:D20"/>
    <mergeCell ref="B21:B28"/>
    <mergeCell ref="C21:C28"/>
    <mergeCell ref="D21:D28"/>
    <mergeCell ref="B133:B140"/>
    <mergeCell ref="C133:C140"/>
    <mergeCell ref="D133:D140"/>
    <mergeCell ref="B141:B148"/>
    <mergeCell ref="C141:C148"/>
    <mergeCell ref="D141:D148"/>
    <mergeCell ref="C93:C100"/>
    <mergeCell ref="D93:D100"/>
    <mergeCell ref="B101:B108"/>
    <mergeCell ref="C101:C108"/>
    <mergeCell ref="D101:D108"/>
    <mergeCell ref="B117:B124"/>
    <mergeCell ref="C117:C124"/>
    <mergeCell ref="D117:D124"/>
    <mergeCell ref="B125:B132"/>
    <mergeCell ref="C125:C132"/>
    <mergeCell ref="D125:D132"/>
    <mergeCell ref="B109:B116"/>
    <mergeCell ref="C109:C116"/>
    <mergeCell ref="B165:B172"/>
    <mergeCell ref="C165:C172"/>
    <mergeCell ref="D165:D172"/>
    <mergeCell ref="B173:B180"/>
    <mergeCell ref="C173:C180"/>
    <mergeCell ref="D173:D180"/>
    <mergeCell ref="B149:B156"/>
    <mergeCell ref="C149:C156"/>
    <mergeCell ref="D149:D156"/>
    <mergeCell ref="B157:B164"/>
    <mergeCell ref="C157:C164"/>
    <mergeCell ref="D157:D164"/>
    <mergeCell ref="B197:B204"/>
    <mergeCell ref="C197:C204"/>
    <mergeCell ref="D197:D204"/>
    <mergeCell ref="B205:B212"/>
    <mergeCell ref="C205:C212"/>
    <mergeCell ref="D205:D212"/>
    <mergeCell ref="B181:B188"/>
    <mergeCell ref="C181:C188"/>
    <mergeCell ref="D181:D188"/>
    <mergeCell ref="B189:B196"/>
    <mergeCell ref="C189:C196"/>
    <mergeCell ref="D189:D196"/>
    <mergeCell ref="B229:B236"/>
    <mergeCell ref="C229:C236"/>
    <mergeCell ref="D229:D236"/>
    <mergeCell ref="B237:B244"/>
    <mergeCell ref="C237:C244"/>
    <mergeCell ref="D237:D244"/>
    <mergeCell ref="B213:B220"/>
    <mergeCell ref="C213:C220"/>
    <mergeCell ref="D213:D220"/>
    <mergeCell ref="B221:B228"/>
    <mergeCell ref="C221:C228"/>
    <mergeCell ref="D221:D228"/>
    <mergeCell ref="B261:B268"/>
    <mergeCell ref="C261:C268"/>
    <mergeCell ref="D261:D268"/>
    <mergeCell ref="B269:B276"/>
    <mergeCell ref="C269:C276"/>
    <mergeCell ref="D269:D276"/>
    <mergeCell ref="B245:B252"/>
    <mergeCell ref="C245:C252"/>
    <mergeCell ref="D245:D252"/>
    <mergeCell ref="B253:B260"/>
    <mergeCell ref="C253:C260"/>
    <mergeCell ref="D253:D260"/>
    <mergeCell ref="B293:B300"/>
    <mergeCell ref="C293:C300"/>
    <mergeCell ref="D293:D300"/>
    <mergeCell ref="B301:B308"/>
    <mergeCell ref="C301:C308"/>
    <mergeCell ref="D301:D308"/>
    <mergeCell ref="B277:B284"/>
    <mergeCell ref="C277:C284"/>
    <mergeCell ref="D277:D284"/>
    <mergeCell ref="B285:B292"/>
    <mergeCell ref="C285:C292"/>
    <mergeCell ref="D285:D292"/>
    <mergeCell ref="B325:B332"/>
    <mergeCell ref="C325:C332"/>
    <mergeCell ref="D325:D332"/>
    <mergeCell ref="B333:B340"/>
    <mergeCell ref="C333:C340"/>
    <mergeCell ref="D333:D340"/>
    <mergeCell ref="B309:B316"/>
    <mergeCell ref="C309:C316"/>
    <mergeCell ref="D309:D316"/>
    <mergeCell ref="B317:B324"/>
    <mergeCell ref="C317:C324"/>
    <mergeCell ref="D317:D324"/>
    <mergeCell ref="B357:B364"/>
    <mergeCell ref="C357:C364"/>
    <mergeCell ref="D357:D364"/>
    <mergeCell ref="B365:B372"/>
    <mergeCell ref="C365:C372"/>
    <mergeCell ref="D365:D372"/>
    <mergeCell ref="B341:B348"/>
    <mergeCell ref="C341:C348"/>
    <mergeCell ref="D341:D348"/>
    <mergeCell ref="B349:B356"/>
    <mergeCell ref="C349:C356"/>
    <mergeCell ref="D349:D356"/>
    <mergeCell ref="B389:B396"/>
    <mergeCell ref="C389:C396"/>
    <mergeCell ref="D389:D396"/>
    <mergeCell ref="B397:B404"/>
    <mergeCell ref="C397:C404"/>
    <mergeCell ref="D397:D404"/>
    <mergeCell ref="B373:B380"/>
    <mergeCell ref="C373:C380"/>
    <mergeCell ref="D373:D380"/>
    <mergeCell ref="B381:B388"/>
    <mergeCell ref="C381:C388"/>
    <mergeCell ref="D381:D388"/>
  </mergeCells>
  <conditionalFormatting sqref="V4:V35">
    <cfRule type="cellIs" priority="3" stopIfTrue="1" operator="equal">
      <formula>" "</formula>
    </cfRule>
  </conditionalFormatting>
  <conditionalFormatting sqref="K4:K35">
    <cfRule type="cellIs" priority="1" stopIfTrue="1" operator="equal">
      <formula>" "</formula>
    </cfRule>
  </conditionalFormatting>
  <dataValidations count="1">
    <dataValidation type="list" allowBlank="1" showInputMessage="1" showErrorMessage="1" sqref="H5:H404 E5:E404">
      <formula1>Equipes</formula1>
    </dataValidation>
  </dataValidations>
  <pageMargins left="0.78740157499999996" right="0.78740157499999996" top="0.984251969" bottom="0.984251969" header="0.5" footer="0.5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S38"/>
  <sheetViews>
    <sheetView rightToLeft="1" tabSelected="1" zoomScale="80" zoomScaleNormal="80" workbookViewId="0">
      <selection activeCell="V10" sqref="V10"/>
    </sheetView>
  </sheetViews>
  <sheetFormatPr defaultColWidth="11.42578125" defaultRowHeight="21.75" customHeight="1"/>
  <cols>
    <col min="1" max="1" width="7.140625" style="71" customWidth="1"/>
    <col min="2" max="2" width="30.42578125" style="1" customWidth="1"/>
    <col min="3" max="3" width="19.5703125" style="1" customWidth="1"/>
    <col min="4" max="4" width="11.42578125" style="1" customWidth="1"/>
    <col min="5" max="5" width="6.28515625" style="1" customWidth="1"/>
    <col min="6" max="6" width="31.140625" style="1" customWidth="1"/>
    <col min="7" max="7" width="21" style="1" customWidth="1"/>
    <col min="8" max="15" width="7.85546875" style="1" customWidth="1"/>
    <col min="16" max="16" width="11.28515625" style="1" customWidth="1"/>
    <col min="20" max="16384" width="11.42578125" style="1"/>
  </cols>
  <sheetData>
    <row r="1" spans="1:16" ht="27.75" customHeight="1" thickBot="1">
      <c r="B1" s="89" t="s">
        <v>32</v>
      </c>
      <c r="C1" s="86">
        <v>16</v>
      </c>
      <c r="D1"/>
      <c r="E1"/>
      <c r="F1"/>
      <c r="G1"/>
      <c r="H1"/>
      <c r="I1"/>
      <c r="J1"/>
      <c r="K1"/>
      <c r="L1"/>
      <c r="M1"/>
      <c r="N1"/>
      <c r="O1"/>
      <c r="P1"/>
    </row>
    <row r="2" spans="1:16" ht="27.75" customHeight="1" thickBot="1">
      <c r="B2" s="89" t="s">
        <v>33</v>
      </c>
      <c r="C2" s="86">
        <v>30</v>
      </c>
      <c r="D2"/>
      <c r="E2" s="91" t="s">
        <v>29</v>
      </c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 ht="16.5" customHeight="1" thickBot="1">
      <c r="A3" s="78"/>
      <c r="B3" s="79"/>
      <c r="C3" s="79"/>
      <c r="D3"/>
      <c r="E3"/>
      <c r="F3"/>
      <c r="G3"/>
      <c r="H3"/>
      <c r="I3"/>
      <c r="J3"/>
      <c r="K3"/>
      <c r="L3"/>
      <c r="M3"/>
      <c r="N3"/>
      <c r="O3"/>
      <c r="P3"/>
    </row>
    <row r="4" spans="1:16" ht="31.5" customHeight="1" thickTop="1" thickBot="1">
      <c r="A4" s="92" t="s">
        <v>31</v>
      </c>
      <c r="B4" s="80"/>
      <c r="C4" s="81"/>
      <c r="E4" s="131" t="s">
        <v>10</v>
      </c>
      <c r="F4" s="132"/>
      <c r="G4" s="133"/>
      <c r="H4" s="137" t="s">
        <v>8</v>
      </c>
      <c r="I4" s="137"/>
      <c r="J4" s="137"/>
      <c r="K4" s="137"/>
      <c r="L4" s="137"/>
      <c r="M4" s="138" t="s">
        <v>9</v>
      </c>
      <c r="N4" s="138"/>
      <c r="O4" s="138"/>
      <c r="P4" s="139" t="s">
        <v>7</v>
      </c>
    </row>
    <row r="5" spans="1:16" ht="31.5" customHeight="1" thickTop="1" thickBot="1">
      <c r="A5" s="94" t="s">
        <v>34</v>
      </c>
      <c r="B5" s="94" t="s">
        <v>35</v>
      </c>
      <c r="C5" s="94" t="s">
        <v>36</v>
      </c>
      <c r="E5" s="134"/>
      <c r="F5" s="135"/>
      <c r="G5" s="136"/>
      <c r="H5" s="85" t="s">
        <v>0</v>
      </c>
      <c r="I5" s="85" t="s">
        <v>1</v>
      </c>
      <c r="J5" s="2" t="s">
        <v>2</v>
      </c>
      <c r="K5" s="2" t="s">
        <v>3</v>
      </c>
      <c r="L5" s="85" t="s">
        <v>4</v>
      </c>
      <c r="M5" s="85" t="s">
        <v>5</v>
      </c>
      <c r="N5" s="2" t="s">
        <v>6</v>
      </c>
      <c r="O5" s="2" t="s">
        <v>11</v>
      </c>
      <c r="P5" s="140"/>
    </row>
    <row r="6" spans="1:16" ht="21.75" customHeight="1" thickTop="1" thickBot="1">
      <c r="A6" s="72">
        <f t="shared" ref="A6:A37" si="0">IF($B6="","",ROW($A1))</f>
        <v>1</v>
      </c>
      <c r="B6" s="141" t="s">
        <v>39</v>
      </c>
      <c r="C6" s="88"/>
      <c r="E6" s="70">
        <f>IF(ROW($A1)&lt;=$C$1,ROW($A1),"")</f>
        <v>1</v>
      </c>
      <c r="F6" s="82" t="str">
        <f ca="1">'النتائج والترتيب'!$K4</f>
        <v>مولودية باتنة</v>
      </c>
      <c r="G6" s="93">
        <f t="shared" ref="G6:G37" ca="1" si="1">IF($F6="","",INDEX($C$6:$C$21,MATCH($F6,Equipes,0)))</f>
        <v>0</v>
      </c>
      <c r="H6" s="83">
        <f ca="1">'النتائج والترتيب'!$L4</f>
        <v>3</v>
      </c>
      <c r="I6" s="83">
        <f ca="1">'النتائج والترتيب'!$M4</f>
        <v>3</v>
      </c>
      <c r="J6" s="3">
        <f ca="1">'النتائج والترتيب'!$N4</f>
        <v>0</v>
      </c>
      <c r="K6" s="3">
        <f ca="1">'النتائج والترتيب'!$O4</f>
        <v>0</v>
      </c>
      <c r="L6" s="83">
        <f ca="1">IF($F6="","",$C$2-$H6)</f>
        <v>27</v>
      </c>
      <c r="M6" s="83">
        <f ca="1">'النتائج والترتيب'!$P4</f>
        <v>5</v>
      </c>
      <c r="N6" s="3">
        <f ca="1">'النتائج والترتيب'!$Q4</f>
        <v>0</v>
      </c>
      <c r="O6" s="69">
        <f ca="1">'النتائج والترتيب'!$R4</f>
        <v>5</v>
      </c>
      <c r="P6" s="84">
        <f ca="1">'النتائج والترتيب'!$S4</f>
        <v>9</v>
      </c>
    </row>
    <row r="7" spans="1:16" ht="21.75" customHeight="1" thickTop="1" thickBot="1">
      <c r="A7" s="72">
        <f t="shared" si="0"/>
        <v>2</v>
      </c>
      <c r="B7" s="141" t="s">
        <v>40</v>
      </c>
      <c r="C7" s="88"/>
      <c r="E7" s="70">
        <f t="shared" ref="E7:E37" si="2">IF(ROW($A2)&lt;=$C$1,ROW($A2),"")</f>
        <v>2</v>
      </c>
      <c r="F7" s="82" t="str">
        <f ca="1">'النتائج والترتيب'!$K5</f>
        <v>مستقبل الرويسات</v>
      </c>
      <c r="G7" s="93">
        <f t="shared" ca="1" si="1"/>
        <v>0</v>
      </c>
      <c r="H7" s="83">
        <f ca="1">'النتائج والترتيب'!$L5</f>
        <v>3</v>
      </c>
      <c r="I7" s="83">
        <f ca="1">'النتائج والترتيب'!$M5</f>
        <v>2</v>
      </c>
      <c r="J7" s="3">
        <f ca="1">'النتائج والترتيب'!$N5</f>
        <v>1</v>
      </c>
      <c r="K7" s="3">
        <f ca="1">'النتائج والترتيب'!$O5</f>
        <v>0</v>
      </c>
      <c r="L7" s="83">
        <f t="shared" ref="L7:L37" ca="1" si="3">IF($F7="","",$C$2-$H7)</f>
        <v>27</v>
      </c>
      <c r="M7" s="83">
        <f ca="1">'النتائج والترتيب'!$P5</f>
        <v>4</v>
      </c>
      <c r="N7" s="3">
        <f ca="1">'النتائج والترتيب'!$Q5</f>
        <v>1</v>
      </c>
      <c r="O7" s="69">
        <f ca="1">'النتائج والترتيب'!$R5</f>
        <v>3</v>
      </c>
      <c r="P7" s="84">
        <f ca="1">'النتائج والترتيب'!$S5</f>
        <v>7</v>
      </c>
    </row>
    <row r="8" spans="1:16" ht="21.75" customHeight="1" thickTop="1" thickBot="1">
      <c r="A8" s="72">
        <f t="shared" si="0"/>
        <v>3</v>
      </c>
      <c r="B8" s="141" t="s">
        <v>41</v>
      </c>
      <c r="C8" s="88"/>
      <c r="E8" s="70">
        <f t="shared" si="2"/>
        <v>3</v>
      </c>
      <c r="F8" s="82" t="str">
        <f ca="1">'النتائج والترتيب'!$K6</f>
        <v>وفاق تبسة</v>
      </c>
      <c r="G8" s="93">
        <f t="shared" ca="1" si="1"/>
        <v>0</v>
      </c>
      <c r="H8" s="83">
        <f ca="1">'النتائج والترتيب'!$L6</f>
        <v>3</v>
      </c>
      <c r="I8" s="83">
        <f ca="1">'النتائج والترتيب'!$M6</f>
        <v>2</v>
      </c>
      <c r="J8" s="3">
        <f ca="1">'النتائج والترتيب'!$N6</f>
        <v>1</v>
      </c>
      <c r="K8" s="3">
        <f ca="1">'النتائج والترتيب'!$O6</f>
        <v>0</v>
      </c>
      <c r="L8" s="83">
        <f t="shared" ca="1" si="3"/>
        <v>27</v>
      </c>
      <c r="M8" s="83">
        <f ca="1">'النتائج والترتيب'!$P6</f>
        <v>3</v>
      </c>
      <c r="N8" s="3">
        <f ca="1">'النتائج والترتيب'!$Q6</f>
        <v>1</v>
      </c>
      <c r="O8" s="69">
        <f ca="1">'النتائج والترتيب'!$R6</f>
        <v>2</v>
      </c>
      <c r="P8" s="84">
        <f ca="1">'النتائج والترتيب'!$S6</f>
        <v>7</v>
      </c>
    </row>
    <row r="9" spans="1:16" ht="21.75" customHeight="1" thickTop="1" thickBot="1">
      <c r="A9" s="72">
        <f t="shared" si="0"/>
        <v>4</v>
      </c>
      <c r="B9" s="141" t="s">
        <v>42</v>
      </c>
      <c r="C9" s="88"/>
      <c r="E9" s="70">
        <f t="shared" si="2"/>
        <v>4</v>
      </c>
      <c r="F9" s="82" t="str">
        <f ca="1">'النتائج والترتيب'!$K7</f>
        <v>أولمبيك المقرن</v>
      </c>
      <c r="G9" s="93">
        <f t="shared" ca="1" si="1"/>
        <v>0</v>
      </c>
      <c r="H9" s="83">
        <f ca="1">'النتائج والترتيب'!$L7</f>
        <v>3</v>
      </c>
      <c r="I9" s="83">
        <f ca="1">'النتائج والترتيب'!$M7</f>
        <v>2</v>
      </c>
      <c r="J9" s="3">
        <f ca="1">'النتائج والترتيب'!$N7</f>
        <v>0</v>
      </c>
      <c r="K9" s="3">
        <f ca="1">'النتائج والترتيب'!$O7</f>
        <v>1</v>
      </c>
      <c r="L9" s="83">
        <f t="shared" ca="1" si="3"/>
        <v>27</v>
      </c>
      <c r="M9" s="83">
        <f ca="1">'النتائج والترتيب'!$P7</f>
        <v>5</v>
      </c>
      <c r="N9" s="3">
        <f ca="1">'النتائج والترتيب'!$Q7</f>
        <v>4</v>
      </c>
      <c r="O9" s="69">
        <f ca="1">'النتائج والترتيب'!$R7</f>
        <v>1</v>
      </c>
      <c r="P9" s="84">
        <f ca="1">'النتائج والترتيب'!$S7</f>
        <v>6</v>
      </c>
    </row>
    <row r="10" spans="1:16" ht="21.75" customHeight="1" thickTop="1" thickBot="1">
      <c r="A10" s="72">
        <f t="shared" si="0"/>
        <v>5</v>
      </c>
      <c r="B10" s="141" t="s">
        <v>43</v>
      </c>
      <c r="C10" s="88"/>
      <c r="E10" s="70">
        <f t="shared" si="2"/>
        <v>5</v>
      </c>
      <c r="F10" s="82" t="str">
        <f ca="1">'النتائج والترتيب'!$K8</f>
        <v>اتحاد الرباح</v>
      </c>
      <c r="G10" s="93">
        <f t="shared" ca="1" si="1"/>
        <v>0</v>
      </c>
      <c r="H10" s="83">
        <f ca="1">'النتائج والترتيب'!$L8</f>
        <v>3</v>
      </c>
      <c r="I10" s="83">
        <f ca="1">'النتائج والترتيب'!$M8</f>
        <v>1</v>
      </c>
      <c r="J10" s="3">
        <f ca="1">'النتائج والترتيب'!$N8</f>
        <v>2</v>
      </c>
      <c r="K10" s="3">
        <f ca="1">'النتائج والترتيب'!$O8</f>
        <v>0</v>
      </c>
      <c r="L10" s="83">
        <f t="shared" ca="1" si="3"/>
        <v>27</v>
      </c>
      <c r="M10" s="83">
        <f ca="1">'النتائج والترتيب'!$P8</f>
        <v>2</v>
      </c>
      <c r="N10" s="3">
        <f ca="1">'النتائج والترتيب'!$Q8</f>
        <v>1</v>
      </c>
      <c r="O10" s="69">
        <f ca="1">'النتائج والترتيب'!$R8</f>
        <v>1</v>
      </c>
      <c r="P10" s="84">
        <f ca="1">'النتائج والترتيب'!$S8</f>
        <v>5</v>
      </c>
    </row>
    <row r="11" spans="1:16" ht="21.75" customHeight="1" thickTop="1" thickBot="1">
      <c r="A11" s="72">
        <f t="shared" si="0"/>
        <v>6</v>
      </c>
      <c r="B11" s="141" t="s">
        <v>44</v>
      </c>
      <c r="C11" s="88"/>
      <c r="E11" s="70">
        <f t="shared" si="2"/>
        <v>6</v>
      </c>
      <c r="F11" s="82" t="str">
        <f ca="1">'النتائج والترتيب'!$K9</f>
        <v>نجم البسباس</v>
      </c>
      <c r="G11" s="93">
        <f t="shared" ca="1" si="1"/>
        <v>0</v>
      </c>
      <c r="H11" s="83">
        <f ca="1">'النتائج والترتيب'!$L9</f>
        <v>3</v>
      </c>
      <c r="I11" s="83">
        <f ca="1">'النتائج والترتيب'!$M9</f>
        <v>1</v>
      </c>
      <c r="J11" s="3">
        <f ca="1">'النتائج والترتيب'!$N9</f>
        <v>1</v>
      </c>
      <c r="K11" s="3">
        <f ca="1">'النتائج والترتيب'!$O9</f>
        <v>1</v>
      </c>
      <c r="L11" s="83">
        <f t="shared" ca="1" si="3"/>
        <v>27</v>
      </c>
      <c r="M11" s="83">
        <f ca="1">'النتائج والترتيب'!$P9</f>
        <v>5</v>
      </c>
      <c r="N11" s="3">
        <f ca="1">'النتائج والترتيب'!$Q9</f>
        <v>3</v>
      </c>
      <c r="O11" s="69">
        <f ca="1">'النتائج والترتيب'!$R9</f>
        <v>2</v>
      </c>
      <c r="P11" s="84">
        <f ca="1">'النتائج والترتيب'!$S9</f>
        <v>4</v>
      </c>
    </row>
    <row r="12" spans="1:16" ht="21.75" customHeight="1" thickTop="1" thickBot="1">
      <c r="A12" s="72">
        <f t="shared" si="0"/>
        <v>7</v>
      </c>
      <c r="B12" s="141" t="s">
        <v>45</v>
      </c>
      <c r="C12" s="88"/>
      <c r="E12" s="70">
        <f t="shared" si="2"/>
        <v>7</v>
      </c>
      <c r="F12" s="82" t="str">
        <f ca="1">'النتائج والترتيب'!$K10</f>
        <v>اتحاد الحجار</v>
      </c>
      <c r="G12" s="93">
        <f t="shared" ca="1" si="1"/>
        <v>0</v>
      </c>
      <c r="H12" s="83">
        <f ca="1">'النتائج والترتيب'!$L10</f>
        <v>3</v>
      </c>
      <c r="I12" s="83">
        <f ca="1">'النتائج والترتيب'!$M10</f>
        <v>1</v>
      </c>
      <c r="J12" s="3">
        <f ca="1">'النتائج والترتيب'!$N10</f>
        <v>1</v>
      </c>
      <c r="K12" s="3">
        <f ca="1">'النتائج والترتيب'!$O10</f>
        <v>1</v>
      </c>
      <c r="L12" s="83">
        <f t="shared" ca="1" si="3"/>
        <v>27</v>
      </c>
      <c r="M12" s="83">
        <f ca="1">'النتائج والترتيب'!$P10</f>
        <v>1</v>
      </c>
      <c r="N12" s="3">
        <f ca="1">'النتائج والترتيب'!$Q10</f>
        <v>1</v>
      </c>
      <c r="O12" s="69">
        <f ca="1">'النتائج والترتيب'!$R10</f>
        <v>0</v>
      </c>
      <c r="P12" s="84">
        <f ca="1">'النتائج والترتيب'!$S10</f>
        <v>4</v>
      </c>
    </row>
    <row r="13" spans="1:16" ht="21.75" customHeight="1" thickTop="1" thickBot="1">
      <c r="A13" s="72">
        <f t="shared" si="0"/>
        <v>8</v>
      </c>
      <c r="B13" s="141" t="s">
        <v>46</v>
      </c>
      <c r="C13" s="88"/>
      <c r="E13" s="70">
        <f t="shared" si="2"/>
        <v>8</v>
      </c>
      <c r="F13" s="82" t="str">
        <f ca="1">'النتائج والترتيب'!$K11</f>
        <v>نصر لفجوج</v>
      </c>
      <c r="G13" s="93">
        <f t="shared" ca="1" si="1"/>
        <v>0</v>
      </c>
      <c r="H13" s="83">
        <f ca="1">'النتائج والترتيب'!$L11</f>
        <v>3</v>
      </c>
      <c r="I13" s="83">
        <f ca="1">'النتائج والترتيب'!$M11</f>
        <v>1</v>
      </c>
      <c r="J13" s="3">
        <f ca="1">'النتائج والترتيب'!$N11</f>
        <v>1</v>
      </c>
      <c r="K13" s="3">
        <f ca="1">'النتائج والترتيب'!$O11</f>
        <v>1</v>
      </c>
      <c r="L13" s="83">
        <f t="shared" ca="1" si="3"/>
        <v>27</v>
      </c>
      <c r="M13" s="83">
        <f ca="1">'النتائج والترتيب'!$P11</f>
        <v>4</v>
      </c>
      <c r="N13" s="3">
        <f ca="1">'النتائج والترتيب'!$Q11</f>
        <v>5</v>
      </c>
      <c r="O13" s="69">
        <f ca="1">'النتائج والترتيب'!$R11</f>
        <v>-1</v>
      </c>
      <c r="P13" s="84">
        <f ca="1">'النتائج والترتيب'!$S11</f>
        <v>4</v>
      </c>
    </row>
    <row r="14" spans="1:16" ht="21.75" customHeight="1" thickTop="1" thickBot="1">
      <c r="A14" s="72">
        <f t="shared" si="0"/>
        <v>9</v>
      </c>
      <c r="B14" s="141" t="s">
        <v>47</v>
      </c>
      <c r="C14" s="88"/>
      <c r="E14" s="70">
        <f t="shared" si="2"/>
        <v>9</v>
      </c>
      <c r="F14" s="82" t="str">
        <f ca="1">'النتائج والترتيب'!$K12</f>
        <v>شباب بوجلبانة</v>
      </c>
      <c r="G14" s="93">
        <f t="shared" ca="1" si="1"/>
        <v>0</v>
      </c>
      <c r="H14" s="83">
        <f ca="1">'النتائج والترتيب'!$L12</f>
        <v>3</v>
      </c>
      <c r="I14" s="83">
        <f ca="1">'النتائج والترتيب'!$M12</f>
        <v>1</v>
      </c>
      <c r="J14" s="3">
        <f ca="1">'النتائج والترتيب'!$N12</f>
        <v>1</v>
      </c>
      <c r="K14" s="3">
        <f ca="1">'النتائج والترتيب'!$O12</f>
        <v>1</v>
      </c>
      <c r="L14" s="83">
        <f t="shared" ca="1" si="3"/>
        <v>27</v>
      </c>
      <c r="M14" s="83">
        <f ca="1">'النتائج والترتيب'!$P12</f>
        <v>1</v>
      </c>
      <c r="N14" s="3">
        <f ca="1">'النتائج والترتيب'!$Q12</f>
        <v>3</v>
      </c>
      <c r="O14" s="69">
        <f ca="1">'النتائج والترتيب'!$R12</f>
        <v>-2</v>
      </c>
      <c r="P14" s="84">
        <f ca="1">'النتائج والترتيب'!$S12</f>
        <v>4</v>
      </c>
    </row>
    <row r="15" spans="1:16" ht="21.75" customHeight="1" thickTop="1" thickBot="1">
      <c r="A15" s="72">
        <f t="shared" si="0"/>
        <v>10</v>
      </c>
      <c r="B15" s="141" t="s">
        <v>48</v>
      </c>
      <c r="C15" s="88"/>
      <c r="E15" s="70">
        <f t="shared" si="2"/>
        <v>10</v>
      </c>
      <c r="F15" s="82" t="str">
        <f ca="1">'النتائج والترتيب'!$K13</f>
        <v xml:space="preserve">نجم بوعقال </v>
      </c>
      <c r="G15" s="93">
        <f t="shared" ca="1" si="1"/>
        <v>0</v>
      </c>
      <c r="H15" s="83">
        <f ca="1">'النتائج والترتيب'!$L13</f>
        <v>2</v>
      </c>
      <c r="I15" s="83">
        <f ca="1">'النتائج والترتيب'!$M13</f>
        <v>1</v>
      </c>
      <c r="J15" s="3">
        <f ca="1">'النتائج والترتيب'!$N13</f>
        <v>0</v>
      </c>
      <c r="K15" s="3">
        <f ca="1">'النتائج والترتيب'!$O13</f>
        <v>1</v>
      </c>
      <c r="L15" s="83">
        <f t="shared" ca="1" si="3"/>
        <v>28</v>
      </c>
      <c r="M15" s="83">
        <f ca="1">'النتائج والترتيب'!$P13</f>
        <v>2</v>
      </c>
      <c r="N15" s="3">
        <f ca="1">'النتائج والترتيب'!$Q13</f>
        <v>2</v>
      </c>
      <c r="O15" s="69">
        <f ca="1">'النتائج والترتيب'!$R13</f>
        <v>0</v>
      </c>
      <c r="P15" s="84">
        <f ca="1">'النتائج والترتيب'!$S13</f>
        <v>3</v>
      </c>
    </row>
    <row r="16" spans="1:16" ht="21.75" customHeight="1" thickTop="1" thickBot="1">
      <c r="A16" s="72">
        <f t="shared" si="0"/>
        <v>11</v>
      </c>
      <c r="B16" s="141" t="s">
        <v>49</v>
      </c>
      <c r="C16" s="88"/>
      <c r="E16" s="70">
        <f t="shared" si="2"/>
        <v>11</v>
      </c>
      <c r="F16" s="82" t="str">
        <f ca="1">'النتائج والترتيب'!$K14</f>
        <v>حمراء عنابة</v>
      </c>
      <c r="G16" s="93">
        <f t="shared" ca="1" si="1"/>
        <v>0</v>
      </c>
      <c r="H16" s="83">
        <f ca="1">'النتائج والترتيب'!$L13</f>
        <v>2</v>
      </c>
      <c r="I16" s="83">
        <f ca="1">'النتائج والترتيب'!$M14</f>
        <v>1</v>
      </c>
      <c r="J16" s="3">
        <f ca="1">'النتائج والترتيب'!$N14</f>
        <v>0</v>
      </c>
      <c r="K16" s="3">
        <f ca="1">'النتائج والترتيب'!$O14</f>
        <v>2</v>
      </c>
      <c r="L16" s="83">
        <f t="shared" ca="1" si="3"/>
        <v>28</v>
      </c>
      <c r="M16" s="83">
        <f ca="1">'النتائج والترتيب'!$P14</f>
        <v>4</v>
      </c>
      <c r="N16" s="3">
        <f ca="1">'النتائج والترتيب'!$Q14</f>
        <v>7</v>
      </c>
      <c r="O16" s="69">
        <f ca="1">'النتائج والترتيب'!$R14</f>
        <v>-3</v>
      </c>
      <c r="P16" s="84">
        <f ca="1">'النتائج والترتيب'!$S14</f>
        <v>3</v>
      </c>
    </row>
    <row r="17" spans="1:16" ht="21.75" customHeight="1" thickTop="1" thickBot="1">
      <c r="A17" s="72">
        <f t="shared" si="0"/>
        <v>12</v>
      </c>
      <c r="B17" s="141" t="s">
        <v>50</v>
      </c>
      <c r="C17" s="88"/>
      <c r="E17" s="70">
        <f t="shared" si="2"/>
        <v>12</v>
      </c>
      <c r="F17" s="82" t="str">
        <f ca="1">'النتائج والترتيب'!$K15</f>
        <v>شباب ميلة</v>
      </c>
      <c r="G17" s="93">
        <f t="shared" ca="1" si="1"/>
        <v>0</v>
      </c>
      <c r="H17" s="83">
        <f ca="1">'النتائج والترتيب'!$L15</f>
        <v>3</v>
      </c>
      <c r="I17" s="83">
        <f ca="1">'النتائج والترتيب'!$M15</f>
        <v>0</v>
      </c>
      <c r="J17" s="3">
        <f ca="1">'النتائج والترتيب'!$N15</f>
        <v>2</v>
      </c>
      <c r="K17" s="3">
        <f ca="1">'النتائج والترتيب'!$O15</f>
        <v>1</v>
      </c>
      <c r="L17" s="83">
        <f t="shared" ca="1" si="3"/>
        <v>27</v>
      </c>
      <c r="M17" s="83">
        <f ca="1">'النتائج والترتيب'!$P15</f>
        <v>1</v>
      </c>
      <c r="N17" s="3">
        <f ca="1">'النتائج والترتيب'!$Q15</f>
        <v>2</v>
      </c>
      <c r="O17" s="69">
        <f ca="1">'النتائج والترتيب'!$R15</f>
        <v>-1</v>
      </c>
      <c r="P17" s="84">
        <f ca="1">'النتائج والترتيب'!$S15</f>
        <v>2</v>
      </c>
    </row>
    <row r="18" spans="1:16" ht="21.75" customHeight="1" thickTop="1" thickBot="1">
      <c r="A18" s="72">
        <f t="shared" si="0"/>
        <v>13</v>
      </c>
      <c r="B18" s="141" t="s">
        <v>51</v>
      </c>
      <c r="C18" s="88"/>
      <c r="E18" s="70">
        <f>IF(ROW($A13)&lt;=$C$1,ROW($A13),"")</f>
        <v>13</v>
      </c>
      <c r="F18" s="82" t="str">
        <f ca="1">'النتائج والترتيب'!$K16</f>
        <v>شباب الذرعان</v>
      </c>
      <c r="G18" s="93">
        <f t="shared" ca="1" si="1"/>
        <v>0</v>
      </c>
      <c r="H18" s="83">
        <f ca="1">'النتائج والترتيب'!$L16</f>
        <v>3</v>
      </c>
      <c r="I18" s="83">
        <f ca="1">'النتائج والترتيب'!$M16</f>
        <v>0</v>
      </c>
      <c r="J18" s="3">
        <f ca="1">'النتائج والترتيب'!$N16</f>
        <v>2</v>
      </c>
      <c r="K18" s="3">
        <f ca="1">'النتائج والترتيب'!$O16</f>
        <v>1</v>
      </c>
      <c r="L18" s="83">
        <f t="shared" ca="1" si="3"/>
        <v>27</v>
      </c>
      <c r="M18" s="83">
        <f ca="1">'النتائج والترتيب'!$P16</f>
        <v>0</v>
      </c>
      <c r="N18" s="3">
        <f ca="1">'النتائج والترتيب'!$Q16</f>
        <v>1</v>
      </c>
      <c r="O18" s="69">
        <f ca="1">'النتائج والترتيب'!$R16</f>
        <v>-1</v>
      </c>
      <c r="P18" s="84">
        <f ca="1">'النتائج والترتيب'!$S16</f>
        <v>2</v>
      </c>
    </row>
    <row r="19" spans="1:16" ht="21.75" customHeight="1" thickTop="1" thickBot="1">
      <c r="A19" s="72">
        <f t="shared" si="0"/>
        <v>14</v>
      </c>
      <c r="B19" s="141" t="s">
        <v>52</v>
      </c>
      <c r="C19" s="88"/>
      <c r="E19" s="70">
        <f t="shared" si="2"/>
        <v>14</v>
      </c>
      <c r="F19" s="82" t="str">
        <f ca="1">'النتائج والترتيب'!$K17</f>
        <v>شباب عين ياقوت</v>
      </c>
      <c r="G19" s="93">
        <f t="shared" ca="1" si="1"/>
        <v>0</v>
      </c>
      <c r="H19" s="83">
        <f ca="1">'النتائج والترتيب'!$L17</f>
        <v>3</v>
      </c>
      <c r="I19" s="83">
        <f ca="1">'النتائج والترتيب'!$M17</f>
        <v>0</v>
      </c>
      <c r="J19" s="3">
        <f ca="1">'النتائج والترتيب'!$N17</f>
        <v>1</v>
      </c>
      <c r="K19" s="3">
        <f ca="1">'النتائج والترتيب'!$O17</f>
        <v>2</v>
      </c>
      <c r="L19" s="83">
        <f t="shared" ca="1" si="3"/>
        <v>27</v>
      </c>
      <c r="M19" s="83">
        <f ca="1">'النتائج والترتيب'!$P17</f>
        <v>3</v>
      </c>
      <c r="N19" s="3">
        <f ca="1">'النتائج والترتيب'!$Q17</f>
        <v>5</v>
      </c>
      <c r="O19" s="69">
        <f ca="1">'النتائج والترتيب'!$R17</f>
        <v>-2</v>
      </c>
      <c r="P19" s="84">
        <f ca="1">'النتائج والترتيب'!$S17</f>
        <v>1</v>
      </c>
    </row>
    <row r="20" spans="1:16" ht="21.75" customHeight="1" thickTop="1" thickBot="1">
      <c r="A20" s="72">
        <f t="shared" si="0"/>
        <v>15</v>
      </c>
      <c r="B20" s="141" t="s">
        <v>53</v>
      </c>
      <c r="C20" s="88"/>
      <c r="E20" s="70">
        <v>15</v>
      </c>
      <c r="F20" s="82" t="str">
        <f ca="1">'النتائج والترتيب'!$K18</f>
        <v>ترجي قالمة</v>
      </c>
      <c r="G20" s="93">
        <f t="shared" ca="1" si="1"/>
        <v>0</v>
      </c>
      <c r="H20" s="83">
        <f ca="1">'النتائج والترتيب'!$L18</f>
        <v>3</v>
      </c>
      <c r="I20" s="83">
        <f ca="1">'النتائج والترتيب'!$M18</f>
        <v>0</v>
      </c>
      <c r="J20" s="3">
        <f ca="1">'النتائج والترتيب'!$N18</f>
        <v>1</v>
      </c>
      <c r="K20" s="3">
        <f ca="1">'النتائج والترتيب'!$O18</f>
        <v>2</v>
      </c>
      <c r="L20" s="83">
        <f t="shared" ca="1" si="3"/>
        <v>27</v>
      </c>
      <c r="M20" s="83">
        <f ca="1">'النتائج والترتيب'!$P18</f>
        <v>1</v>
      </c>
      <c r="N20" s="3">
        <f ca="1">'النتائج والترتيب'!$Q18</f>
        <v>3</v>
      </c>
      <c r="O20" s="69">
        <f ca="1">'النتائج والترتيب'!$R18</f>
        <v>-2</v>
      </c>
      <c r="P20" s="84">
        <f ca="1">'النتائج والترتيب'!$S18</f>
        <v>1</v>
      </c>
    </row>
    <row r="21" spans="1:16" ht="21.75" customHeight="1" thickTop="1" thickBot="1">
      <c r="A21" s="72">
        <f t="shared" si="0"/>
        <v>16</v>
      </c>
      <c r="B21" s="141" t="s">
        <v>54</v>
      </c>
      <c r="C21" s="88"/>
      <c r="E21" s="70">
        <v>16</v>
      </c>
      <c r="F21" s="82" t="str">
        <f ca="1">'النتائج والترتيب'!$K19</f>
        <v xml:space="preserve">نجم لقرارم </v>
      </c>
      <c r="G21" s="93">
        <f t="shared" ca="1" si="1"/>
        <v>0</v>
      </c>
      <c r="H21" s="83">
        <f ca="1">'النتائج والترتيب'!$L19</f>
        <v>0</v>
      </c>
      <c r="I21" s="83">
        <f ca="1">'النتائج والترتيب'!$M19</f>
        <v>0</v>
      </c>
      <c r="J21" s="3">
        <f ca="1">'النتائج والترتيب'!$N19</f>
        <v>0</v>
      </c>
      <c r="K21" s="3">
        <f ca="1">'النتائج والترتيب'!$O19</f>
        <v>0</v>
      </c>
      <c r="L21" s="83">
        <f t="shared" ca="1" si="3"/>
        <v>30</v>
      </c>
      <c r="M21" s="83">
        <f ca="1">'النتائج والترتيب'!$P19</f>
        <v>0</v>
      </c>
      <c r="N21" s="3">
        <f ca="1">'النتائج والترتيب'!$Q19</f>
        <v>0</v>
      </c>
      <c r="O21" s="69">
        <f ca="1">'النتائج والترتيب'!$R19</f>
        <v>0</v>
      </c>
      <c r="P21" s="84">
        <f ca="1">'النتائج والترتيب'!$S19</f>
        <v>0</v>
      </c>
    </row>
    <row r="22" spans="1:16" ht="21.75" customHeight="1" thickTop="1" thickBot="1">
      <c r="A22" s="72" t="str">
        <f t="shared" si="0"/>
        <v/>
      </c>
      <c r="B22" s="87"/>
      <c r="C22" s="88"/>
      <c r="E22" s="70" t="str">
        <f t="shared" si="2"/>
        <v/>
      </c>
      <c r="F22" s="82" t="str">
        <f ca="1">'النتائج والترتيب'!$K20</f>
        <v/>
      </c>
      <c r="G22" s="93" t="str">
        <f t="shared" ca="1" si="1"/>
        <v/>
      </c>
      <c r="H22" s="83" t="str">
        <f ca="1">'النتائج والترتيب'!$L20</f>
        <v/>
      </c>
      <c r="I22" s="83" t="str">
        <f ca="1">'النتائج والترتيب'!$M20</f>
        <v/>
      </c>
      <c r="J22" s="3" t="str">
        <f ca="1">'النتائج والترتيب'!$N20</f>
        <v/>
      </c>
      <c r="K22" s="3" t="str">
        <f ca="1">'النتائج والترتيب'!$O20</f>
        <v/>
      </c>
      <c r="L22" s="83" t="str">
        <f t="shared" ca="1" si="3"/>
        <v/>
      </c>
      <c r="M22" s="83" t="str">
        <f ca="1">'النتائج والترتيب'!$P20</f>
        <v/>
      </c>
      <c r="N22" s="3" t="str">
        <f ca="1">'النتائج والترتيب'!$Q20</f>
        <v/>
      </c>
      <c r="O22" s="69" t="str">
        <f ca="1">'النتائج والترتيب'!$R20</f>
        <v/>
      </c>
      <c r="P22" s="84" t="str">
        <f ca="1">'النتائج والترتيب'!$S20</f>
        <v/>
      </c>
    </row>
    <row r="23" spans="1:16" ht="21.75" customHeight="1" thickTop="1" thickBot="1">
      <c r="A23" s="72" t="str">
        <f t="shared" si="0"/>
        <v/>
      </c>
      <c r="B23" s="87"/>
      <c r="C23" s="88"/>
      <c r="E23" s="70" t="str">
        <f t="shared" si="2"/>
        <v/>
      </c>
      <c r="F23" s="82" t="str">
        <f ca="1">'النتائج والترتيب'!$K21</f>
        <v/>
      </c>
      <c r="G23" s="93" t="str">
        <f t="shared" ca="1" si="1"/>
        <v/>
      </c>
      <c r="H23" s="83" t="str">
        <f ca="1">'النتائج والترتيب'!$L21</f>
        <v/>
      </c>
      <c r="I23" s="83" t="str">
        <f ca="1">'النتائج والترتيب'!$M21</f>
        <v/>
      </c>
      <c r="J23" s="3" t="str">
        <f ca="1">'النتائج والترتيب'!$N21</f>
        <v/>
      </c>
      <c r="K23" s="3" t="str">
        <f ca="1">'النتائج والترتيب'!$O21</f>
        <v/>
      </c>
      <c r="L23" s="83" t="str">
        <f t="shared" ca="1" si="3"/>
        <v/>
      </c>
      <c r="M23" s="83" t="str">
        <f ca="1">'النتائج والترتيب'!$P21</f>
        <v/>
      </c>
      <c r="N23" s="3" t="str">
        <f ca="1">'النتائج والترتيب'!$Q21</f>
        <v/>
      </c>
      <c r="O23" s="69" t="str">
        <f ca="1">'النتائج والترتيب'!$R21</f>
        <v/>
      </c>
      <c r="P23" s="84" t="str">
        <f ca="1">'النتائج والترتيب'!$S21</f>
        <v/>
      </c>
    </row>
    <row r="24" spans="1:16" ht="21.75" customHeight="1" thickTop="1" thickBot="1">
      <c r="A24" s="72" t="str">
        <f t="shared" si="0"/>
        <v/>
      </c>
      <c r="B24" s="87"/>
      <c r="C24" s="88"/>
      <c r="E24" s="70" t="str">
        <f t="shared" si="2"/>
        <v/>
      </c>
      <c r="F24" s="82" t="str">
        <f ca="1">'النتائج والترتيب'!$K22</f>
        <v/>
      </c>
      <c r="G24" s="93" t="str">
        <f t="shared" ca="1" si="1"/>
        <v/>
      </c>
      <c r="H24" s="83" t="str">
        <f ca="1">'النتائج والترتيب'!$L22</f>
        <v/>
      </c>
      <c r="I24" s="83" t="str">
        <f ca="1">'النتائج والترتيب'!$M22</f>
        <v/>
      </c>
      <c r="J24" s="3" t="str">
        <f ca="1">'النتائج والترتيب'!$N22</f>
        <v/>
      </c>
      <c r="K24" s="3" t="str">
        <f ca="1">'النتائج والترتيب'!$O22</f>
        <v/>
      </c>
      <c r="L24" s="83" t="str">
        <f t="shared" ca="1" si="3"/>
        <v/>
      </c>
      <c r="M24" s="83" t="str">
        <f ca="1">'النتائج والترتيب'!$P22</f>
        <v/>
      </c>
      <c r="N24" s="3" t="str">
        <f ca="1">'النتائج والترتيب'!$Q22</f>
        <v/>
      </c>
      <c r="O24" s="69" t="str">
        <f ca="1">'النتائج والترتيب'!$R22</f>
        <v/>
      </c>
      <c r="P24" s="84" t="str">
        <f ca="1">'النتائج والترتيب'!$S22</f>
        <v/>
      </c>
    </row>
    <row r="25" spans="1:16" ht="21.75" customHeight="1" thickTop="1" thickBot="1">
      <c r="A25" s="72" t="str">
        <f t="shared" si="0"/>
        <v/>
      </c>
      <c r="B25" s="87"/>
      <c r="C25" s="88"/>
      <c r="E25" s="70" t="str">
        <f t="shared" si="2"/>
        <v/>
      </c>
      <c r="F25" s="82" t="str">
        <f ca="1">'النتائج والترتيب'!$K23</f>
        <v/>
      </c>
      <c r="G25" s="93" t="str">
        <f t="shared" ca="1" si="1"/>
        <v/>
      </c>
      <c r="H25" s="83" t="str">
        <f ca="1">'النتائج والترتيب'!$L23</f>
        <v/>
      </c>
      <c r="I25" s="83" t="str">
        <f ca="1">'النتائج والترتيب'!$M23</f>
        <v/>
      </c>
      <c r="J25" s="3" t="str">
        <f ca="1">'النتائج والترتيب'!$N23</f>
        <v/>
      </c>
      <c r="K25" s="3" t="str">
        <f ca="1">'النتائج والترتيب'!$O23</f>
        <v/>
      </c>
      <c r="L25" s="83" t="str">
        <f t="shared" ca="1" si="3"/>
        <v/>
      </c>
      <c r="M25" s="83" t="str">
        <f ca="1">'النتائج والترتيب'!$P23</f>
        <v/>
      </c>
      <c r="N25" s="3" t="str">
        <f ca="1">'النتائج والترتيب'!$Q23</f>
        <v/>
      </c>
      <c r="O25" s="69" t="str">
        <f ca="1">'النتائج والترتيب'!$R23</f>
        <v/>
      </c>
      <c r="P25" s="84" t="str">
        <f ca="1">'النتائج والترتيب'!$S23</f>
        <v/>
      </c>
    </row>
    <row r="26" spans="1:16" ht="21.75" customHeight="1" thickTop="1" thickBot="1">
      <c r="A26" s="72" t="str">
        <f t="shared" si="0"/>
        <v/>
      </c>
      <c r="B26" s="87"/>
      <c r="C26" s="88"/>
      <c r="E26" s="70" t="str">
        <f t="shared" si="2"/>
        <v/>
      </c>
      <c r="F26" s="82" t="str">
        <f ca="1">'النتائج والترتيب'!$K24</f>
        <v/>
      </c>
      <c r="G26" s="93" t="str">
        <f t="shared" ca="1" si="1"/>
        <v/>
      </c>
      <c r="H26" s="83" t="str">
        <f ca="1">'النتائج والترتيب'!$L24</f>
        <v/>
      </c>
      <c r="I26" s="83" t="str">
        <f ca="1">'النتائج والترتيب'!$M24</f>
        <v/>
      </c>
      <c r="J26" s="3" t="str">
        <f ca="1">'النتائج والترتيب'!$N24</f>
        <v/>
      </c>
      <c r="K26" s="3" t="str">
        <f ca="1">'النتائج والترتيب'!$O24</f>
        <v/>
      </c>
      <c r="L26" s="83" t="str">
        <f t="shared" ca="1" si="3"/>
        <v/>
      </c>
      <c r="M26" s="83" t="str">
        <f ca="1">'النتائج والترتيب'!$P24</f>
        <v/>
      </c>
      <c r="N26" s="3" t="str">
        <f ca="1">'النتائج والترتيب'!$Q24</f>
        <v/>
      </c>
      <c r="O26" s="69" t="str">
        <f ca="1">'النتائج والترتيب'!$R24</f>
        <v/>
      </c>
      <c r="P26" s="84" t="str">
        <f ca="1">'النتائج والترتيب'!$S24</f>
        <v/>
      </c>
    </row>
    <row r="27" spans="1:16" ht="21.75" customHeight="1" thickTop="1" thickBot="1">
      <c r="A27" s="72" t="str">
        <f t="shared" si="0"/>
        <v/>
      </c>
      <c r="B27" s="87"/>
      <c r="C27" s="88"/>
      <c r="E27" s="70" t="str">
        <f t="shared" si="2"/>
        <v/>
      </c>
      <c r="F27" s="82" t="str">
        <f ca="1">'النتائج والترتيب'!$K25</f>
        <v/>
      </c>
      <c r="G27" s="93" t="str">
        <f t="shared" ca="1" si="1"/>
        <v/>
      </c>
      <c r="H27" s="83" t="str">
        <f ca="1">'النتائج والترتيب'!$L25</f>
        <v/>
      </c>
      <c r="I27" s="83" t="str">
        <f ca="1">'النتائج والترتيب'!$M25</f>
        <v/>
      </c>
      <c r="J27" s="3" t="str">
        <f ca="1">'النتائج والترتيب'!$N25</f>
        <v/>
      </c>
      <c r="K27" s="3" t="str">
        <f ca="1">'النتائج والترتيب'!$O25</f>
        <v/>
      </c>
      <c r="L27" s="83" t="str">
        <f t="shared" ca="1" si="3"/>
        <v/>
      </c>
      <c r="M27" s="83" t="str">
        <f ca="1">'النتائج والترتيب'!$P25</f>
        <v/>
      </c>
      <c r="N27" s="3" t="str">
        <f ca="1">'النتائج والترتيب'!$Q25</f>
        <v/>
      </c>
      <c r="O27" s="69" t="str">
        <f ca="1">'النتائج والترتيب'!$R25</f>
        <v/>
      </c>
      <c r="P27" s="84" t="str">
        <f ca="1">'النتائج والترتيب'!$S25</f>
        <v/>
      </c>
    </row>
    <row r="28" spans="1:16" ht="21.75" customHeight="1" thickTop="1" thickBot="1">
      <c r="A28" s="72" t="str">
        <f t="shared" si="0"/>
        <v/>
      </c>
      <c r="B28" s="87"/>
      <c r="C28" s="88"/>
      <c r="E28" s="70" t="str">
        <f t="shared" si="2"/>
        <v/>
      </c>
      <c r="F28" s="82" t="str">
        <f ca="1">'النتائج والترتيب'!$K26</f>
        <v/>
      </c>
      <c r="G28" s="93" t="str">
        <f t="shared" ca="1" si="1"/>
        <v/>
      </c>
      <c r="H28" s="83" t="str">
        <f ca="1">'النتائج والترتيب'!$L26</f>
        <v/>
      </c>
      <c r="I28" s="83" t="str">
        <f ca="1">'النتائج والترتيب'!$M26</f>
        <v/>
      </c>
      <c r="J28" s="3" t="str">
        <f ca="1">'النتائج والترتيب'!$N26</f>
        <v/>
      </c>
      <c r="K28" s="3" t="str">
        <f ca="1">'النتائج والترتيب'!$O26</f>
        <v/>
      </c>
      <c r="L28" s="83" t="str">
        <f t="shared" ca="1" si="3"/>
        <v/>
      </c>
      <c r="M28" s="83" t="str">
        <f ca="1">'النتائج والترتيب'!$P26</f>
        <v/>
      </c>
      <c r="N28" s="3" t="str">
        <f ca="1">'النتائج والترتيب'!$Q26</f>
        <v/>
      </c>
      <c r="O28" s="69" t="str">
        <f ca="1">'النتائج والترتيب'!$R26</f>
        <v/>
      </c>
      <c r="P28" s="84" t="str">
        <f ca="1">'النتائج والترتيب'!$S26</f>
        <v/>
      </c>
    </row>
    <row r="29" spans="1:16" ht="21.75" customHeight="1" thickTop="1" thickBot="1">
      <c r="A29" s="72" t="str">
        <f t="shared" si="0"/>
        <v/>
      </c>
      <c r="B29" s="87"/>
      <c r="C29" s="88"/>
      <c r="E29" s="70" t="str">
        <f t="shared" si="2"/>
        <v/>
      </c>
      <c r="F29" s="82" t="str">
        <f ca="1">'النتائج والترتيب'!$K27</f>
        <v/>
      </c>
      <c r="G29" s="93" t="str">
        <f t="shared" ca="1" si="1"/>
        <v/>
      </c>
      <c r="H29" s="83" t="str">
        <f ca="1">'النتائج والترتيب'!$L27</f>
        <v/>
      </c>
      <c r="I29" s="83" t="str">
        <f ca="1">'النتائج والترتيب'!$M27</f>
        <v/>
      </c>
      <c r="J29" s="3" t="str">
        <f ca="1">'النتائج والترتيب'!$N27</f>
        <v/>
      </c>
      <c r="K29" s="3" t="str">
        <f ca="1">'النتائج والترتيب'!$O27</f>
        <v/>
      </c>
      <c r="L29" s="83" t="str">
        <f t="shared" ca="1" si="3"/>
        <v/>
      </c>
      <c r="M29" s="83" t="str">
        <f ca="1">'النتائج والترتيب'!$P27</f>
        <v/>
      </c>
      <c r="N29" s="3" t="str">
        <f ca="1">'النتائج والترتيب'!$Q27</f>
        <v/>
      </c>
      <c r="O29" s="69" t="str">
        <f ca="1">'النتائج والترتيب'!$R27</f>
        <v/>
      </c>
      <c r="P29" s="84" t="str">
        <f ca="1">'النتائج والترتيب'!$S27</f>
        <v/>
      </c>
    </row>
    <row r="30" spans="1:16" ht="21.75" customHeight="1" thickTop="1" thickBot="1">
      <c r="A30" s="72" t="str">
        <f t="shared" si="0"/>
        <v/>
      </c>
      <c r="B30" s="87"/>
      <c r="C30" s="88"/>
      <c r="E30" s="70" t="str">
        <f t="shared" si="2"/>
        <v/>
      </c>
      <c r="F30" s="82" t="str">
        <f ca="1">'النتائج والترتيب'!$K28</f>
        <v/>
      </c>
      <c r="G30" s="93" t="str">
        <f t="shared" ca="1" si="1"/>
        <v/>
      </c>
      <c r="H30" s="83" t="str">
        <f ca="1">'النتائج والترتيب'!$L28</f>
        <v/>
      </c>
      <c r="I30" s="83" t="str">
        <f ca="1">'النتائج والترتيب'!$M28</f>
        <v/>
      </c>
      <c r="J30" s="3" t="str">
        <f ca="1">'النتائج والترتيب'!$N28</f>
        <v/>
      </c>
      <c r="K30" s="3" t="str">
        <f ca="1">'النتائج والترتيب'!$O28</f>
        <v/>
      </c>
      <c r="L30" s="83" t="str">
        <f t="shared" ca="1" si="3"/>
        <v/>
      </c>
      <c r="M30" s="83" t="str">
        <f ca="1">'النتائج والترتيب'!$P28</f>
        <v/>
      </c>
      <c r="N30" s="3" t="str">
        <f ca="1">'النتائج والترتيب'!$Q28</f>
        <v/>
      </c>
      <c r="O30" s="69" t="str">
        <f ca="1">'النتائج والترتيب'!$R28</f>
        <v/>
      </c>
      <c r="P30" s="84" t="str">
        <f ca="1">'النتائج والترتيب'!$S28</f>
        <v/>
      </c>
    </row>
    <row r="31" spans="1:16" ht="21.75" customHeight="1" thickTop="1" thickBot="1">
      <c r="A31" s="72" t="str">
        <f t="shared" si="0"/>
        <v/>
      </c>
      <c r="B31" s="87"/>
      <c r="C31" s="88"/>
      <c r="E31" s="70" t="str">
        <f t="shared" si="2"/>
        <v/>
      </c>
      <c r="F31" s="82" t="str">
        <f ca="1">'النتائج والترتيب'!$K29</f>
        <v/>
      </c>
      <c r="G31" s="93" t="str">
        <f t="shared" ca="1" si="1"/>
        <v/>
      </c>
      <c r="H31" s="83" t="str">
        <f ca="1">'النتائج والترتيب'!$L29</f>
        <v/>
      </c>
      <c r="I31" s="83" t="str">
        <f ca="1">'النتائج والترتيب'!$M29</f>
        <v/>
      </c>
      <c r="J31" s="3" t="str">
        <f ca="1">'النتائج والترتيب'!$N29</f>
        <v/>
      </c>
      <c r="K31" s="3" t="str">
        <f ca="1">'النتائج والترتيب'!$O29</f>
        <v/>
      </c>
      <c r="L31" s="83" t="str">
        <f t="shared" ca="1" si="3"/>
        <v/>
      </c>
      <c r="M31" s="83" t="str">
        <f ca="1">'النتائج والترتيب'!$P29</f>
        <v/>
      </c>
      <c r="N31" s="3" t="str">
        <f ca="1">'النتائج والترتيب'!$Q29</f>
        <v/>
      </c>
      <c r="O31" s="69" t="str">
        <f ca="1">'النتائج والترتيب'!$R29</f>
        <v/>
      </c>
      <c r="P31" s="84" t="str">
        <f ca="1">'النتائج والترتيب'!$S29</f>
        <v/>
      </c>
    </row>
    <row r="32" spans="1:16" ht="21.75" customHeight="1" thickTop="1" thickBot="1">
      <c r="A32" s="72" t="str">
        <f t="shared" si="0"/>
        <v/>
      </c>
      <c r="B32" s="87"/>
      <c r="C32" s="88"/>
      <c r="E32" s="70" t="str">
        <f t="shared" si="2"/>
        <v/>
      </c>
      <c r="F32" s="82" t="str">
        <f ca="1">'النتائج والترتيب'!$K30</f>
        <v/>
      </c>
      <c r="G32" s="93" t="str">
        <f t="shared" ca="1" si="1"/>
        <v/>
      </c>
      <c r="H32" s="83" t="str">
        <f ca="1">'النتائج والترتيب'!$L30</f>
        <v/>
      </c>
      <c r="I32" s="83" t="str">
        <f ca="1">'النتائج والترتيب'!$M30</f>
        <v/>
      </c>
      <c r="J32" s="3" t="str">
        <f ca="1">'النتائج والترتيب'!$N30</f>
        <v/>
      </c>
      <c r="K32" s="3" t="str">
        <f ca="1">'النتائج والترتيب'!$O30</f>
        <v/>
      </c>
      <c r="L32" s="83" t="str">
        <f t="shared" ca="1" si="3"/>
        <v/>
      </c>
      <c r="M32" s="83" t="str">
        <f ca="1">'النتائج والترتيب'!$P30</f>
        <v/>
      </c>
      <c r="N32" s="3" t="str">
        <f ca="1">'النتائج والترتيب'!$Q30</f>
        <v/>
      </c>
      <c r="O32" s="69" t="str">
        <f ca="1">'النتائج والترتيب'!$R30</f>
        <v/>
      </c>
      <c r="P32" s="84" t="str">
        <f ca="1">'النتائج والترتيب'!$S30</f>
        <v/>
      </c>
    </row>
    <row r="33" spans="1:16" ht="21.75" customHeight="1" thickTop="1" thickBot="1">
      <c r="A33" s="72" t="str">
        <f t="shared" si="0"/>
        <v/>
      </c>
      <c r="B33" s="87"/>
      <c r="C33" s="88"/>
      <c r="E33" s="70" t="str">
        <f t="shared" si="2"/>
        <v/>
      </c>
      <c r="F33" s="82" t="str">
        <f ca="1">'النتائج والترتيب'!$K31</f>
        <v/>
      </c>
      <c r="G33" s="93" t="str">
        <f t="shared" ca="1" si="1"/>
        <v/>
      </c>
      <c r="H33" s="83" t="str">
        <f ca="1">'النتائج والترتيب'!$L31</f>
        <v/>
      </c>
      <c r="I33" s="83" t="str">
        <f ca="1">'النتائج والترتيب'!$M31</f>
        <v/>
      </c>
      <c r="J33" s="3" t="str">
        <f ca="1">'النتائج والترتيب'!$N31</f>
        <v/>
      </c>
      <c r="K33" s="3" t="str">
        <f ca="1">'النتائج والترتيب'!$O31</f>
        <v/>
      </c>
      <c r="L33" s="83" t="str">
        <f t="shared" ca="1" si="3"/>
        <v/>
      </c>
      <c r="M33" s="83" t="str">
        <f ca="1">'النتائج والترتيب'!$P31</f>
        <v/>
      </c>
      <c r="N33" s="3" t="str">
        <f ca="1">'النتائج والترتيب'!$Q31</f>
        <v/>
      </c>
      <c r="O33" s="69" t="str">
        <f ca="1">'النتائج والترتيب'!$R31</f>
        <v/>
      </c>
      <c r="P33" s="84" t="str">
        <f ca="1">'النتائج والترتيب'!$S31</f>
        <v/>
      </c>
    </row>
    <row r="34" spans="1:16" ht="21.75" customHeight="1" thickTop="1" thickBot="1">
      <c r="A34" s="72" t="str">
        <f t="shared" si="0"/>
        <v/>
      </c>
      <c r="B34" s="87"/>
      <c r="C34" s="88"/>
      <c r="E34" s="70" t="str">
        <f t="shared" si="2"/>
        <v/>
      </c>
      <c r="F34" s="82" t="str">
        <f ca="1">'النتائج والترتيب'!$K32</f>
        <v/>
      </c>
      <c r="G34" s="93" t="str">
        <f t="shared" ca="1" si="1"/>
        <v/>
      </c>
      <c r="H34" s="83" t="str">
        <f ca="1">'النتائج والترتيب'!$L32</f>
        <v/>
      </c>
      <c r="I34" s="83" t="str">
        <f ca="1">'النتائج والترتيب'!$M32</f>
        <v/>
      </c>
      <c r="J34" s="3" t="str">
        <f ca="1">'النتائج والترتيب'!$N32</f>
        <v/>
      </c>
      <c r="K34" s="3" t="str">
        <f ca="1">'النتائج والترتيب'!$O32</f>
        <v/>
      </c>
      <c r="L34" s="83" t="str">
        <f t="shared" ca="1" si="3"/>
        <v/>
      </c>
      <c r="M34" s="83" t="str">
        <f ca="1">'النتائج والترتيب'!$P32</f>
        <v/>
      </c>
      <c r="N34" s="3" t="str">
        <f ca="1">'النتائج والترتيب'!$Q32</f>
        <v/>
      </c>
      <c r="O34" s="69" t="str">
        <f ca="1">'النتائج والترتيب'!$R32</f>
        <v/>
      </c>
      <c r="P34" s="84" t="str">
        <f ca="1">'النتائج والترتيب'!$S32</f>
        <v/>
      </c>
    </row>
    <row r="35" spans="1:16" ht="21.75" customHeight="1" thickTop="1" thickBot="1">
      <c r="A35" s="72" t="str">
        <f t="shared" si="0"/>
        <v/>
      </c>
      <c r="B35" s="87"/>
      <c r="C35" s="88"/>
      <c r="E35" s="70" t="str">
        <f t="shared" si="2"/>
        <v/>
      </c>
      <c r="F35" s="82" t="str">
        <f ca="1">'النتائج والترتيب'!$K33</f>
        <v/>
      </c>
      <c r="G35" s="93" t="str">
        <f t="shared" ca="1" si="1"/>
        <v/>
      </c>
      <c r="H35" s="83" t="str">
        <f ca="1">'النتائج والترتيب'!$L33</f>
        <v/>
      </c>
      <c r="I35" s="83" t="str">
        <f ca="1">'النتائج والترتيب'!$M33</f>
        <v/>
      </c>
      <c r="J35" s="3" t="str">
        <f ca="1">'النتائج والترتيب'!$N33</f>
        <v/>
      </c>
      <c r="K35" s="3" t="str">
        <f ca="1">'النتائج والترتيب'!$O33</f>
        <v/>
      </c>
      <c r="L35" s="83" t="str">
        <f t="shared" ca="1" si="3"/>
        <v/>
      </c>
      <c r="M35" s="83" t="str">
        <f ca="1">'النتائج والترتيب'!$P33</f>
        <v/>
      </c>
      <c r="N35" s="3" t="str">
        <f ca="1">'النتائج والترتيب'!$Q33</f>
        <v/>
      </c>
      <c r="O35" s="69" t="str">
        <f ca="1">'النتائج والترتيب'!$R33</f>
        <v/>
      </c>
      <c r="P35" s="84" t="str">
        <f ca="1">'النتائج والترتيب'!$S33</f>
        <v/>
      </c>
    </row>
    <row r="36" spans="1:16" ht="21.75" customHeight="1" thickTop="1" thickBot="1">
      <c r="A36" s="72" t="str">
        <f t="shared" si="0"/>
        <v/>
      </c>
      <c r="B36" s="87"/>
      <c r="C36" s="88"/>
      <c r="E36" s="70" t="str">
        <f t="shared" si="2"/>
        <v/>
      </c>
      <c r="F36" s="82" t="str">
        <f ca="1">'النتائج والترتيب'!$K34</f>
        <v/>
      </c>
      <c r="G36" s="93" t="str">
        <f t="shared" ca="1" si="1"/>
        <v/>
      </c>
      <c r="H36" s="83" t="str">
        <f ca="1">'النتائج والترتيب'!$L34</f>
        <v/>
      </c>
      <c r="I36" s="83" t="str">
        <f ca="1">'النتائج والترتيب'!$M34</f>
        <v/>
      </c>
      <c r="J36" s="3" t="str">
        <f ca="1">'النتائج والترتيب'!$N34</f>
        <v/>
      </c>
      <c r="K36" s="3" t="str">
        <f ca="1">'النتائج والترتيب'!$O34</f>
        <v/>
      </c>
      <c r="L36" s="83" t="str">
        <f t="shared" ca="1" si="3"/>
        <v/>
      </c>
      <c r="M36" s="83" t="str">
        <f ca="1">'النتائج والترتيب'!$P34</f>
        <v/>
      </c>
      <c r="N36" s="3" t="str">
        <f ca="1">'النتائج والترتيب'!$Q34</f>
        <v/>
      </c>
      <c r="O36" s="69" t="str">
        <f ca="1">'النتائج والترتيب'!$R34</f>
        <v/>
      </c>
      <c r="P36" s="84" t="str">
        <f ca="1">'النتائج والترتيب'!$S34</f>
        <v/>
      </c>
    </row>
    <row r="37" spans="1:16" ht="21.75" customHeight="1" thickTop="1" thickBot="1">
      <c r="A37" s="72" t="str">
        <f t="shared" si="0"/>
        <v/>
      </c>
      <c r="B37" s="87"/>
      <c r="C37" s="88"/>
      <c r="E37" s="70" t="str">
        <f t="shared" si="2"/>
        <v/>
      </c>
      <c r="F37" s="82" t="str">
        <f ca="1">'النتائج والترتيب'!$K35</f>
        <v/>
      </c>
      <c r="G37" s="93" t="str">
        <f t="shared" ca="1" si="1"/>
        <v/>
      </c>
      <c r="H37" s="83" t="str">
        <f ca="1">'النتائج والترتيب'!$L35</f>
        <v/>
      </c>
      <c r="I37" s="83" t="str">
        <f ca="1">'النتائج والترتيب'!$M35</f>
        <v/>
      </c>
      <c r="J37" s="3" t="str">
        <f ca="1">'النتائج والترتيب'!$N35</f>
        <v/>
      </c>
      <c r="K37" s="3" t="str">
        <f ca="1">'النتائج والترتيب'!$O35</f>
        <v/>
      </c>
      <c r="L37" s="83" t="str">
        <f t="shared" ca="1" si="3"/>
        <v/>
      </c>
      <c r="M37" s="83" t="str">
        <f ca="1">'النتائج والترتيب'!$P35</f>
        <v/>
      </c>
      <c r="N37" s="3" t="str">
        <f ca="1">'النتائج والترتيب'!$Q35</f>
        <v/>
      </c>
      <c r="O37" s="69" t="str">
        <f ca="1">'النتائج والترتيب'!$R35</f>
        <v/>
      </c>
      <c r="P37" s="84" t="str">
        <f ca="1">'النتائج والترتيب'!$S35</f>
        <v/>
      </c>
    </row>
    <row r="38" spans="1:16" ht="21.75" customHeight="1" thickTop="1"/>
  </sheetData>
  <mergeCells count="4">
    <mergeCell ref="E4:G5"/>
    <mergeCell ref="H4:L4"/>
    <mergeCell ref="M4:O4"/>
    <mergeCell ref="P4:P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النتائج والترتيب</vt:lpstr>
      <vt:lpstr>قائمة الفرق</vt:lpstr>
    </vt:vector>
  </TitlesOfParts>
  <Company>Sweet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</dc:creator>
  <cp:lastModifiedBy>souf</cp:lastModifiedBy>
  <cp:lastPrinted>2014-12-30T14:51:55Z</cp:lastPrinted>
  <dcterms:created xsi:type="dcterms:W3CDTF">2014-12-15T12:07:03Z</dcterms:created>
  <dcterms:modified xsi:type="dcterms:W3CDTF">2018-10-01T15:34:24Z</dcterms:modified>
</cp:coreProperties>
</file>