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ST\"/>
    </mc:Choice>
  </mc:AlternateContent>
  <bookViews>
    <workbookView xWindow="32760" yWindow="32760" windowWidth="20496" windowHeight="7548"/>
  </bookViews>
  <sheets>
    <sheet name="تخصصية" sheetId="1" r:id="rId1"/>
    <sheet name="الفنية" sheetId="2" r:id="rId2"/>
    <sheet name="المكتبية" sheetId="4" r:id="rId3"/>
    <sheet name="الحرفية" sheetId="5" r:id="rId4"/>
    <sheet name="المعاونه" sheetId="3" r:id="rId5"/>
  </sheets>
  <definedNames>
    <definedName name="_xlnm._FilterDatabase" localSheetId="0" hidden="1">تخصصية!$A$9:$V$99</definedName>
    <definedName name="_xlnm.Print_Area" localSheetId="3">الحرفية!$A$1:$L$22</definedName>
    <definedName name="_xlnm.Print_Area" localSheetId="1">الفنية!$A$9:$L$47</definedName>
    <definedName name="_xlnm.Print_Area" localSheetId="4">المعاونه!$A$9:$L$57</definedName>
    <definedName name="_xlnm.Print_Area" localSheetId="2">المكتبية!$A$9:$L$41</definedName>
    <definedName name="_xlnm.Print_Area" localSheetId="0">تخصصية!$A$9:$L$99</definedName>
    <definedName name="_xlnm.Print_Titles" localSheetId="1">الفنية!$1:$8</definedName>
    <definedName name="_xlnm.Print_Titles" localSheetId="4">المعاونه!$1:$8</definedName>
    <definedName name="_xlnm.Print_Titles" localSheetId="2">المكتبية!$1:$8</definedName>
    <definedName name="_xlnm.Print_Titles" localSheetId="0">تخصصية!$1:$8</definedName>
  </definedNames>
  <calcPr calcId="162913" fullCalcOnLoad="1"/>
</workbook>
</file>

<file path=xl/calcChain.xml><?xml version="1.0" encoding="utf-8"?>
<calcChain xmlns="http://schemas.openxmlformats.org/spreadsheetml/2006/main">
  <c r="Q13" i="1" l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9" i="1"/>
  <c r="U33" i="1"/>
  <c r="M70" i="1"/>
  <c r="O70" i="1" s="1"/>
  <c r="M71" i="1"/>
  <c r="O71" i="1" s="1"/>
  <c r="M72" i="1"/>
  <c r="O72" i="1" s="1"/>
  <c r="M73" i="1"/>
  <c r="O73" i="1" s="1"/>
  <c r="M74" i="1"/>
  <c r="O74" i="1" s="1"/>
  <c r="M75" i="1"/>
  <c r="O75" i="1" s="1"/>
  <c r="P75" i="1" s="1"/>
  <c r="M76" i="1"/>
  <c r="O76" i="1" s="1"/>
  <c r="M77" i="1"/>
  <c r="O77" i="1" s="1"/>
  <c r="M78" i="1"/>
  <c r="O78" i="1" s="1"/>
  <c r="M79" i="1"/>
  <c r="O79" i="1" s="1"/>
  <c r="M80" i="1"/>
  <c r="O80" i="1" s="1"/>
  <c r="M81" i="1"/>
  <c r="O81" i="1" s="1"/>
  <c r="M82" i="1"/>
  <c r="O82" i="1" s="1"/>
  <c r="M83" i="1"/>
  <c r="O83" i="1" s="1"/>
  <c r="P83" i="1" s="1"/>
  <c r="M84" i="1"/>
  <c r="O84" i="1" s="1"/>
  <c r="M85" i="1"/>
  <c r="O85" i="1" s="1"/>
  <c r="M86" i="1"/>
  <c r="O86" i="1" s="1"/>
  <c r="M87" i="1"/>
  <c r="O87" i="1" s="1"/>
  <c r="M88" i="1"/>
  <c r="O88" i="1" s="1"/>
  <c r="M89" i="1"/>
  <c r="O89" i="1" s="1"/>
  <c r="M90" i="1"/>
  <c r="O90" i="1" s="1"/>
  <c r="M91" i="1"/>
  <c r="O91" i="1" s="1"/>
  <c r="P91" i="1" s="1"/>
  <c r="M92" i="1"/>
  <c r="O92" i="1" s="1"/>
  <c r="M93" i="1"/>
  <c r="O93" i="1" s="1"/>
  <c r="M94" i="1"/>
  <c r="O94" i="1" s="1"/>
  <c r="M95" i="1"/>
  <c r="O95" i="1" s="1"/>
  <c r="M96" i="1"/>
  <c r="O96" i="1" s="1"/>
  <c r="M97" i="1"/>
  <c r="O97" i="1" s="1"/>
  <c r="M98" i="1"/>
  <c r="O98" i="1" s="1"/>
  <c r="M99" i="1"/>
  <c r="O99" i="1" s="1"/>
  <c r="M16" i="1"/>
  <c r="O16" i="1" s="1"/>
  <c r="M17" i="1"/>
  <c r="O17" i="1" s="1"/>
  <c r="M18" i="1"/>
  <c r="O18" i="1" s="1"/>
  <c r="M19" i="1"/>
  <c r="O19" i="1" s="1"/>
  <c r="M20" i="1"/>
  <c r="O20" i="1" s="1"/>
  <c r="M21" i="1"/>
  <c r="O21" i="1" s="1"/>
  <c r="M22" i="1"/>
  <c r="O22" i="1" s="1"/>
  <c r="M23" i="1"/>
  <c r="O23" i="1" s="1"/>
  <c r="M24" i="1"/>
  <c r="O24" i="1" s="1"/>
  <c r="M25" i="1"/>
  <c r="O25" i="1" s="1"/>
  <c r="M26" i="1"/>
  <c r="O26" i="1" s="1"/>
  <c r="M27" i="1"/>
  <c r="O27" i="1" s="1"/>
  <c r="M28" i="1"/>
  <c r="O28" i="1" s="1"/>
  <c r="M29" i="1"/>
  <c r="O29" i="1" s="1"/>
  <c r="M30" i="1"/>
  <c r="O30" i="1" s="1"/>
  <c r="M31" i="1"/>
  <c r="O31" i="1" s="1"/>
  <c r="M32" i="1"/>
  <c r="O32" i="1" s="1"/>
  <c r="M33" i="1"/>
  <c r="O33" i="1" s="1"/>
  <c r="M34" i="1"/>
  <c r="O34" i="1" s="1"/>
  <c r="M35" i="1"/>
  <c r="O35" i="1" s="1"/>
  <c r="M36" i="1"/>
  <c r="O36" i="1" s="1"/>
  <c r="M37" i="1"/>
  <c r="O37" i="1" s="1"/>
  <c r="M38" i="1"/>
  <c r="O38" i="1" s="1"/>
  <c r="M39" i="1"/>
  <c r="O39" i="1" s="1"/>
  <c r="M40" i="1"/>
  <c r="O40" i="1" s="1"/>
  <c r="M41" i="1"/>
  <c r="O41" i="1" s="1"/>
  <c r="M42" i="1"/>
  <c r="O42" i="1" s="1"/>
  <c r="M43" i="1"/>
  <c r="O43" i="1" s="1"/>
  <c r="M44" i="1"/>
  <c r="O44" i="1" s="1"/>
  <c r="M45" i="1"/>
  <c r="O45" i="1" s="1"/>
  <c r="M46" i="1"/>
  <c r="O46" i="1" s="1"/>
  <c r="M47" i="1"/>
  <c r="O47" i="1" s="1"/>
  <c r="M48" i="1"/>
  <c r="O48" i="1" s="1"/>
  <c r="M49" i="1"/>
  <c r="O49" i="1" s="1"/>
  <c r="M50" i="1"/>
  <c r="O50" i="1" s="1"/>
  <c r="M51" i="1"/>
  <c r="O51" i="1" s="1"/>
  <c r="M52" i="1"/>
  <c r="O52" i="1" s="1"/>
  <c r="M53" i="1"/>
  <c r="O53" i="1" s="1"/>
  <c r="M54" i="1"/>
  <c r="O54" i="1" s="1"/>
  <c r="M55" i="1"/>
  <c r="O55" i="1" s="1"/>
  <c r="M56" i="1"/>
  <c r="O56" i="1" s="1"/>
  <c r="M57" i="1"/>
  <c r="O57" i="1" s="1"/>
  <c r="M58" i="1"/>
  <c r="O58" i="1" s="1"/>
  <c r="M59" i="1"/>
  <c r="O59" i="1" s="1"/>
  <c r="M60" i="1"/>
  <c r="O60" i="1" s="1"/>
  <c r="M61" i="1"/>
  <c r="O61" i="1" s="1"/>
  <c r="M62" i="1"/>
  <c r="O62" i="1" s="1"/>
  <c r="M63" i="1"/>
  <c r="O63" i="1" s="1"/>
  <c r="M64" i="1"/>
  <c r="O64" i="1" s="1"/>
  <c r="M65" i="1"/>
  <c r="O65" i="1" s="1"/>
  <c r="M66" i="1"/>
  <c r="O66" i="1" s="1"/>
  <c r="M67" i="1"/>
  <c r="O67" i="1" s="1"/>
  <c r="M68" i="1"/>
  <c r="O68" i="1" s="1"/>
  <c r="M69" i="1"/>
  <c r="O69" i="1" s="1"/>
  <c r="M10" i="1"/>
  <c r="M11" i="1"/>
  <c r="O11" i="1" s="1"/>
  <c r="P11" i="1" s="1"/>
  <c r="M12" i="1"/>
  <c r="O12" i="1" s="1"/>
  <c r="M13" i="1"/>
  <c r="O13" i="1" s="1"/>
  <c r="M14" i="1"/>
  <c r="O14" i="1" s="1"/>
  <c r="M15" i="1"/>
  <c r="O15" i="1" s="1"/>
  <c r="M9" i="1"/>
  <c r="O9" i="1" s="1"/>
  <c r="AA2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" i="1"/>
  <c r="I11" i="1"/>
  <c r="I12" i="1"/>
  <c r="I13" i="1"/>
  <c r="I14" i="1"/>
  <c r="I15" i="1"/>
  <c r="I16" i="1"/>
  <c r="I17" i="1"/>
  <c r="I18" i="1"/>
  <c r="I19" i="1"/>
  <c r="I9" i="1"/>
  <c r="R96" i="1" l="1"/>
  <c r="S96" i="1" s="1"/>
  <c r="R88" i="1"/>
  <c r="S88" i="1" s="1"/>
  <c r="R80" i="1"/>
  <c r="S80" i="1" s="1"/>
  <c r="R72" i="1"/>
  <c r="S72" i="1" s="1"/>
  <c r="R97" i="1"/>
  <c r="S97" i="1" s="1"/>
  <c r="T9" i="1"/>
  <c r="R24" i="1"/>
  <c r="S24" i="1" s="1"/>
  <c r="R87" i="1"/>
  <c r="S87" i="1" s="1"/>
  <c r="R79" i="1"/>
  <c r="S79" i="1" s="1"/>
  <c r="R71" i="1"/>
  <c r="S71" i="1" s="1"/>
  <c r="R63" i="1"/>
  <c r="S63" i="1" s="1"/>
  <c r="R55" i="1"/>
  <c r="S55" i="1" s="1"/>
  <c r="R47" i="1"/>
  <c r="S47" i="1" s="1"/>
  <c r="R39" i="1"/>
  <c r="S39" i="1" s="1"/>
  <c r="R31" i="1"/>
  <c r="S31" i="1" s="1"/>
  <c r="R23" i="1"/>
  <c r="S23" i="1" s="1"/>
  <c r="R15" i="1"/>
  <c r="S15" i="1" s="1"/>
  <c r="R40" i="1"/>
  <c r="S40" i="1" s="1"/>
  <c r="R86" i="1"/>
  <c r="S86" i="1" s="1"/>
  <c r="R70" i="1"/>
  <c r="S70" i="1" s="1"/>
  <c r="R62" i="1"/>
  <c r="S62" i="1" s="1"/>
  <c r="R54" i="1"/>
  <c r="S54" i="1" s="1"/>
  <c r="R46" i="1"/>
  <c r="S46" i="1" s="1"/>
  <c r="R38" i="1"/>
  <c r="S38" i="1" s="1"/>
  <c r="R30" i="1"/>
  <c r="S30" i="1" s="1"/>
  <c r="R22" i="1"/>
  <c r="S22" i="1" s="1"/>
  <c r="R83" i="1"/>
  <c r="S83" i="1" s="1"/>
  <c r="R64" i="1"/>
  <c r="S64" i="1" s="1"/>
  <c r="R95" i="1"/>
  <c r="S95" i="1" s="1"/>
  <c r="R94" i="1"/>
  <c r="S94" i="1" s="1"/>
  <c r="R78" i="1"/>
  <c r="S78" i="1" s="1"/>
  <c r="R12" i="1"/>
  <c r="S12" i="1" s="1"/>
  <c r="R32" i="1"/>
  <c r="S32" i="1" s="1"/>
  <c r="R92" i="1"/>
  <c r="S92" i="1" s="1"/>
  <c r="R76" i="1"/>
  <c r="S76" i="1" s="1"/>
  <c r="R60" i="1"/>
  <c r="S60" i="1" s="1"/>
  <c r="R52" i="1"/>
  <c r="S52" i="1" s="1"/>
  <c r="R36" i="1"/>
  <c r="S36" i="1" s="1"/>
  <c r="R28" i="1"/>
  <c r="S28" i="1" s="1"/>
  <c r="R20" i="1"/>
  <c r="S20" i="1" s="1"/>
  <c r="R16" i="1"/>
  <c r="S16" i="1" s="1"/>
  <c r="R84" i="1"/>
  <c r="S84" i="1" s="1"/>
  <c r="R68" i="1"/>
  <c r="S68" i="1" s="1"/>
  <c r="R44" i="1"/>
  <c r="S44" i="1" s="1"/>
  <c r="R48" i="1"/>
  <c r="S48" i="1" s="1"/>
  <c r="R98" i="1"/>
  <c r="S98" i="1" s="1"/>
  <c r="R82" i="1"/>
  <c r="S82" i="1" s="1"/>
  <c r="R66" i="1"/>
  <c r="S66" i="1" s="1"/>
  <c r="R50" i="1"/>
  <c r="S50" i="1" s="1"/>
  <c r="R34" i="1"/>
  <c r="S34" i="1" s="1"/>
  <c r="R26" i="1"/>
  <c r="S26" i="1" s="1"/>
  <c r="R18" i="1"/>
  <c r="S18" i="1" s="1"/>
  <c r="R10" i="1"/>
  <c r="S10" i="1" s="1"/>
  <c r="R56" i="1"/>
  <c r="S56" i="1" s="1"/>
  <c r="R90" i="1"/>
  <c r="S90" i="1" s="1"/>
  <c r="R74" i="1"/>
  <c r="S74" i="1" s="1"/>
  <c r="R58" i="1"/>
  <c r="S58" i="1" s="1"/>
  <c r="R42" i="1"/>
  <c r="S42" i="1" s="1"/>
  <c r="R89" i="1"/>
  <c r="S89" i="1" s="1"/>
  <c r="R65" i="1"/>
  <c r="S65" i="1" s="1"/>
  <c r="R49" i="1"/>
  <c r="S49" i="1" s="1"/>
  <c r="R41" i="1"/>
  <c r="S41" i="1" s="1"/>
  <c r="R17" i="1"/>
  <c r="S17" i="1" s="1"/>
  <c r="R81" i="1"/>
  <c r="S81" i="1" s="1"/>
  <c r="R57" i="1"/>
  <c r="S57" i="1" s="1"/>
  <c r="R33" i="1"/>
  <c r="S33" i="1" s="1"/>
  <c r="P69" i="1"/>
  <c r="P61" i="1"/>
  <c r="P53" i="1"/>
  <c r="T53" i="1" s="1"/>
  <c r="P45" i="1"/>
  <c r="P37" i="1"/>
  <c r="T37" i="1" s="1"/>
  <c r="P29" i="1"/>
  <c r="P21" i="1"/>
  <c r="R73" i="1"/>
  <c r="S73" i="1" s="1"/>
  <c r="R25" i="1"/>
  <c r="S25" i="1" s="1"/>
  <c r="R14" i="1"/>
  <c r="S14" i="1" s="1"/>
  <c r="P59" i="1"/>
  <c r="P43" i="1"/>
  <c r="T43" i="1" s="1"/>
  <c r="P27" i="1"/>
  <c r="R93" i="1"/>
  <c r="S93" i="1" s="1"/>
  <c r="R77" i="1"/>
  <c r="S77" i="1" s="1"/>
  <c r="R69" i="1"/>
  <c r="S69" i="1" s="1"/>
  <c r="R53" i="1"/>
  <c r="S53" i="1" s="1"/>
  <c r="R45" i="1"/>
  <c r="S45" i="1" s="1"/>
  <c r="R37" i="1"/>
  <c r="S37" i="1" s="1"/>
  <c r="R29" i="1"/>
  <c r="S29" i="1" s="1"/>
  <c r="R21" i="1"/>
  <c r="S21" i="1" s="1"/>
  <c r="R13" i="1"/>
  <c r="S13" i="1" s="1"/>
  <c r="P67" i="1"/>
  <c r="P51" i="1"/>
  <c r="T51" i="1" s="1"/>
  <c r="P35" i="1"/>
  <c r="T35" i="1" s="1"/>
  <c r="P19" i="1"/>
  <c r="T19" i="1" s="1"/>
  <c r="R85" i="1"/>
  <c r="S85" i="1" s="1"/>
  <c r="R61" i="1"/>
  <c r="S61" i="1" s="1"/>
  <c r="R9" i="1"/>
  <c r="S9" i="1" s="1"/>
  <c r="R91" i="1"/>
  <c r="S91" i="1" s="1"/>
  <c r="R75" i="1"/>
  <c r="S75" i="1" s="1"/>
  <c r="R67" i="1"/>
  <c r="S67" i="1" s="1"/>
  <c r="R51" i="1"/>
  <c r="S51" i="1" s="1"/>
  <c r="R43" i="1"/>
  <c r="S43" i="1" s="1"/>
  <c r="R35" i="1"/>
  <c r="S35" i="1" s="1"/>
  <c r="R27" i="1"/>
  <c r="S27" i="1" s="1"/>
  <c r="R19" i="1"/>
  <c r="S19" i="1" s="1"/>
  <c r="R11" i="1"/>
  <c r="S11" i="1" s="1"/>
  <c r="R99" i="1"/>
  <c r="S99" i="1" s="1"/>
  <c r="R59" i="1"/>
  <c r="S59" i="1" s="1"/>
  <c r="P86" i="1"/>
  <c r="T86" i="1" s="1"/>
  <c r="P70" i="1"/>
  <c r="P60" i="1"/>
  <c r="P52" i="1"/>
  <c r="T52" i="1" s="1"/>
  <c r="P44" i="1"/>
  <c r="T45" i="1" s="1"/>
  <c r="P28" i="1"/>
  <c r="P20" i="1"/>
  <c r="T20" i="1" s="1"/>
  <c r="P96" i="1"/>
  <c r="P92" i="1"/>
  <c r="P84" i="1"/>
  <c r="P76" i="1"/>
  <c r="T75" i="1" s="1"/>
  <c r="P88" i="1"/>
  <c r="P80" i="1"/>
  <c r="P72" i="1"/>
  <c r="P87" i="1"/>
  <c r="P14" i="1"/>
  <c r="T14" i="1" s="1"/>
  <c r="P66" i="1"/>
  <c r="P58" i="1"/>
  <c r="P42" i="1"/>
  <c r="T42" i="1" s="1"/>
  <c r="P13" i="1"/>
  <c r="T13" i="1" s="1"/>
  <c r="P93" i="1"/>
  <c r="P85" i="1"/>
  <c r="P77" i="1"/>
  <c r="P63" i="1"/>
  <c r="P55" i="1"/>
  <c r="P39" i="1"/>
  <c r="T39" i="1" s="1"/>
  <c r="P31" i="1"/>
  <c r="T34" i="1" s="1"/>
  <c r="P23" i="1"/>
  <c r="P99" i="1"/>
  <c r="T99" i="1" s="1"/>
  <c r="P64" i="1"/>
  <c r="P56" i="1"/>
  <c r="P48" i="1"/>
  <c r="P40" i="1"/>
  <c r="T40" i="1" s="1"/>
  <c r="P32" i="1"/>
  <c r="P24" i="1"/>
  <c r="P16" i="1"/>
  <c r="T16" i="1" s="1"/>
  <c r="P9" i="1"/>
  <c r="P68" i="1"/>
  <c r="P36" i="1"/>
  <c r="T36" i="1" s="1"/>
  <c r="P47" i="1"/>
  <c r="T47" i="1" s="1"/>
  <c r="U34" i="1"/>
  <c r="P46" i="1"/>
  <c r="T46" i="1" s="1"/>
  <c r="P38" i="1"/>
  <c r="T38" i="1" s="1"/>
  <c r="P22" i="1"/>
  <c r="T22" i="1" s="1"/>
  <c r="P94" i="1"/>
  <c r="P78" i="1"/>
  <c r="P95" i="1"/>
  <c r="P79" i="1"/>
  <c r="P71" i="1"/>
  <c r="T71" i="1" s="1"/>
  <c r="P15" i="1"/>
  <c r="T15" i="1" s="1"/>
  <c r="P62" i="1"/>
  <c r="P54" i="1"/>
  <c r="T55" i="1" s="1"/>
  <c r="P30" i="1"/>
  <c r="T27" i="1" s="1"/>
  <c r="P12" i="1"/>
  <c r="T12" i="1" s="1"/>
  <c r="P34" i="1"/>
  <c r="P26" i="1"/>
  <c r="P18" i="1"/>
  <c r="T18" i="1" s="1"/>
  <c r="P97" i="1"/>
  <c r="P89" i="1"/>
  <c r="P81" i="1"/>
  <c r="P73" i="1"/>
  <c r="T73" i="1" s="1"/>
  <c r="P65" i="1"/>
  <c r="P57" i="1"/>
  <c r="P49" i="1"/>
  <c r="T49" i="1" s="1"/>
  <c r="P41" i="1"/>
  <c r="T41" i="1" s="1"/>
  <c r="P33" i="1"/>
  <c r="P25" i="1"/>
  <c r="P17" i="1"/>
  <c r="T17" i="1" s="1"/>
  <c r="O10" i="1"/>
  <c r="P10" i="1" s="1"/>
  <c r="T10" i="1" s="1"/>
  <c r="P98" i="1"/>
  <c r="P90" i="1"/>
  <c r="P82" i="1"/>
  <c r="P74" i="1"/>
  <c r="T74" i="1" s="1"/>
  <c r="P50" i="1"/>
  <c r="T50" i="1" s="1"/>
  <c r="T63" i="1" l="1"/>
  <c r="T79" i="1"/>
  <c r="T88" i="1"/>
  <c r="T21" i="1"/>
  <c r="T68" i="1"/>
  <c r="T90" i="1"/>
  <c r="T56" i="1"/>
  <c r="T97" i="1"/>
  <c r="T81" i="1"/>
  <c r="T28" i="1"/>
  <c r="T25" i="1"/>
  <c r="T95" i="1"/>
  <c r="T61" i="1"/>
  <c r="T65" i="1"/>
  <c r="T57" i="1"/>
  <c r="T58" i="1"/>
  <c r="T84" i="1"/>
  <c r="T60" i="1"/>
  <c r="T30" i="1"/>
  <c r="T83" i="1"/>
  <c r="T32" i="1"/>
  <c r="T77" i="1"/>
  <c r="T69" i="1"/>
  <c r="T72" i="1"/>
  <c r="T66" i="1"/>
  <c r="T76" i="1"/>
  <c r="T44" i="1"/>
  <c r="T24" i="1"/>
  <c r="T85" i="1"/>
  <c r="T80" i="1"/>
  <c r="T82" i="1"/>
  <c r="T23" i="1"/>
  <c r="T92" i="1"/>
  <c r="T54" i="1"/>
  <c r="T62" i="1"/>
  <c r="T48" i="1"/>
  <c r="T59" i="1"/>
  <c r="T93" i="1"/>
  <c r="T98" i="1"/>
  <c r="T31" i="1"/>
  <c r="T70" i="1"/>
  <c r="T78" i="1"/>
  <c r="T89" i="1"/>
  <c r="T67" i="1"/>
  <c r="T29" i="1"/>
  <c r="T96" i="1"/>
  <c r="T26" i="1"/>
  <c r="T87" i="1"/>
  <c r="T94" i="1"/>
  <c r="T64" i="1"/>
  <c r="T33" i="1"/>
  <c r="T11" i="1"/>
  <c r="T91" i="1"/>
</calcChain>
</file>

<file path=xl/sharedStrings.xml><?xml version="1.0" encoding="utf-8"?>
<sst xmlns="http://schemas.openxmlformats.org/spreadsheetml/2006/main" count="1218" uniqueCount="330">
  <si>
    <t>الادارة العامة للشئون الادارية</t>
  </si>
  <si>
    <t>م</t>
  </si>
  <si>
    <t>الاسم</t>
  </si>
  <si>
    <t>جهة العمل</t>
  </si>
  <si>
    <t>الدرجة</t>
  </si>
  <si>
    <t>المجموعه النوعية</t>
  </si>
  <si>
    <t>التقارير السنوية</t>
  </si>
  <si>
    <t>اخر علاوة</t>
  </si>
  <si>
    <t>ثناء عبد التواب سعودي</t>
  </si>
  <si>
    <t>المدن الجامعية</t>
  </si>
  <si>
    <t>الاولى</t>
  </si>
  <si>
    <t>طب بشري</t>
  </si>
  <si>
    <t>ممتاز</t>
  </si>
  <si>
    <t>ـ</t>
  </si>
  <si>
    <t>هالة عبد الرحمن عبد الحميد</t>
  </si>
  <si>
    <t>ادارة الجامعه</t>
  </si>
  <si>
    <t>الثانية</t>
  </si>
  <si>
    <t>شرين عادل احمد</t>
  </si>
  <si>
    <t>محمد ديهوم شاكر</t>
  </si>
  <si>
    <t>الادارة الطبية</t>
  </si>
  <si>
    <t>طب اسنلن</t>
  </si>
  <si>
    <t>عبير محمد معوض</t>
  </si>
  <si>
    <t>الصيدلة</t>
  </si>
  <si>
    <t>مروة خيري السيد خميس</t>
  </si>
  <si>
    <t>الثالثة</t>
  </si>
  <si>
    <t>محمد اسلام محمد حامد</t>
  </si>
  <si>
    <t>الشئون الهندسية</t>
  </si>
  <si>
    <t>كبير اخصائيين</t>
  </si>
  <si>
    <t>الهندسة</t>
  </si>
  <si>
    <t>جيهان احمد امين</t>
  </si>
  <si>
    <t>عزة عاطف حسن</t>
  </si>
  <si>
    <t>الزراعة</t>
  </si>
  <si>
    <t>اشرف بيومي محمد</t>
  </si>
  <si>
    <t>احمد حربي محمد محمد</t>
  </si>
  <si>
    <t>مركز بحوث و استشارات البيئة</t>
  </si>
  <si>
    <t>هلال رمضان على</t>
  </si>
  <si>
    <t>كلية الزراعه</t>
  </si>
  <si>
    <t>حسين عبد الله محمد</t>
  </si>
  <si>
    <t>كلية الطب</t>
  </si>
  <si>
    <t>خدمات اجتماعية</t>
  </si>
  <si>
    <t>زين العابدين محمد معوض</t>
  </si>
  <si>
    <t>رعاية الشباب</t>
  </si>
  <si>
    <t>امال عبد التواب محمد</t>
  </si>
  <si>
    <t>معهد التمريض</t>
  </si>
  <si>
    <t>محمود السيد عبد العزيز</t>
  </si>
  <si>
    <t>اشرف سيد صادق</t>
  </si>
  <si>
    <t>عصام الدين كمال السيد</t>
  </si>
  <si>
    <t>ايمان صبري عبد الله</t>
  </si>
  <si>
    <t>كلية الخدمة الاجتماعية</t>
  </si>
  <si>
    <t>نجاة رفعت رضوان</t>
  </si>
  <si>
    <t>مركز خدمة المجتمع</t>
  </si>
  <si>
    <t>ايهاب محمد عبد الواحد</t>
  </si>
  <si>
    <t>طارق عبد التواب عبد الخالق</t>
  </si>
  <si>
    <t>كلية الهندسة</t>
  </si>
  <si>
    <t>ابتسام احمد عبد المعبود</t>
  </si>
  <si>
    <t>هاني كمال كامل</t>
  </si>
  <si>
    <t>صفاء محمد ربيع</t>
  </si>
  <si>
    <t>كلية التمريض</t>
  </si>
  <si>
    <t>محمد حسن السيد</t>
  </si>
  <si>
    <t>صباح عبد الرحمن امام</t>
  </si>
  <si>
    <t>العلاقات العامة</t>
  </si>
  <si>
    <t>الاعلام</t>
  </si>
  <si>
    <t>منى صبري صادق</t>
  </si>
  <si>
    <t>محمود عيد عبد الستار</t>
  </si>
  <si>
    <t>سهام احمد ابراهيم</t>
  </si>
  <si>
    <t>احمد محمود السيد روبي</t>
  </si>
  <si>
    <t>كلية السياحة و الفنادق</t>
  </si>
  <si>
    <t>الاحصاء و الرياضيات</t>
  </si>
  <si>
    <t>مروة كمال محمد محمد</t>
  </si>
  <si>
    <t>الموقع الالكتروني</t>
  </si>
  <si>
    <t>امل على مفتاح</t>
  </si>
  <si>
    <t>الفنون</t>
  </si>
  <si>
    <t xml:space="preserve">صلاح محمد كمال </t>
  </si>
  <si>
    <t>العلوم</t>
  </si>
  <si>
    <t>هبة عمر دكروري</t>
  </si>
  <si>
    <t>كلية العلوم</t>
  </si>
  <si>
    <t>رشا ربيع حسن</t>
  </si>
  <si>
    <t>ابراهيم جمعه ابراهيم</t>
  </si>
  <si>
    <t>زينب عيد معوض</t>
  </si>
  <si>
    <t>تغذية و تدبير منزلي</t>
  </si>
  <si>
    <t>حافظ احمد حافظ</t>
  </si>
  <si>
    <t>حسام رضوان محمود</t>
  </si>
  <si>
    <t>بغدادي طلعت سلامة</t>
  </si>
  <si>
    <t>دعاء فتحي مصطفى</t>
  </si>
  <si>
    <t>جهاد احمد عثمان</t>
  </si>
  <si>
    <t>وثائق و مكتبات</t>
  </si>
  <si>
    <t>مصطفى صابر عبد التواب</t>
  </si>
  <si>
    <t>صالح يوسف فوزي</t>
  </si>
  <si>
    <t>سهير سمير ريد</t>
  </si>
  <si>
    <t>التعليم</t>
  </si>
  <si>
    <t>ابو بكر عبد الواحد على</t>
  </si>
  <si>
    <t>محمد عبد السلام عبد العليم</t>
  </si>
  <si>
    <t>ايمان فوزي عبد الحليم</t>
  </si>
  <si>
    <t>كلية التربية النوعية</t>
  </si>
  <si>
    <t>نبيلة كامل عبد المقصود</t>
  </si>
  <si>
    <t>وفاء هاشم عبد اللطيف</t>
  </si>
  <si>
    <t>نادي عبد العزيز سيد</t>
  </si>
  <si>
    <t>امال عباس احمد</t>
  </si>
  <si>
    <t>شئون تعليم</t>
  </si>
  <si>
    <t>محروس سيد احمد</t>
  </si>
  <si>
    <t>وليد سيد معوض</t>
  </si>
  <si>
    <t>مركز التعليم المفتوح</t>
  </si>
  <si>
    <t>احمد عوض الله محمد</t>
  </si>
  <si>
    <t xml:space="preserve">كلية التربية </t>
  </si>
  <si>
    <t>نجوى حسنى عبد الحفيظ</t>
  </si>
  <si>
    <t>نادية يس رجب</t>
  </si>
  <si>
    <t>كلية التربية</t>
  </si>
  <si>
    <t>ناهد حنا معوض</t>
  </si>
  <si>
    <t>نرمين نصحي شاكر</t>
  </si>
  <si>
    <t>مركز المعلومات</t>
  </si>
  <si>
    <t>اماني جودة البكري</t>
  </si>
  <si>
    <t>امل جلال محمد مرسي</t>
  </si>
  <si>
    <t>الادارة الهندسية</t>
  </si>
  <si>
    <t>سالمة سامي محمد محمود</t>
  </si>
  <si>
    <t>سعدية عبد المنعم عيد</t>
  </si>
  <si>
    <t>تمريض عالي</t>
  </si>
  <si>
    <t>اسماء محمد احمد محمد خميس</t>
  </si>
  <si>
    <t>ابراهيم  مصطفى على السيد</t>
  </si>
  <si>
    <t>تمويل و محاسبة</t>
  </si>
  <si>
    <t>على حمدان محمود</t>
  </si>
  <si>
    <t>فتحية محمود رشاد</t>
  </si>
  <si>
    <t>سامية حسين جلال</t>
  </si>
  <si>
    <t>كلية الاداب</t>
  </si>
  <si>
    <t>سعاد ابراهيم سعيد</t>
  </si>
  <si>
    <t>جمال على عبد المقصود</t>
  </si>
  <si>
    <t>رشا احمد عبد العظيم</t>
  </si>
  <si>
    <t>نبيلة مصطفى غنيم</t>
  </si>
  <si>
    <t>نشوى السيد احمد</t>
  </si>
  <si>
    <t>خالد عبد الكريم محمد</t>
  </si>
  <si>
    <t>عزة رمضان ابراهيم</t>
  </si>
  <si>
    <t>محمد عبد الرحمن عمر</t>
  </si>
  <si>
    <t>كلية دار العلوم</t>
  </si>
  <si>
    <t>تنمية ادارية</t>
  </si>
  <si>
    <t>ماجدة طه قاسم</t>
  </si>
  <si>
    <t>فاتن عبد الفتاح مرسي</t>
  </si>
  <si>
    <t>محمد عبد الفتاح حسن</t>
  </si>
  <si>
    <t>كلية الحاسبات و المعلومات</t>
  </si>
  <si>
    <t>هناء دياب محمود</t>
  </si>
  <si>
    <t>ماجد علي عبد السميع</t>
  </si>
  <si>
    <t>سهير رياض عبد الملك</t>
  </si>
  <si>
    <t>على سليم على</t>
  </si>
  <si>
    <t>محمود سليم سالم</t>
  </si>
  <si>
    <t>هويدا امبابي السيد</t>
  </si>
  <si>
    <t>كلية الاثار</t>
  </si>
  <si>
    <t>سها سيد صوفى السواح</t>
  </si>
  <si>
    <t>محمد احمد محمد حسن</t>
  </si>
  <si>
    <t>اميمة قرني محمد</t>
  </si>
  <si>
    <t>منى احمد عباس</t>
  </si>
  <si>
    <t>تمريض و صحة عامة</t>
  </si>
  <si>
    <t>هاني عيد ظايط</t>
  </si>
  <si>
    <t>هناء عبد الله عبد العزيز</t>
  </si>
  <si>
    <t>وليد نادي حلمي عبد الواحد</t>
  </si>
  <si>
    <t>محمد منصور مدبولي</t>
  </si>
  <si>
    <t>على محمد ربيع موسى</t>
  </si>
  <si>
    <t xml:space="preserve">كبير </t>
  </si>
  <si>
    <t>هندسة مساعدة</t>
  </si>
  <si>
    <t>عبد التواب عجمي فرحات</t>
  </si>
  <si>
    <t>رمضان على ابو النيل</t>
  </si>
  <si>
    <t>احمد نجم الدين طه</t>
  </si>
  <si>
    <t>احمد صبري احمد عبد التواب</t>
  </si>
  <si>
    <t>حسن السيد محمد عبد التواب</t>
  </si>
  <si>
    <t>سامي عيد سعيد</t>
  </si>
  <si>
    <t>مصطفى هاشم سيد</t>
  </si>
  <si>
    <t>السيارات</t>
  </si>
  <si>
    <t>الرابعه</t>
  </si>
  <si>
    <t>صلاح الدين عبد الفتاح سعد</t>
  </si>
  <si>
    <t>زراعه و تغذية</t>
  </si>
  <si>
    <t>على احمد نصر</t>
  </si>
  <si>
    <t>محمد احمد محمد محمد</t>
  </si>
  <si>
    <t>ابراهيم محمد مطلوب</t>
  </si>
  <si>
    <t>رجب على عبد المولى</t>
  </si>
  <si>
    <t>امل عزت سيد</t>
  </si>
  <si>
    <t>سهام عبد التواب معوض</t>
  </si>
  <si>
    <t>حسين عبد الحميد احمد</t>
  </si>
  <si>
    <t>شئون العاملين</t>
  </si>
  <si>
    <t>فنى المعامل</t>
  </si>
  <si>
    <t>سيد على عوض الله</t>
  </si>
  <si>
    <t>سامية عبد الحميد محمد</t>
  </si>
  <si>
    <t>بدوي عبد الغني على</t>
  </si>
  <si>
    <t>محمود اسماعيل عبد المقصود</t>
  </si>
  <si>
    <t>محمد خير الله محمد</t>
  </si>
  <si>
    <t>احمد عامر عامر</t>
  </si>
  <si>
    <t>حسين زكي مرسي</t>
  </si>
  <si>
    <t>محمد محمود جبر</t>
  </si>
  <si>
    <t>زينب عبد العليم احمد</t>
  </si>
  <si>
    <t>قرني عبد الحميد والي</t>
  </si>
  <si>
    <t>ايمان على زيدان</t>
  </si>
  <si>
    <t>فنون و عمارة</t>
  </si>
  <si>
    <t>نبوي اسماعيل السيد</t>
  </si>
  <si>
    <t>هويدا مجدي احمد</t>
  </si>
  <si>
    <t>نجاة السيد محمد على</t>
  </si>
  <si>
    <t>عاشور مازن شحاتة</t>
  </si>
  <si>
    <t>محمد على فرحات</t>
  </si>
  <si>
    <t xml:space="preserve">عبد الفتاح محمد اسماعيل </t>
  </si>
  <si>
    <t>سيد رمضان جودة</t>
  </si>
  <si>
    <t>محمد حميدة عبد الرازق</t>
  </si>
  <si>
    <t>كمال محمد حمزاوي</t>
  </si>
  <si>
    <t>عيسى محمد السيد</t>
  </si>
  <si>
    <t>سامي على غزاوي</t>
  </si>
  <si>
    <t>سعيد سعداوي عبد الرحيم</t>
  </si>
  <si>
    <t>سيد محمود عويس</t>
  </si>
  <si>
    <t>عبد التواب عبد الحميد ابراهيم</t>
  </si>
  <si>
    <t>نادي عبد الحميد سيف النصر</t>
  </si>
  <si>
    <t>بركات احمد عبد الحميد</t>
  </si>
  <si>
    <t>محمد رجب عبد القوي</t>
  </si>
  <si>
    <t>مصطفى قطب مرسي</t>
  </si>
  <si>
    <t xml:space="preserve">سيد احمد محمود على </t>
  </si>
  <si>
    <t>على عبد الحميد على</t>
  </si>
  <si>
    <t>نبيل نجيب خير الله</t>
  </si>
  <si>
    <t>عبد الواحد عبد الفضيل زيدان</t>
  </si>
  <si>
    <t>مصطفى هاشم احمد</t>
  </si>
  <si>
    <t>مصطفى عبد الفتاح محمد</t>
  </si>
  <si>
    <t>عدلي جلال احمد</t>
  </si>
  <si>
    <t>صابر ابو الغيط بيومي</t>
  </si>
  <si>
    <t>محمد عبد الفتاح رمضان</t>
  </si>
  <si>
    <t>محمد على عبد الرحيم</t>
  </si>
  <si>
    <t>رمضان اسماعيل عبد السميع</t>
  </si>
  <si>
    <t>ناصر عبد الجواد السيد</t>
  </si>
  <si>
    <t>خالد محمد رمضان احمد</t>
  </si>
  <si>
    <t>حجازى عزوز جمعه</t>
  </si>
  <si>
    <t>محمد احمد فراج</t>
  </si>
  <si>
    <t>دسوقي ربيع ابراهيم</t>
  </si>
  <si>
    <t>وفاء سعد رجب</t>
  </si>
  <si>
    <t>خدمات معاونه</t>
  </si>
  <si>
    <t>حمدي محمد احمد محمد</t>
  </si>
  <si>
    <t>محمود عبد الفتاح مصطفى</t>
  </si>
  <si>
    <t>رجب احمد احمد السيد</t>
  </si>
  <si>
    <t>محمود عبد التواب عبد المقصود</t>
  </si>
  <si>
    <t>عبد الرحيم احمد محمد</t>
  </si>
  <si>
    <t>عبد التواب حسين جبريل</t>
  </si>
  <si>
    <t>رمضان عباس مرسي</t>
  </si>
  <si>
    <t>اياتي احمد سالم</t>
  </si>
  <si>
    <t>عبد المعتمد عبد الغني فاضل</t>
  </si>
  <si>
    <t>عيد محمود شعبان</t>
  </si>
  <si>
    <t>الخامسة</t>
  </si>
  <si>
    <t>روبي طه احمد سعيد</t>
  </si>
  <si>
    <t>خالد عبد الحميد خالد</t>
  </si>
  <si>
    <t>عصمت حسن على</t>
  </si>
  <si>
    <t>مها عبد الخالق ابو العلا</t>
  </si>
  <si>
    <t>سعاد عبد المنجي عبد الرحمن</t>
  </si>
  <si>
    <t>عبير فرج كامل</t>
  </si>
  <si>
    <t>محمد رجب عشري</t>
  </si>
  <si>
    <t>كمال احمد محمود مقلد</t>
  </si>
  <si>
    <t>مرفت محمود جبر</t>
  </si>
  <si>
    <t>رمضان عبد التواب مبروك</t>
  </si>
  <si>
    <t>وفاء عباس على</t>
  </si>
  <si>
    <t>سمية عبد المعطي عبد التواب</t>
  </si>
  <si>
    <t>مصطفى محمد محمود فرجاني</t>
  </si>
  <si>
    <t>حسنية السيد محمد  الصواف</t>
  </si>
  <si>
    <t>نجلاء طه عبد التواب</t>
  </si>
  <si>
    <t>هويدا احمد عمر عبد القوي</t>
  </si>
  <si>
    <t>محمود فتحي صالحين</t>
  </si>
  <si>
    <t>صلاح نصر كريم</t>
  </si>
  <si>
    <t>نجلاء على زيدان</t>
  </si>
  <si>
    <t>نجلاء رمضان سيد</t>
  </si>
  <si>
    <t>احلام علواني عبد التواب</t>
  </si>
  <si>
    <t>هالة فوزي رياض</t>
  </si>
  <si>
    <t>حنان عبد اله عبد السلام</t>
  </si>
  <si>
    <t>فتحي محمد على</t>
  </si>
  <si>
    <t>سيد يوسف محمود</t>
  </si>
  <si>
    <t>نجاح احمد محمود حسن</t>
  </si>
  <si>
    <t>نعمات حامد جوهر</t>
  </si>
  <si>
    <t>منى على حسن محمود</t>
  </si>
  <si>
    <t>وداد شعبان السيد</t>
  </si>
  <si>
    <t>محمد عليوة عبد السلام</t>
  </si>
  <si>
    <t>احمد عبد المنجي عبد المجيد</t>
  </si>
  <si>
    <t>مديحة محمد السمان</t>
  </si>
  <si>
    <t>المكتبية</t>
  </si>
  <si>
    <t>كبير</t>
  </si>
  <si>
    <t>المطبعة المركزي</t>
  </si>
  <si>
    <t>الوحدة الحسابية الرئيسية</t>
  </si>
  <si>
    <t>كلية السياحة</t>
  </si>
  <si>
    <t>الوحدة الحسابية</t>
  </si>
  <si>
    <t>شئون التعليم</t>
  </si>
  <si>
    <t>محمد نجيب محمد على</t>
  </si>
  <si>
    <t>عاطف عبد الحميد محمود</t>
  </si>
  <si>
    <t>صلاح محمد عبد العزيز</t>
  </si>
  <si>
    <t>راضي احمد راضي</t>
  </si>
  <si>
    <t>كيلاني عبد التواب عبد الغني</t>
  </si>
  <si>
    <t>عبد النعيم امين عبد الرحيم</t>
  </si>
  <si>
    <t>نبيل على عيسى</t>
  </si>
  <si>
    <t>محمود سيد ابراهيم</t>
  </si>
  <si>
    <t>نادي حلمي عبد الواحد</t>
  </si>
  <si>
    <t>تايب عبد السلام محمد</t>
  </si>
  <si>
    <t>عادل محمد ابراهيم</t>
  </si>
  <si>
    <t>فرج عبد الفتاح محمود</t>
  </si>
  <si>
    <t>عيد السيد مخلوف</t>
  </si>
  <si>
    <t>دسوقي محمد محمود</t>
  </si>
  <si>
    <t>ورش و الالات</t>
  </si>
  <si>
    <t>حركة و نقل</t>
  </si>
  <si>
    <t>نبيل عبد الله محمود</t>
  </si>
  <si>
    <t>بدوي سعد عبد الجواد</t>
  </si>
  <si>
    <t>رجب رمضان عبد الرحمن</t>
  </si>
  <si>
    <t>احمد مختار عبد الله</t>
  </si>
  <si>
    <t>رجب احمد ابو بكر</t>
  </si>
  <si>
    <t>رمضان احمد اسماعيل حماد</t>
  </si>
  <si>
    <t>جابر حسن جمعه على</t>
  </si>
  <si>
    <t xml:space="preserve"> الدراسات العليا</t>
  </si>
  <si>
    <t>نسرين قدري فهيم</t>
  </si>
  <si>
    <t>محمد محمود محمد زوبع</t>
  </si>
  <si>
    <t>ناصر عبد التواب محمد</t>
  </si>
  <si>
    <t>نجاة  حجاج على</t>
  </si>
  <si>
    <t>جيهان محمد زكي</t>
  </si>
  <si>
    <t>جمال عبد الواحد عبد المجيد</t>
  </si>
  <si>
    <t>اسماعيل عبد العال عبد الحميد</t>
  </si>
  <si>
    <t>الأجر الوظيفي</t>
  </si>
  <si>
    <t>درجات</t>
  </si>
  <si>
    <t>تقدير</t>
  </si>
  <si>
    <t>تاريخ شغلها</t>
  </si>
  <si>
    <t>كفء</t>
  </si>
  <si>
    <t>فوق المتوسط</t>
  </si>
  <si>
    <t>متوسط</t>
  </si>
  <si>
    <t>ضعيف</t>
  </si>
  <si>
    <t>التقدير</t>
  </si>
  <si>
    <t xml:space="preserve">من </t>
  </si>
  <si>
    <t>الى</t>
  </si>
  <si>
    <t>تقديرات تقارير الكفاية</t>
  </si>
  <si>
    <t>يستحق</t>
  </si>
  <si>
    <t>لا يستحق</t>
  </si>
  <si>
    <t>شرط-1</t>
  </si>
  <si>
    <t>شرط-2</t>
  </si>
  <si>
    <t>شرط-3</t>
  </si>
  <si>
    <t>آخر علاوة &gt; 3 أعوام</t>
  </si>
  <si>
    <t>عدد 10%</t>
  </si>
  <si>
    <t>جيد جدا عالأاقل سنتين</t>
  </si>
  <si>
    <t>شرط-1 + شرط-2</t>
  </si>
  <si>
    <t>عدد وظائف هذا المستوي وهذه المجموعة النوعية</t>
  </si>
  <si>
    <t>المستوي مع المجموعة النوعية</t>
  </si>
  <si>
    <t>أقصي عدد علاوة لهذا المستوي مع المجموعة النوعية</t>
  </si>
  <si>
    <t>مستحقي العلاوة بهذا المستوي مع هذه المجموعة النوعية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</si>
</sst>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12"/>
      <color rgb="FF000000"/>
      <name val="Arial"/>
      <family val="2"/>
    </font>
    <font>
      <b/>
      <sz val="12"/>
      <color rgb="FF0000CC"/>
      <name val="Arial"/>
      <family val="2"/>
    </font>
    <font>
      <sz val="10"/>
      <color rgb="FF0000CC"/>
      <name val="Arial"/>
      <family val="2"/>
    </font>
    <font>
      <b/>
      <sz val="11"/>
      <color rgb="FF0000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readingOrder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readingOrder="2"/>
    </xf>
    <xf numFmtId="0" fontId="1" fillId="2" borderId="1" xfId="0" applyFont="1" applyFill="1" applyBorder="1" applyAlignment="1">
      <alignment horizontal="center" readingOrder="1"/>
    </xf>
    <xf numFmtId="0" fontId="1" fillId="0" borderId="1" xfId="0" applyFont="1" applyBorder="1" applyAlignment="1">
      <alignment horizontal="center" readingOrder="2"/>
    </xf>
    <xf numFmtId="0" fontId="1" fillId="0" borderId="1" xfId="0" applyFont="1" applyBorder="1" applyAlignment="1">
      <alignment horizontal="center" readingOrder="1"/>
    </xf>
    <xf numFmtId="0" fontId="1" fillId="2" borderId="2" xfId="0" applyFont="1" applyFill="1" applyBorder="1" applyAlignment="1">
      <alignment horizontal="center" readingOrder="1"/>
    </xf>
    <xf numFmtId="0" fontId="1" fillId="0" borderId="3" xfId="0" applyFont="1" applyBorder="1" applyAlignment="1">
      <alignment horizontal="center" readingOrder="2"/>
    </xf>
    <xf numFmtId="0" fontId="1" fillId="2" borderId="3" xfId="0" applyFont="1" applyFill="1" applyBorder="1" applyAlignment="1">
      <alignment horizontal="center" readingOrder="1"/>
    </xf>
    <xf numFmtId="0" fontId="1" fillId="0" borderId="3" xfId="0" applyFont="1" applyBorder="1" applyAlignment="1">
      <alignment horizontal="center" readingOrder="1"/>
    </xf>
    <xf numFmtId="0" fontId="0" fillId="0" borderId="1" xfId="0" applyBorder="1" applyAlignment="1">
      <alignment horizontal="center"/>
    </xf>
    <xf numFmtId="9" fontId="1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0" xfId="0" applyFont="1"/>
    <xf numFmtId="0" fontId="1" fillId="2" borderId="0" xfId="0" applyFont="1" applyFill="1" applyBorder="1" applyAlignment="1">
      <alignment horizontal="center" vertical="center" readingOrder="2"/>
    </xf>
    <xf numFmtId="0" fontId="1" fillId="0" borderId="0" xfId="0" applyFont="1" applyBorder="1" applyAlignment="1">
      <alignment horizontal="center" readingOrder="1"/>
    </xf>
    <xf numFmtId="0" fontId="1" fillId="2" borderId="18" xfId="0" applyFont="1" applyFill="1" applyBorder="1" applyAlignment="1">
      <alignment horizontal="center" readingOrder="2"/>
    </xf>
    <xf numFmtId="0" fontId="1" fillId="2" borderId="19" xfId="0" applyFont="1" applyFill="1" applyBorder="1" applyAlignment="1">
      <alignment horizontal="center" readingOrder="2"/>
    </xf>
    <xf numFmtId="0" fontId="4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 readingOrder="2"/>
    </xf>
    <xf numFmtId="0" fontId="1" fillId="2" borderId="22" xfId="0" applyFont="1" applyFill="1" applyBorder="1" applyAlignment="1">
      <alignment horizontal="center" readingOrder="2"/>
    </xf>
    <xf numFmtId="0" fontId="1" fillId="2" borderId="16" xfId="0" applyFont="1" applyFill="1" applyBorder="1" applyAlignment="1">
      <alignment horizontal="center" readingOrder="2"/>
    </xf>
    <xf numFmtId="0" fontId="1" fillId="2" borderId="17" xfId="0" applyFont="1" applyFill="1" applyBorder="1" applyAlignment="1">
      <alignment horizontal="center" readingOrder="2"/>
    </xf>
    <xf numFmtId="0" fontId="1" fillId="2" borderId="16" xfId="0" applyFont="1" applyFill="1" applyBorder="1" applyAlignment="1">
      <alignment horizontal="center" vertical="center" readingOrder="2"/>
    </xf>
    <xf numFmtId="0" fontId="1" fillId="2" borderId="17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readingOrder="2"/>
    </xf>
    <xf numFmtId="0" fontId="5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 textRotation="90" wrapText="1"/>
    </xf>
    <xf numFmtId="0" fontId="7" fillId="3" borderId="0" xfId="0" applyFont="1" applyFill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textRotation="90" wrapText="1"/>
    </xf>
    <xf numFmtId="0" fontId="5" fillId="4" borderId="0" xfId="0" applyFont="1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F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2</xdr:row>
      <xdr:rowOff>28575</xdr:rowOff>
    </xdr:from>
    <xdr:to>
      <xdr:col>11</xdr:col>
      <xdr:colOff>0</xdr:colOff>
      <xdr:row>4</xdr:row>
      <xdr:rowOff>114300</xdr:rowOff>
    </xdr:to>
    <xdr:sp macro="" textlink="">
      <xdr:nvSpPr>
        <xdr:cNvPr id="1026" name="Rectangle 2">
          <a:extLst/>
        </xdr:cNvPr>
        <xdr:cNvSpPr>
          <a:spLocks noChangeArrowheads="1"/>
        </xdr:cNvSpPr>
      </xdr:nvSpPr>
      <xdr:spPr bwMode="auto">
        <a:xfrm>
          <a:off x="151999950" y="352425"/>
          <a:ext cx="4162425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1">
            <a:defRPr sz="1000"/>
          </a:pP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كشف باسماء السادة العاملين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بمديرية التنظيم والإدارة </a:t>
          </a: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المرشحين </a:t>
          </a:r>
        </a:p>
        <a:p>
          <a:pPr algn="ctr" rtl="1">
            <a:defRPr sz="1000"/>
          </a:pP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لنيل العلاوة التشجيعية لعام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2018/2017</a:t>
          </a: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 الوظائف التخصصية</a:t>
          </a:r>
        </a:p>
      </xdr:txBody>
    </xdr:sp>
    <xdr:clientData/>
  </xdr:twoCellAnchor>
  <xdr:twoCellAnchor>
    <xdr:from>
      <xdr:col>6</xdr:col>
      <xdr:colOff>510540</xdr:colOff>
      <xdr:row>11</xdr:row>
      <xdr:rowOff>297180</xdr:rowOff>
    </xdr:from>
    <xdr:to>
      <xdr:col>13</xdr:col>
      <xdr:colOff>137160</xdr:colOff>
      <xdr:row>14</xdr:row>
      <xdr:rowOff>190500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48788120" y="2758440"/>
          <a:ext cx="4747260" cy="83058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27432" rIns="36576" bIns="0" anchor="t" upright="1"/>
        <a:lstStyle/>
        <a:p>
          <a:pPr algn="r" rtl="1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1- ان يكون مرتبة كفايته عن العامين الأخيرين "كفء" اي جيد جدا على الأاقل</a:t>
          </a:r>
        </a:p>
        <a:p>
          <a:pPr algn="r" rtl="1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2-</a:t>
          </a:r>
          <a:r>
            <a:rPr lang="ar-A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ي ان يكون قد مر على حصولة على العلاوة في آخر مرة 3 أعوام</a:t>
          </a:r>
        </a:p>
        <a:p>
          <a:pPr algn="r" rtl="1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3- وألا يزيد عدد الموظفين الذين يمنحون العلاوة علي 10% من عدد الموظفين في وظائف كل مستوي من كل مجموعة نوعية علي حده، </a:t>
          </a:r>
          <a:endParaRPr lang="ar-A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فإذا كان عدد الموظفين في تلك الوظائف أقل من عشرة تمنح العلاوة لواحد منهم.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2</xdr:row>
      <xdr:rowOff>28575</xdr:rowOff>
    </xdr:from>
    <xdr:to>
      <xdr:col>12</xdr:col>
      <xdr:colOff>38100</xdr:colOff>
      <xdr:row>4</xdr:row>
      <xdr:rowOff>121955</xdr:rowOff>
    </xdr:to>
    <xdr:sp macro="" textlink="">
      <xdr:nvSpPr>
        <xdr:cNvPr id="4" name="Rectangle 2">
          <a:extLst/>
        </xdr:cNvPr>
        <xdr:cNvSpPr>
          <a:spLocks noChangeArrowheads="1"/>
        </xdr:cNvSpPr>
      </xdr:nvSpPr>
      <xdr:spPr bwMode="auto">
        <a:xfrm>
          <a:off x="148704300" y="352425"/>
          <a:ext cx="7848600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1">
            <a:defRPr sz="1000"/>
          </a:pP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كشف باسماء السادة العاملين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بمديرية التنظيم والإدارة </a:t>
          </a: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المرشحين </a:t>
          </a:r>
        </a:p>
        <a:p>
          <a:pPr algn="ctr" rtl="1">
            <a:defRPr sz="1000"/>
          </a:pP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لنيل العلاوة التشجيعية لعام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2018/2017</a:t>
          </a: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 الوظائف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الفنية</a:t>
          </a:r>
          <a:endParaRPr lang="ar-EG" sz="1100" b="1" i="0" u="none" strike="noStrike" baseline="0">
            <a:solidFill>
              <a:srgbClr val="000000"/>
            </a:solidFill>
            <a:latin typeface="Arabic Transparent"/>
            <a:cs typeface="Arabic Transparen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12</xdr:col>
      <xdr:colOff>9525</xdr:colOff>
      <xdr:row>4</xdr:row>
      <xdr:rowOff>93380</xdr:rowOff>
    </xdr:to>
    <xdr:sp macro="" textlink="">
      <xdr:nvSpPr>
        <xdr:cNvPr id="4" name="Rectangle 2">
          <a:extLst/>
        </xdr:cNvPr>
        <xdr:cNvSpPr>
          <a:spLocks noChangeArrowheads="1"/>
        </xdr:cNvSpPr>
      </xdr:nvSpPr>
      <xdr:spPr bwMode="auto">
        <a:xfrm>
          <a:off x="148732875" y="323850"/>
          <a:ext cx="9191625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1">
            <a:defRPr sz="1000"/>
          </a:pP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كشف باسماء السادة العاملين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بمديرية التنظيم والإدارة </a:t>
          </a: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المرشحين </a:t>
          </a:r>
        </a:p>
        <a:p>
          <a:pPr algn="ctr" rtl="1">
            <a:defRPr sz="1000"/>
          </a:pP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لنيل العلاوة التشجيعية لعام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2018/2017</a:t>
          </a: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 الوظائف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المكتبية</a:t>
          </a:r>
        </a:p>
        <a:p>
          <a:pPr algn="ctr" rtl="1">
            <a:defRPr sz="1000"/>
          </a:pPr>
          <a:endParaRPr lang="ar-EG" sz="1100" b="1" i="0" u="none" strike="noStrike" baseline="0">
            <a:solidFill>
              <a:srgbClr val="000000"/>
            </a:solidFill>
            <a:latin typeface="Arabic Transparent"/>
            <a:cs typeface="Arabic Transparent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1087755</xdr:colOff>
      <xdr:row>1</xdr:row>
      <xdr:rowOff>95250</xdr:rowOff>
    </xdr:from>
    <xdr:to>
      <xdr:col>10</xdr:col>
      <xdr:colOff>361958</xdr:colOff>
      <xdr:row>4</xdr:row>
      <xdr:rowOff>19050</xdr:rowOff>
    </xdr:to>
    <xdr:sp macro="" textlink="">
      <xdr:nvSpPr>
        <xdr:cNvPr id="4" name="Rectangle 2">
          <a:extLst/>
        </xdr:cNvPr>
        <xdr:cNvSpPr>
          <a:spLocks noChangeArrowheads="1"/>
        </xdr:cNvSpPr>
      </xdr:nvSpPr>
      <xdr:spPr bwMode="auto">
        <a:xfrm>
          <a:off x="149913975" y="257175"/>
          <a:ext cx="6953250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1">
            <a:defRPr sz="1000"/>
          </a:pP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كشف باسماء السادة العاملين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بمديرية التنظيم والإدارة </a:t>
          </a: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المرشحين </a:t>
          </a:r>
        </a:p>
        <a:p>
          <a:pPr algn="ctr" rtl="1">
            <a:defRPr sz="1000"/>
          </a:pP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لنيل العلاوة التشجيعية لعام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2018/2017</a:t>
          </a: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 الوظائف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الحرفية</a:t>
          </a:r>
          <a:endParaRPr lang="ar-EG" sz="1100" b="1" i="0" u="none" strike="noStrike" baseline="0">
            <a:solidFill>
              <a:srgbClr val="000000"/>
            </a:solidFill>
            <a:latin typeface="Arabic Transparent"/>
            <a:cs typeface="Arabic Transparent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927735</xdr:colOff>
      <xdr:row>1</xdr:row>
      <xdr:rowOff>142875</xdr:rowOff>
    </xdr:from>
    <xdr:to>
      <xdr:col>10</xdr:col>
      <xdr:colOff>333375</xdr:colOff>
      <xdr:row>4</xdr:row>
      <xdr:rowOff>66675</xdr:rowOff>
    </xdr:to>
    <xdr:sp macro="" textlink="">
      <xdr:nvSpPr>
        <xdr:cNvPr id="4" name="Rectangle 2">
          <a:extLst/>
        </xdr:cNvPr>
        <xdr:cNvSpPr>
          <a:spLocks noChangeArrowheads="1"/>
        </xdr:cNvSpPr>
      </xdr:nvSpPr>
      <xdr:spPr bwMode="auto">
        <a:xfrm>
          <a:off x="150037800" y="304800"/>
          <a:ext cx="6953250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1">
            <a:defRPr sz="1000"/>
          </a:pP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كشف باسماء السادة العاملين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بمديرية التنظيم والإدارة </a:t>
          </a: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المرشحين </a:t>
          </a:r>
        </a:p>
        <a:p>
          <a:pPr algn="ctr" rtl="1">
            <a:defRPr sz="1000"/>
          </a:pP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لنيل العلاوة التشجيعية لعام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2018/2017</a:t>
          </a:r>
          <a:r>
            <a:rPr lang="ar-EG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 الوظائف </a:t>
          </a:r>
          <a:r>
            <a:rPr lang="ar-SA" sz="1100" b="1" i="0" u="none" strike="noStrike" baseline="0">
              <a:solidFill>
                <a:srgbClr val="000000"/>
              </a:solidFill>
              <a:latin typeface="Arabic Transparent"/>
              <a:cs typeface="Arabic Transparent"/>
            </a:rPr>
            <a:t>المعاونة</a:t>
          </a:r>
        </a:p>
        <a:p>
          <a:pPr algn="ctr" rtl="1">
            <a:defRPr sz="1000"/>
          </a:pPr>
          <a:endParaRPr lang="ar-EG" sz="1100" b="1" i="0" u="none" strike="noStrike" baseline="0">
            <a:solidFill>
              <a:srgbClr val="000000"/>
            </a:solidFill>
            <a:latin typeface="Arabic Transparent"/>
            <a:cs typeface="Arabic Transparen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"/>
  <sheetViews>
    <sheetView rightToLeft="1" tabSelected="1" topLeftCell="E1" workbookViewId="0">
      <selection activeCell="P12" sqref="P12"/>
    </sheetView>
  </sheetViews>
  <sheetFormatPr defaultRowHeight="13.2" x14ac:dyDescent="0.25"/>
  <cols>
    <col min="1" max="1" width="6.5546875" bestFit="1" customWidth="1"/>
    <col min="2" max="2" width="19.88671875" bestFit="1" customWidth="1"/>
    <col min="3" max="3" width="21.109375" customWidth="1"/>
    <col min="4" max="4" width="10.33203125" bestFit="1" customWidth="1"/>
    <col min="6" max="6" width="14.44140625" bestFit="1" customWidth="1"/>
    <col min="7" max="7" width="14.44140625" customWidth="1"/>
    <col min="12" max="13" width="12.33203125" customWidth="1"/>
    <col min="14" max="14" width="15.44140625" style="50" customWidth="1"/>
    <col min="15" max="15" width="14.5546875" style="50" bestFit="1" customWidth="1"/>
    <col min="16" max="16" width="14.5546875" style="44" customWidth="1"/>
    <col min="17" max="17" width="15.6640625" style="47" customWidth="1"/>
    <col min="18" max="20" width="8.88671875" style="44"/>
    <col min="21" max="21" width="8.88671875" style="50"/>
    <col min="25" max="25" width="13.44140625" bestFit="1" customWidth="1"/>
    <col min="28" max="28" width="13.44140625" bestFit="1" customWidth="1"/>
  </cols>
  <sheetData>
    <row r="1" spans="1:2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Q1" s="48" t="s">
        <v>327</v>
      </c>
      <c r="R1" s="45" t="s">
        <v>326</v>
      </c>
      <c r="S1" s="46" t="s">
        <v>328</v>
      </c>
      <c r="T1" s="49" t="s">
        <v>329</v>
      </c>
    </row>
    <row r="2" spans="1:2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48"/>
      <c r="R2" s="45"/>
      <c r="S2" s="46"/>
      <c r="T2" s="49"/>
      <c r="Z2" s="27" t="s">
        <v>318</v>
      </c>
      <c r="AA2" t="str">
        <f ca="1">IF(AND(DATEDIF(L9,TODAY(),"ym")=3,DATEDIF(L9,TODAY(),"ym")=0),"يستحق العلاوة ","لا يستحق العلاوة")</f>
        <v>لا يستحق العلاوة</v>
      </c>
    </row>
    <row r="3" spans="1:2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0" t="s">
        <v>319</v>
      </c>
      <c r="O3" s="50" t="s">
        <v>320</v>
      </c>
      <c r="Q3" s="48"/>
      <c r="R3" s="45"/>
      <c r="S3" s="46"/>
      <c r="T3" s="49"/>
      <c r="U3" s="50" t="s">
        <v>321</v>
      </c>
      <c r="Z3" s="27" t="s">
        <v>317</v>
      </c>
    </row>
    <row r="4" spans="1:28" x14ac:dyDescent="0.25">
      <c r="A4" s="2"/>
      <c r="B4" s="3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0" t="s">
        <v>324</v>
      </c>
      <c r="O4" s="50" t="s">
        <v>322</v>
      </c>
      <c r="Q4" s="48"/>
      <c r="R4" s="45"/>
      <c r="S4" s="46"/>
      <c r="T4" s="49"/>
      <c r="U4" s="50" t="s">
        <v>323</v>
      </c>
    </row>
    <row r="5" spans="1:28" ht="13.8" thickBot="1" x14ac:dyDescent="0.3">
      <c r="A5" s="2"/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50">
        <v>80</v>
      </c>
      <c r="Q5" s="48"/>
      <c r="R5" s="45"/>
      <c r="S5" s="46"/>
      <c r="T5" s="49"/>
    </row>
    <row r="6" spans="1:28" ht="18" thickBot="1" x14ac:dyDescent="0.3">
      <c r="A6" s="2"/>
      <c r="B6" s="2"/>
      <c r="C6" s="2"/>
      <c r="D6" s="2"/>
      <c r="E6" s="2"/>
      <c r="F6" s="2"/>
      <c r="G6" s="12">
        <v>0.05</v>
      </c>
      <c r="H6" s="35" t="s">
        <v>6</v>
      </c>
      <c r="I6" s="36"/>
      <c r="J6" s="36"/>
      <c r="K6" s="36"/>
      <c r="L6" s="2">
        <v>2018</v>
      </c>
      <c r="M6" s="2"/>
      <c r="Q6" s="48"/>
      <c r="R6" s="45"/>
      <c r="S6" s="46"/>
      <c r="T6" s="49"/>
      <c r="W6" s="32" t="s">
        <v>316</v>
      </c>
      <c r="X6" s="33"/>
      <c r="Y6" s="34"/>
    </row>
    <row r="7" spans="1:28" ht="18" thickBot="1" x14ac:dyDescent="0.3">
      <c r="A7" s="37" t="s">
        <v>1</v>
      </c>
      <c r="B7" s="37" t="s">
        <v>2</v>
      </c>
      <c r="C7" s="37" t="s">
        <v>3</v>
      </c>
      <c r="D7" s="37" t="s">
        <v>4</v>
      </c>
      <c r="E7" s="39" t="s">
        <v>308</v>
      </c>
      <c r="F7" s="37" t="s">
        <v>5</v>
      </c>
      <c r="G7" s="39" t="s">
        <v>305</v>
      </c>
      <c r="H7" s="30">
        <v>2017</v>
      </c>
      <c r="I7" s="31"/>
      <c r="J7" s="30">
        <v>2018</v>
      </c>
      <c r="K7" s="31"/>
      <c r="L7" s="39" t="s">
        <v>7</v>
      </c>
      <c r="M7" s="28"/>
      <c r="Q7" s="48"/>
      <c r="R7" s="45"/>
      <c r="S7" s="46"/>
      <c r="T7" s="49"/>
      <c r="W7" s="15" t="s">
        <v>314</v>
      </c>
      <c r="X7" s="16" t="s">
        <v>315</v>
      </c>
      <c r="Y7" s="23" t="s">
        <v>313</v>
      </c>
      <c r="AA7" s="14" t="s">
        <v>4</v>
      </c>
      <c r="AB7" s="14" t="s">
        <v>313</v>
      </c>
    </row>
    <row r="8" spans="1:28" ht="17.399999999999999" x14ac:dyDescent="0.3">
      <c r="A8" s="38"/>
      <c r="B8" s="38"/>
      <c r="C8" s="38"/>
      <c r="D8" s="38"/>
      <c r="E8" s="41"/>
      <c r="F8" s="38"/>
      <c r="G8" s="42"/>
      <c r="H8" s="7" t="s">
        <v>306</v>
      </c>
      <c r="I8" s="7" t="s">
        <v>307</v>
      </c>
      <c r="J8" s="7" t="s">
        <v>306</v>
      </c>
      <c r="K8" s="7" t="s">
        <v>307</v>
      </c>
      <c r="L8" s="40"/>
      <c r="M8" s="28">
        <v>3</v>
      </c>
      <c r="P8" s="44" t="s">
        <v>325</v>
      </c>
      <c r="Q8" s="48"/>
      <c r="R8" s="45"/>
      <c r="S8" s="46"/>
      <c r="T8" s="49"/>
      <c r="W8" s="17">
        <v>90</v>
      </c>
      <c r="X8" s="18">
        <v>100</v>
      </c>
      <c r="Y8" s="24" t="s">
        <v>12</v>
      </c>
      <c r="AA8" s="13">
        <v>0</v>
      </c>
      <c r="AB8" s="13" t="s">
        <v>312</v>
      </c>
    </row>
    <row r="9" spans="1:28" ht="24.9" customHeight="1" x14ac:dyDescent="0.3">
      <c r="A9" s="4">
        <v>1</v>
      </c>
      <c r="B9" s="5" t="s">
        <v>8</v>
      </c>
      <c r="C9" s="5" t="s">
        <v>9</v>
      </c>
      <c r="D9" s="5" t="s">
        <v>10</v>
      </c>
      <c r="F9" s="5" t="s">
        <v>11</v>
      </c>
      <c r="G9" s="8"/>
      <c r="H9" s="8">
        <v>55</v>
      </c>
      <c r="I9" s="8" t="str">
        <f t="shared" ref="I9:I40" si="0">VLOOKUP(H9,$AA$8:$AB$12,2,TRUE)</f>
        <v>متوسط</v>
      </c>
      <c r="J9" s="8">
        <v>75</v>
      </c>
      <c r="K9" s="8" t="str">
        <f t="shared" ref="K9:K40" si="1">VLOOKUP(J9,$AA$8:$AB$12,2,TRUE)</f>
        <v>فوق المتوسط</v>
      </c>
      <c r="L9" s="6">
        <v>2012</v>
      </c>
      <c r="M9" s="29">
        <f>+$L$6-L9</f>
        <v>6</v>
      </c>
      <c r="N9" s="50">
        <f>AND(J9&gt;=80,H9&gt;=80)*1</f>
        <v>0</v>
      </c>
      <c r="O9" s="50">
        <f>(M9&gt;=3)*1</f>
        <v>1</v>
      </c>
      <c r="P9" s="44">
        <f>PRODUCT(N9:O9)</f>
        <v>0</v>
      </c>
      <c r="Q9" s="47" t="str">
        <f>D9&amp;" - " &amp;F9</f>
        <v>الاولى - طب بشري</v>
      </c>
      <c r="R9" s="44">
        <f>COUNTIF(Q:Q,Q9)</f>
        <v>1</v>
      </c>
      <c r="S9" s="44">
        <f>ROUNDUP(10%*R9,0)</f>
        <v>1</v>
      </c>
      <c r="T9" s="44">
        <f>COUNTIFS(Q:Q,Q9,P:P,1)</f>
        <v>0</v>
      </c>
      <c r="U9" s="51"/>
      <c r="W9" s="19">
        <v>80</v>
      </c>
      <c r="X9" s="20">
        <v>89</v>
      </c>
      <c r="Y9" s="25" t="s">
        <v>309</v>
      </c>
      <c r="AA9" s="13">
        <v>50</v>
      </c>
      <c r="AB9" s="13" t="s">
        <v>311</v>
      </c>
    </row>
    <row r="10" spans="1:28" ht="24.9" customHeight="1" x14ac:dyDescent="0.3">
      <c r="A10" s="4">
        <v>1</v>
      </c>
      <c r="B10" s="5" t="s">
        <v>14</v>
      </c>
      <c r="C10" s="5" t="s">
        <v>15</v>
      </c>
      <c r="D10" s="5" t="s">
        <v>16</v>
      </c>
      <c r="F10" s="5" t="s">
        <v>11</v>
      </c>
      <c r="G10" s="8"/>
      <c r="H10" s="8">
        <v>87</v>
      </c>
      <c r="I10" s="8" t="str">
        <f t="shared" si="0"/>
        <v>كفء</v>
      </c>
      <c r="J10" s="8">
        <v>30</v>
      </c>
      <c r="K10" s="8" t="str">
        <f t="shared" si="1"/>
        <v>ضعيف</v>
      </c>
      <c r="L10" s="6">
        <v>2015</v>
      </c>
      <c r="M10" s="29">
        <f t="shared" ref="M10:M73" si="2">+$L$6-L10</f>
        <v>3</v>
      </c>
      <c r="N10" s="50">
        <f t="shared" ref="N10:N73" si="3">AND(J10&gt;=80,H10&gt;=80)*1</f>
        <v>0</v>
      </c>
      <c r="O10" s="50">
        <f t="shared" ref="O10:O73" si="4">(M10&gt;=3)*1</f>
        <v>1</v>
      </c>
      <c r="P10" s="44">
        <f t="shared" ref="P10:P73" si="5">PRODUCT(N10:O10)</f>
        <v>0</v>
      </c>
      <c r="Q10" s="47" t="str">
        <f t="shared" ref="Q10:Q73" si="6">D10&amp;" - " &amp;F10</f>
        <v>الثانية - طب بشري</v>
      </c>
      <c r="R10" s="44">
        <f t="shared" ref="R10:R73" si="7">COUNTIF(Q:Q,Q10)</f>
        <v>2</v>
      </c>
      <c r="S10" s="44">
        <f t="shared" ref="S10:S73" si="8">ROUNDUP(10%*R10,0)</f>
        <v>1</v>
      </c>
      <c r="T10" s="44">
        <f t="shared" ref="T10:T73" si="9">COUNTIFS(Q:Q,Q10,P:P,1)</f>
        <v>0</v>
      </c>
      <c r="W10" s="19">
        <v>65</v>
      </c>
      <c r="X10" s="20">
        <v>79</v>
      </c>
      <c r="Y10" s="25" t="s">
        <v>310</v>
      </c>
      <c r="AA10" s="13">
        <v>65</v>
      </c>
      <c r="AB10" s="13" t="s">
        <v>310</v>
      </c>
    </row>
    <row r="11" spans="1:28" ht="24.9" customHeight="1" x14ac:dyDescent="0.3">
      <c r="A11" s="4">
        <v>2</v>
      </c>
      <c r="B11" s="5" t="s">
        <v>17</v>
      </c>
      <c r="C11" s="5" t="s">
        <v>15</v>
      </c>
      <c r="D11" s="5" t="s">
        <v>16</v>
      </c>
      <c r="F11" s="5" t="s">
        <v>11</v>
      </c>
      <c r="G11" s="8"/>
      <c r="H11" s="8">
        <v>90</v>
      </c>
      <c r="I11" s="8" t="str">
        <f t="shared" si="0"/>
        <v>ممتاز</v>
      </c>
      <c r="J11" s="8">
        <v>99</v>
      </c>
      <c r="K11" s="8" t="str">
        <f t="shared" si="1"/>
        <v>ممتاز</v>
      </c>
      <c r="L11" s="6">
        <v>2016</v>
      </c>
      <c r="M11" s="29">
        <f t="shared" si="2"/>
        <v>2</v>
      </c>
      <c r="N11" s="50">
        <f t="shared" si="3"/>
        <v>1</v>
      </c>
      <c r="O11" s="50">
        <f t="shared" si="4"/>
        <v>0</v>
      </c>
      <c r="P11" s="44">
        <f t="shared" si="5"/>
        <v>0</v>
      </c>
      <c r="Q11" s="47" t="str">
        <f t="shared" si="6"/>
        <v>الثانية - طب بشري</v>
      </c>
      <c r="R11" s="44">
        <f t="shared" si="7"/>
        <v>2</v>
      </c>
      <c r="S11" s="44">
        <f t="shared" si="8"/>
        <v>1</v>
      </c>
      <c r="T11" s="44">
        <f t="shared" si="9"/>
        <v>0</v>
      </c>
      <c r="W11" s="19">
        <v>50</v>
      </c>
      <c r="X11" s="20">
        <v>64</v>
      </c>
      <c r="Y11" s="25" t="s">
        <v>311</v>
      </c>
      <c r="AA11" s="13">
        <v>80</v>
      </c>
      <c r="AB11" s="13" t="s">
        <v>309</v>
      </c>
    </row>
    <row r="12" spans="1:28" ht="24.9" customHeight="1" thickBot="1" x14ac:dyDescent="0.35">
      <c r="A12" s="4">
        <v>1</v>
      </c>
      <c r="B12" s="5" t="s">
        <v>18</v>
      </c>
      <c r="C12" s="5" t="s">
        <v>19</v>
      </c>
      <c r="D12" s="5" t="s">
        <v>16</v>
      </c>
      <c r="F12" s="5" t="s">
        <v>20</v>
      </c>
      <c r="G12" s="8"/>
      <c r="H12" s="8">
        <v>65</v>
      </c>
      <c r="I12" s="8" t="str">
        <f t="shared" si="0"/>
        <v>فوق المتوسط</v>
      </c>
      <c r="J12" s="8">
        <v>80</v>
      </c>
      <c r="K12" s="8" t="str">
        <f t="shared" si="1"/>
        <v>كفء</v>
      </c>
      <c r="L12" s="6">
        <v>2018</v>
      </c>
      <c r="M12" s="29">
        <f t="shared" si="2"/>
        <v>0</v>
      </c>
      <c r="N12" s="50">
        <f t="shared" si="3"/>
        <v>0</v>
      </c>
      <c r="O12" s="50">
        <f t="shared" si="4"/>
        <v>0</v>
      </c>
      <c r="P12" s="44">
        <f t="shared" si="5"/>
        <v>0</v>
      </c>
      <c r="Q12" s="47" t="str">
        <f t="shared" si="6"/>
        <v>الثانية - طب اسنلن</v>
      </c>
      <c r="R12" s="44">
        <f t="shared" si="7"/>
        <v>1</v>
      </c>
      <c r="S12" s="44">
        <f t="shared" si="8"/>
        <v>1</v>
      </c>
      <c r="T12" s="44">
        <f t="shared" si="9"/>
        <v>0</v>
      </c>
      <c r="W12" s="21">
        <v>0</v>
      </c>
      <c r="X12" s="22">
        <v>49</v>
      </c>
      <c r="Y12" s="26" t="s">
        <v>312</v>
      </c>
      <c r="AA12" s="13">
        <v>90</v>
      </c>
      <c r="AB12" s="13" t="s">
        <v>12</v>
      </c>
    </row>
    <row r="13" spans="1:28" ht="24.9" customHeight="1" x14ac:dyDescent="0.25">
      <c r="A13" s="4">
        <v>1</v>
      </c>
      <c r="B13" s="5" t="s">
        <v>21</v>
      </c>
      <c r="C13" s="5" t="s">
        <v>19</v>
      </c>
      <c r="D13" s="5" t="s">
        <v>16</v>
      </c>
      <c r="F13" s="5" t="s">
        <v>22</v>
      </c>
      <c r="G13" s="8"/>
      <c r="H13" s="8"/>
      <c r="I13" s="8" t="str">
        <f t="shared" si="0"/>
        <v>ضعيف</v>
      </c>
      <c r="J13" s="8"/>
      <c r="K13" s="8" t="str">
        <f t="shared" si="1"/>
        <v>ضعيف</v>
      </c>
      <c r="L13" s="6">
        <v>2008</v>
      </c>
      <c r="M13" s="29">
        <f t="shared" si="2"/>
        <v>10</v>
      </c>
      <c r="N13" s="50">
        <f t="shared" si="3"/>
        <v>0</v>
      </c>
      <c r="O13" s="50">
        <f t="shared" si="4"/>
        <v>1</v>
      </c>
      <c r="P13" s="44">
        <f t="shared" si="5"/>
        <v>0</v>
      </c>
      <c r="Q13" s="47" t="str">
        <f>D13&amp;" - " &amp;F13</f>
        <v>الثانية - الصيدلة</v>
      </c>
      <c r="R13" s="44">
        <f t="shared" si="7"/>
        <v>1</v>
      </c>
      <c r="S13" s="44">
        <f t="shared" si="8"/>
        <v>1</v>
      </c>
      <c r="T13" s="44">
        <f t="shared" si="9"/>
        <v>0</v>
      </c>
    </row>
    <row r="14" spans="1:28" ht="24.9" customHeight="1" x14ac:dyDescent="0.25">
      <c r="A14" s="4">
        <v>1</v>
      </c>
      <c r="B14" s="5" t="s">
        <v>23</v>
      </c>
      <c r="C14" s="5" t="s">
        <v>19</v>
      </c>
      <c r="D14" s="5" t="s">
        <v>24</v>
      </c>
      <c r="F14" s="5" t="s">
        <v>22</v>
      </c>
      <c r="G14" s="8"/>
      <c r="H14" s="8"/>
      <c r="I14" s="8" t="str">
        <f t="shared" si="0"/>
        <v>ضعيف</v>
      </c>
      <c r="J14" s="8"/>
      <c r="K14" s="8" t="str">
        <f t="shared" si="1"/>
        <v>ضعيف</v>
      </c>
      <c r="L14" s="6">
        <v>2012</v>
      </c>
      <c r="M14" s="29">
        <f t="shared" si="2"/>
        <v>6</v>
      </c>
      <c r="N14" s="50">
        <f t="shared" si="3"/>
        <v>0</v>
      </c>
      <c r="O14" s="50">
        <f t="shared" si="4"/>
        <v>1</v>
      </c>
      <c r="P14" s="44">
        <f t="shared" si="5"/>
        <v>0</v>
      </c>
      <c r="Q14" s="47" t="str">
        <f t="shared" si="6"/>
        <v>الثالثة - الصيدلة</v>
      </c>
      <c r="R14" s="44">
        <f t="shared" si="7"/>
        <v>1</v>
      </c>
      <c r="S14" s="44">
        <f t="shared" si="8"/>
        <v>1</v>
      </c>
      <c r="T14" s="44">
        <f t="shared" si="9"/>
        <v>0</v>
      </c>
    </row>
    <row r="15" spans="1:28" ht="24.9" customHeight="1" x14ac:dyDescent="0.25">
      <c r="A15" s="4">
        <v>1</v>
      </c>
      <c r="B15" s="5" t="s">
        <v>25</v>
      </c>
      <c r="C15" s="5" t="s">
        <v>26</v>
      </c>
      <c r="D15" s="5" t="s">
        <v>27</v>
      </c>
      <c r="F15" s="5" t="s">
        <v>28</v>
      </c>
      <c r="G15" s="8"/>
      <c r="H15" s="8">
        <v>99</v>
      </c>
      <c r="I15" s="8" t="str">
        <f t="shared" si="0"/>
        <v>ممتاز</v>
      </c>
      <c r="J15" s="8">
        <v>95</v>
      </c>
      <c r="K15" s="8" t="str">
        <f t="shared" si="1"/>
        <v>ممتاز</v>
      </c>
      <c r="L15" s="6">
        <v>2005</v>
      </c>
      <c r="M15" s="29">
        <f t="shared" si="2"/>
        <v>13</v>
      </c>
      <c r="N15" s="50">
        <f t="shared" si="3"/>
        <v>1</v>
      </c>
      <c r="O15" s="50">
        <f t="shared" si="4"/>
        <v>1</v>
      </c>
      <c r="P15" s="44">
        <f t="shared" si="5"/>
        <v>1</v>
      </c>
      <c r="Q15" s="47" t="str">
        <f t="shared" si="6"/>
        <v>كبير اخصائيين - الهندسة</v>
      </c>
      <c r="R15" s="44">
        <f t="shared" si="7"/>
        <v>1</v>
      </c>
      <c r="S15" s="44">
        <f t="shared" si="8"/>
        <v>1</v>
      </c>
      <c r="T15" s="44">
        <f t="shared" si="9"/>
        <v>1</v>
      </c>
    </row>
    <row r="16" spans="1:28" ht="24.9" customHeight="1" x14ac:dyDescent="0.25">
      <c r="A16" s="4">
        <v>1</v>
      </c>
      <c r="B16" s="5" t="s">
        <v>29</v>
      </c>
      <c r="C16" s="5" t="s">
        <v>26</v>
      </c>
      <c r="D16" s="5" t="s">
        <v>10</v>
      </c>
      <c r="F16" s="5" t="s">
        <v>28</v>
      </c>
      <c r="G16" s="8"/>
      <c r="H16" s="8"/>
      <c r="I16" s="8" t="str">
        <f t="shared" si="0"/>
        <v>ضعيف</v>
      </c>
      <c r="J16" s="8"/>
      <c r="K16" s="8" t="str">
        <f t="shared" si="1"/>
        <v>ضعيف</v>
      </c>
      <c r="L16" s="6">
        <v>2007</v>
      </c>
      <c r="M16" s="29">
        <f t="shared" si="2"/>
        <v>11</v>
      </c>
      <c r="N16" s="50">
        <f t="shared" si="3"/>
        <v>0</v>
      </c>
      <c r="O16" s="50">
        <f t="shared" si="4"/>
        <v>1</v>
      </c>
      <c r="P16" s="44">
        <f t="shared" si="5"/>
        <v>0</v>
      </c>
      <c r="Q16" s="47" t="str">
        <f t="shared" si="6"/>
        <v>الاولى - الهندسة</v>
      </c>
      <c r="R16" s="44">
        <f t="shared" si="7"/>
        <v>1</v>
      </c>
      <c r="S16" s="44">
        <f t="shared" si="8"/>
        <v>1</v>
      </c>
      <c r="T16" s="44">
        <f t="shared" si="9"/>
        <v>0</v>
      </c>
    </row>
    <row r="17" spans="1:20" ht="24.9" customHeight="1" x14ac:dyDescent="0.25">
      <c r="A17" s="4">
        <v>1</v>
      </c>
      <c r="B17" s="5" t="s">
        <v>30</v>
      </c>
      <c r="C17" s="5" t="s">
        <v>9</v>
      </c>
      <c r="D17" s="5" t="s">
        <v>27</v>
      </c>
      <c r="F17" s="5" t="s">
        <v>31</v>
      </c>
      <c r="G17" s="8"/>
      <c r="H17" s="8"/>
      <c r="I17" s="8" t="str">
        <f t="shared" si="0"/>
        <v>ضعيف</v>
      </c>
      <c r="J17" s="8"/>
      <c r="K17" s="8" t="str">
        <f t="shared" si="1"/>
        <v>ضعيف</v>
      </c>
      <c r="L17" s="6">
        <v>2001</v>
      </c>
      <c r="M17" s="29">
        <f t="shared" si="2"/>
        <v>17</v>
      </c>
      <c r="N17" s="50">
        <f t="shared" si="3"/>
        <v>0</v>
      </c>
      <c r="O17" s="50">
        <f t="shared" si="4"/>
        <v>1</v>
      </c>
      <c r="P17" s="44">
        <f t="shared" si="5"/>
        <v>0</v>
      </c>
      <c r="Q17" s="47" t="str">
        <f t="shared" si="6"/>
        <v>كبير اخصائيين - الزراعة</v>
      </c>
      <c r="R17" s="44">
        <f t="shared" si="7"/>
        <v>1</v>
      </c>
      <c r="S17" s="44">
        <f t="shared" si="8"/>
        <v>1</v>
      </c>
      <c r="T17" s="44">
        <f t="shared" si="9"/>
        <v>0</v>
      </c>
    </row>
    <row r="18" spans="1:20" ht="24.9" customHeight="1" x14ac:dyDescent="0.25">
      <c r="A18" s="4">
        <v>1</v>
      </c>
      <c r="B18" s="5" t="s">
        <v>32</v>
      </c>
      <c r="C18" s="5" t="s">
        <v>15</v>
      </c>
      <c r="D18" s="5" t="s">
        <v>10</v>
      </c>
      <c r="F18" s="5" t="s">
        <v>31</v>
      </c>
      <c r="G18" s="8"/>
      <c r="H18" s="8">
        <v>100</v>
      </c>
      <c r="I18" s="8" t="str">
        <f t="shared" si="0"/>
        <v>ممتاز</v>
      </c>
      <c r="J18" s="8">
        <v>78</v>
      </c>
      <c r="K18" s="8" t="str">
        <f t="shared" si="1"/>
        <v>فوق المتوسط</v>
      </c>
      <c r="L18" s="6">
        <v>2001</v>
      </c>
      <c r="M18" s="29">
        <f t="shared" si="2"/>
        <v>17</v>
      </c>
      <c r="N18" s="50">
        <f t="shared" si="3"/>
        <v>0</v>
      </c>
      <c r="O18" s="50">
        <f t="shared" si="4"/>
        <v>1</v>
      </c>
      <c r="P18" s="44">
        <f t="shared" si="5"/>
        <v>0</v>
      </c>
      <c r="Q18" s="47" t="str">
        <f t="shared" si="6"/>
        <v>الاولى - الزراعة</v>
      </c>
      <c r="R18" s="44">
        <f t="shared" si="7"/>
        <v>1</v>
      </c>
      <c r="S18" s="44">
        <f t="shared" si="8"/>
        <v>1</v>
      </c>
      <c r="T18" s="44">
        <f t="shared" si="9"/>
        <v>0</v>
      </c>
    </row>
    <row r="19" spans="1:20" ht="24.9" customHeight="1" x14ac:dyDescent="0.25">
      <c r="A19" s="4">
        <v>1</v>
      </c>
      <c r="B19" s="5" t="s">
        <v>33</v>
      </c>
      <c r="C19" s="5" t="s">
        <v>34</v>
      </c>
      <c r="D19" s="5" t="s">
        <v>16</v>
      </c>
      <c r="F19" s="5" t="s">
        <v>31</v>
      </c>
      <c r="G19" s="8"/>
      <c r="H19" s="8"/>
      <c r="I19" s="8" t="str">
        <f t="shared" si="0"/>
        <v>ضعيف</v>
      </c>
      <c r="J19" s="8"/>
      <c r="K19" s="8" t="str">
        <f t="shared" si="1"/>
        <v>ضعيف</v>
      </c>
      <c r="L19" s="6">
        <v>2001</v>
      </c>
      <c r="M19" s="29">
        <f t="shared" si="2"/>
        <v>17</v>
      </c>
      <c r="N19" s="50">
        <f t="shared" si="3"/>
        <v>0</v>
      </c>
      <c r="O19" s="50">
        <f t="shared" si="4"/>
        <v>1</v>
      </c>
      <c r="P19" s="44">
        <f t="shared" si="5"/>
        <v>0</v>
      </c>
      <c r="Q19" s="47" t="str">
        <f t="shared" si="6"/>
        <v>الثانية - الزراعة</v>
      </c>
      <c r="R19" s="44">
        <f t="shared" si="7"/>
        <v>1</v>
      </c>
      <c r="S19" s="44">
        <f t="shared" si="8"/>
        <v>1</v>
      </c>
      <c r="T19" s="44">
        <f t="shared" si="9"/>
        <v>0</v>
      </c>
    </row>
    <row r="20" spans="1:20" ht="24.9" customHeight="1" x14ac:dyDescent="0.25">
      <c r="A20" s="4">
        <v>1</v>
      </c>
      <c r="B20" s="5" t="s">
        <v>35</v>
      </c>
      <c r="C20" s="5" t="s">
        <v>36</v>
      </c>
      <c r="D20" s="5" t="s">
        <v>24</v>
      </c>
      <c r="F20" s="5" t="s">
        <v>31</v>
      </c>
      <c r="G20" s="8"/>
      <c r="H20" s="8"/>
      <c r="I20" s="8" t="str">
        <f t="shared" si="0"/>
        <v>ضعيف</v>
      </c>
      <c r="J20" s="8"/>
      <c r="K20" s="8" t="str">
        <f t="shared" si="1"/>
        <v>ضعيف</v>
      </c>
      <c r="L20" s="6">
        <v>2001</v>
      </c>
      <c r="M20" s="29">
        <f t="shared" si="2"/>
        <v>17</v>
      </c>
      <c r="N20" s="50">
        <f t="shared" si="3"/>
        <v>0</v>
      </c>
      <c r="O20" s="50">
        <f t="shared" si="4"/>
        <v>1</v>
      </c>
      <c r="P20" s="44">
        <f t="shared" si="5"/>
        <v>0</v>
      </c>
      <c r="Q20" s="47" t="str">
        <f t="shared" si="6"/>
        <v>الثالثة - الزراعة</v>
      </c>
      <c r="R20" s="44">
        <f t="shared" si="7"/>
        <v>1</v>
      </c>
      <c r="S20" s="44">
        <f t="shared" si="8"/>
        <v>1</v>
      </c>
      <c r="T20" s="44">
        <f t="shared" si="9"/>
        <v>0</v>
      </c>
    </row>
    <row r="21" spans="1:20" ht="24.9" customHeight="1" x14ac:dyDescent="0.25">
      <c r="A21" s="4">
        <v>1</v>
      </c>
      <c r="B21" s="5" t="s">
        <v>37</v>
      </c>
      <c r="C21" s="5" t="s">
        <v>38</v>
      </c>
      <c r="D21" s="5" t="s">
        <v>27</v>
      </c>
      <c r="F21" s="5" t="s">
        <v>39</v>
      </c>
      <c r="G21" s="8"/>
      <c r="H21" s="8"/>
      <c r="I21" s="8" t="str">
        <f t="shared" si="0"/>
        <v>ضعيف</v>
      </c>
      <c r="J21" s="8"/>
      <c r="K21" s="8" t="str">
        <f t="shared" si="1"/>
        <v>ضعيف</v>
      </c>
      <c r="L21" s="6">
        <v>1999</v>
      </c>
      <c r="M21" s="29">
        <f t="shared" si="2"/>
        <v>19</v>
      </c>
      <c r="N21" s="50">
        <f t="shared" si="3"/>
        <v>0</v>
      </c>
      <c r="O21" s="50">
        <f t="shared" si="4"/>
        <v>1</v>
      </c>
      <c r="P21" s="44">
        <f t="shared" si="5"/>
        <v>0</v>
      </c>
      <c r="Q21" s="47" t="str">
        <f t="shared" si="6"/>
        <v>كبير اخصائيين - خدمات اجتماعية</v>
      </c>
      <c r="R21" s="44">
        <f t="shared" si="7"/>
        <v>2</v>
      </c>
      <c r="S21" s="44">
        <f t="shared" si="8"/>
        <v>1</v>
      </c>
      <c r="T21" s="44">
        <f t="shared" si="9"/>
        <v>0</v>
      </c>
    </row>
    <row r="22" spans="1:20" ht="24.9" customHeight="1" x14ac:dyDescent="0.25">
      <c r="A22" s="4">
        <v>2</v>
      </c>
      <c r="B22" s="5" t="s">
        <v>40</v>
      </c>
      <c r="C22" s="5" t="s">
        <v>41</v>
      </c>
      <c r="D22" s="5" t="s">
        <v>27</v>
      </c>
      <c r="F22" s="5" t="s">
        <v>39</v>
      </c>
      <c r="G22" s="8"/>
      <c r="H22" s="8"/>
      <c r="I22" s="8" t="str">
        <f t="shared" si="0"/>
        <v>ضعيف</v>
      </c>
      <c r="J22" s="8"/>
      <c r="K22" s="8" t="str">
        <f t="shared" si="1"/>
        <v>ضعيف</v>
      </c>
      <c r="L22" s="6">
        <v>2000</v>
      </c>
      <c r="M22" s="29">
        <f t="shared" si="2"/>
        <v>18</v>
      </c>
      <c r="N22" s="50">
        <f t="shared" si="3"/>
        <v>0</v>
      </c>
      <c r="O22" s="50">
        <f t="shared" si="4"/>
        <v>1</v>
      </c>
      <c r="P22" s="44">
        <f t="shared" si="5"/>
        <v>0</v>
      </c>
      <c r="Q22" s="47" t="str">
        <f t="shared" si="6"/>
        <v>كبير اخصائيين - خدمات اجتماعية</v>
      </c>
      <c r="R22" s="44">
        <f t="shared" si="7"/>
        <v>2</v>
      </c>
      <c r="S22" s="44">
        <f t="shared" si="8"/>
        <v>1</v>
      </c>
      <c r="T22" s="44">
        <f t="shared" si="9"/>
        <v>0</v>
      </c>
    </row>
    <row r="23" spans="1:20" ht="24.9" customHeight="1" x14ac:dyDescent="0.25">
      <c r="A23" s="4">
        <v>1</v>
      </c>
      <c r="B23" s="5" t="s">
        <v>42</v>
      </c>
      <c r="C23" s="5" t="s">
        <v>43</v>
      </c>
      <c r="D23" s="5" t="s">
        <v>10</v>
      </c>
      <c r="F23" s="5" t="s">
        <v>39</v>
      </c>
      <c r="G23" s="8"/>
      <c r="H23" s="8"/>
      <c r="I23" s="8" t="str">
        <f t="shared" si="0"/>
        <v>ضعيف</v>
      </c>
      <c r="J23" s="8"/>
      <c r="K23" s="8" t="str">
        <f t="shared" si="1"/>
        <v>ضعيف</v>
      </c>
      <c r="L23" s="6">
        <v>1997</v>
      </c>
      <c r="M23" s="29">
        <f t="shared" si="2"/>
        <v>21</v>
      </c>
      <c r="N23" s="50">
        <f t="shared" si="3"/>
        <v>0</v>
      </c>
      <c r="O23" s="50">
        <f t="shared" si="4"/>
        <v>1</v>
      </c>
      <c r="P23" s="44">
        <f t="shared" si="5"/>
        <v>0</v>
      </c>
      <c r="Q23" s="47" t="str">
        <f t="shared" si="6"/>
        <v>الاولى - خدمات اجتماعية</v>
      </c>
      <c r="R23" s="44">
        <f t="shared" si="7"/>
        <v>4</v>
      </c>
      <c r="S23" s="44">
        <f t="shared" si="8"/>
        <v>1</v>
      </c>
      <c r="T23" s="44">
        <f t="shared" si="9"/>
        <v>0</v>
      </c>
    </row>
    <row r="24" spans="1:20" ht="24.9" customHeight="1" x14ac:dyDescent="0.25">
      <c r="A24" s="4">
        <v>2</v>
      </c>
      <c r="B24" s="5" t="s">
        <v>44</v>
      </c>
      <c r="C24" s="5" t="s">
        <v>9</v>
      </c>
      <c r="D24" s="5" t="s">
        <v>10</v>
      </c>
      <c r="F24" s="5" t="s">
        <v>39</v>
      </c>
      <c r="G24" s="8"/>
      <c r="H24" s="8"/>
      <c r="I24" s="8" t="str">
        <f t="shared" si="0"/>
        <v>ضعيف</v>
      </c>
      <c r="J24" s="8"/>
      <c r="K24" s="8" t="str">
        <f t="shared" si="1"/>
        <v>ضعيف</v>
      </c>
      <c r="L24" s="6">
        <v>1999</v>
      </c>
      <c r="M24" s="29">
        <f t="shared" si="2"/>
        <v>19</v>
      </c>
      <c r="N24" s="50">
        <f t="shared" si="3"/>
        <v>0</v>
      </c>
      <c r="O24" s="50">
        <f t="shared" si="4"/>
        <v>1</v>
      </c>
      <c r="P24" s="44">
        <f t="shared" si="5"/>
        <v>0</v>
      </c>
      <c r="Q24" s="47" t="str">
        <f t="shared" si="6"/>
        <v>الاولى - خدمات اجتماعية</v>
      </c>
      <c r="R24" s="44">
        <f t="shared" si="7"/>
        <v>4</v>
      </c>
      <c r="S24" s="44">
        <f t="shared" si="8"/>
        <v>1</v>
      </c>
      <c r="T24" s="44">
        <f t="shared" si="9"/>
        <v>0</v>
      </c>
    </row>
    <row r="25" spans="1:20" ht="24.9" customHeight="1" x14ac:dyDescent="0.25">
      <c r="A25" s="4">
        <v>3</v>
      </c>
      <c r="B25" s="5" t="s">
        <v>45</v>
      </c>
      <c r="C25" s="5" t="s">
        <v>36</v>
      </c>
      <c r="D25" s="5" t="s">
        <v>10</v>
      </c>
      <c r="F25" s="5" t="s">
        <v>39</v>
      </c>
      <c r="G25" s="8"/>
      <c r="H25" s="8"/>
      <c r="I25" s="8" t="str">
        <f t="shared" si="0"/>
        <v>ضعيف</v>
      </c>
      <c r="J25" s="8"/>
      <c r="K25" s="8" t="str">
        <f t="shared" si="1"/>
        <v>ضعيف</v>
      </c>
      <c r="L25" s="6">
        <v>2000</v>
      </c>
      <c r="M25" s="29">
        <f t="shared" si="2"/>
        <v>18</v>
      </c>
      <c r="N25" s="50">
        <f t="shared" si="3"/>
        <v>0</v>
      </c>
      <c r="O25" s="50">
        <f t="shared" si="4"/>
        <v>1</v>
      </c>
      <c r="P25" s="44">
        <f t="shared" si="5"/>
        <v>0</v>
      </c>
      <c r="Q25" s="47" t="str">
        <f t="shared" si="6"/>
        <v>الاولى - خدمات اجتماعية</v>
      </c>
      <c r="R25" s="44">
        <f t="shared" si="7"/>
        <v>4</v>
      </c>
      <c r="S25" s="44">
        <f t="shared" si="8"/>
        <v>1</v>
      </c>
      <c r="T25" s="44">
        <f t="shared" si="9"/>
        <v>0</v>
      </c>
    </row>
    <row r="26" spans="1:20" ht="24.9" customHeight="1" x14ac:dyDescent="0.25">
      <c r="A26" s="4">
        <v>4</v>
      </c>
      <c r="B26" s="5" t="s">
        <v>46</v>
      </c>
      <c r="C26" s="5" t="s">
        <v>41</v>
      </c>
      <c r="D26" s="5" t="s">
        <v>10</v>
      </c>
      <c r="F26" s="5" t="s">
        <v>39</v>
      </c>
      <c r="G26" s="8"/>
      <c r="H26" s="8"/>
      <c r="I26" s="8" t="str">
        <f t="shared" si="0"/>
        <v>ضعيف</v>
      </c>
      <c r="J26" s="8"/>
      <c r="K26" s="8" t="str">
        <f t="shared" si="1"/>
        <v>ضعيف</v>
      </c>
      <c r="L26" s="6">
        <v>2000</v>
      </c>
      <c r="M26" s="29">
        <f t="shared" si="2"/>
        <v>18</v>
      </c>
      <c r="N26" s="50">
        <f t="shared" si="3"/>
        <v>0</v>
      </c>
      <c r="O26" s="50">
        <f t="shared" si="4"/>
        <v>1</v>
      </c>
      <c r="P26" s="44">
        <f t="shared" si="5"/>
        <v>0</v>
      </c>
      <c r="Q26" s="47" t="str">
        <f t="shared" si="6"/>
        <v>الاولى - خدمات اجتماعية</v>
      </c>
      <c r="R26" s="44">
        <f t="shared" si="7"/>
        <v>4</v>
      </c>
      <c r="S26" s="44">
        <f t="shared" si="8"/>
        <v>1</v>
      </c>
      <c r="T26" s="44">
        <f t="shared" si="9"/>
        <v>0</v>
      </c>
    </row>
    <row r="27" spans="1:20" ht="24.9" customHeight="1" x14ac:dyDescent="0.25">
      <c r="A27" s="4">
        <v>1</v>
      </c>
      <c r="B27" s="5" t="s">
        <v>47</v>
      </c>
      <c r="C27" s="5" t="s">
        <v>48</v>
      </c>
      <c r="D27" s="5" t="s">
        <v>16</v>
      </c>
      <c r="F27" s="5" t="s">
        <v>39</v>
      </c>
      <c r="G27" s="8"/>
      <c r="H27" s="8"/>
      <c r="I27" s="8" t="str">
        <f t="shared" si="0"/>
        <v>ضعيف</v>
      </c>
      <c r="J27" s="8"/>
      <c r="K27" s="8" t="str">
        <f t="shared" si="1"/>
        <v>ضعيف</v>
      </c>
      <c r="L27" s="6">
        <v>2000</v>
      </c>
      <c r="M27" s="29">
        <f t="shared" si="2"/>
        <v>18</v>
      </c>
      <c r="N27" s="50">
        <f t="shared" si="3"/>
        <v>0</v>
      </c>
      <c r="O27" s="50">
        <f t="shared" si="4"/>
        <v>1</v>
      </c>
      <c r="P27" s="44">
        <f t="shared" si="5"/>
        <v>0</v>
      </c>
      <c r="Q27" s="47" t="str">
        <f t="shared" si="6"/>
        <v>الثانية - خدمات اجتماعية</v>
      </c>
      <c r="R27" s="44">
        <f t="shared" si="7"/>
        <v>4</v>
      </c>
      <c r="S27" s="44">
        <f t="shared" si="8"/>
        <v>1</v>
      </c>
      <c r="T27" s="44">
        <f t="shared" si="9"/>
        <v>0</v>
      </c>
    </row>
    <row r="28" spans="1:20" ht="24.9" customHeight="1" x14ac:dyDescent="0.25">
      <c r="A28" s="4">
        <v>2</v>
      </c>
      <c r="B28" s="5" t="s">
        <v>49</v>
      </c>
      <c r="C28" s="5" t="s">
        <v>50</v>
      </c>
      <c r="D28" s="5" t="s">
        <v>16</v>
      </c>
      <c r="F28" s="5" t="s">
        <v>39</v>
      </c>
      <c r="G28" s="8"/>
      <c r="H28" s="8"/>
      <c r="I28" s="8" t="str">
        <f t="shared" si="0"/>
        <v>ضعيف</v>
      </c>
      <c r="J28" s="8"/>
      <c r="K28" s="8" t="str">
        <f t="shared" si="1"/>
        <v>ضعيف</v>
      </c>
      <c r="L28" s="6">
        <v>1999</v>
      </c>
      <c r="M28" s="29">
        <f t="shared" si="2"/>
        <v>19</v>
      </c>
      <c r="N28" s="50">
        <f t="shared" si="3"/>
        <v>0</v>
      </c>
      <c r="O28" s="50">
        <f t="shared" si="4"/>
        <v>1</v>
      </c>
      <c r="P28" s="44">
        <f t="shared" si="5"/>
        <v>0</v>
      </c>
      <c r="Q28" s="47" t="str">
        <f t="shared" si="6"/>
        <v>الثانية - خدمات اجتماعية</v>
      </c>
      <c r="R28" s="44">
        <f t="shared" si="7"/>
        <v>4</v>
      </c>
      <c r="S28" s="44">
        <f t="shared" si="8"/>
        <v>1</v>
      </c>
      <c r="T28" s="44">
        <f t="shared" si="9"/>
        <v>0</v>
      </c>
    </row>
    <row r="29" spans="1:20" ht="24.9" customHeight="1" x14ac:dyDescent="0.25">
      <c r="A29" s="4">
        <v>3</v>
      </c>
      <c r="B29" s="5" t="s">
        <v>51</v>
      </c>
      <c r="C29" s="5" t="s">
        <v>9</v>
      </c>
      <c r="D29" s="5" t="s">
        <v>16</v>
      </c>
      <c r="F29" s="5" t="s">
        <v>39</v>
      </c>
      <c r="G29" s="8"/>
      <c r="H29" s="8"/>
      <c r="I29" s="8" t="str">
        <f t="shared" si="0"/>
        <v>ضعيف</v>
      </c>
      <c r="J29" s="8"/>
      <c r="K29" s="8" t="str">
        <f t="shared" si="1"/>
        <v>ضعيف</v>
      </c>
      <c r="L29" s="6">
        <v>1998</v>
      </c>
      <c r="M29" s="29">
        <f t="shared" si="2"/>
        <v>20</v>
      </c>
      <c r="N29" s="50">
        <f t="shared" si="3"/>
        <v>0</v>
      </c>
      <c r="O29" s="50">
        <f t="shared" si="4"/>
        <v>1</v>
      </c>
      <c r="P29" s="44">
        <f t="shared" si="5"/>
        <v>0</v>
      </c>
      <c r="Q29" s="47" t="str">
        <f t="shared" si="6"/>
        <v>الثانية - خدمات اجتماعية</v>
      </c>
      <c r="R29" s="44">
        <f t="shared" si="7"/>
        <v>4</v>
      </c>
      <c r="S29" s="44">
        <f t="shared" si="8"/>
        <v>1</v>
      </c>
      <c r="T29" s="44">
        <f t="shared" si="9"/>
        <v>0</v>
      </c>
    </row>
    <row r="30" spans="1:20" ht="24.9" customHeight="1" x14ac:dyDescent="0.25">
      <c r="A30" s="4">
        <v>4</v>
      </c>
      <c r="B30" s="5" t="s">
        <v>52</v>
      </c>
      <c r="C30" s="5" t="s">
        <v>53</v>
      </c>
      <c r="D30" s="5" t="s">
        <v>16</v>
      </c>
      <c r="F30" s="5" t="s">
        <v>39</v>
      </c>
      <c r="G30" s="8"/>
      <c r="H30" s="8"/>
      <c r="I30" s="8" t="str">
        <f t="shared" si="0"/>
        <v>ضعيف</v>
      </c>
      <c r="J30" s="8"/>
      <c r="K30" s="8" t="str">
        <f t="shared" si="1"/>
        <v>ضعيف</v>
      </c>
      <c r="L30" s="6">
        <v>2000</v>
      </c>
      <c r="M30" s="29">
        <f t="shared" si="2"/>
        <v>18</v>
      </c>
      <c r="N30" s="50">
        <f t="shared" si="3"/>
        <v>0</v>
      </c>
      <c r="O30" s="50">
        <f t="shared" si="4"/>
        <v>1</v>
      </c>
      <c r="P30" s="44">
        <f t="shared" si="5"/>
        <v>0</v>
      </c>
      <c r="Q30" s="47" t="str">
        <f t="shared" si="6"/>
        <v>الثانية - خدمات اجتماعية</v>
      </c>
      <c r="R30" s="44">
        <f t="shared" si="7"/>
        <v>4</v>
      </c>
      <c r="S30" s="44">
        <f t="shared" si="8"/>
        <v>1</v>
      </c>
      <c r="T30" s="44">
        <f t="shared" si="9"/>
        <v>0</v>
      </c>
    </row>
    <row r="31" spans="1:20" ht="24.9" customHeight="1" x14ac:dyDescent="0.25">
      <c r="A31" s="4">
        <v>1</v>
      </c>
      <c r="B31" s="5" t="s">
        <v>54</v>
      </c>
      <c r="C31" s="5" t="s">
        <v>36</v>
      </c>
      <c r="D31" s="5" t="s">
        <v>24</v>
      </c>
      <c r="F31" s="5" t="s">
        <v>39</v>
      </c>
      <c r="G31" s="8"/>
      <c r="H31" s="8"/>
      <c r="I31" s="8" t="str">
        <f t="shared" si="0"/>
        <v>ضعيف</v>
      </c>
      <c r="J31" s="8"/>
      <c r="K31" s="8" t="str">
        <f t="shared" si="1"/>
        <v>ضعيف</v>
      </c>
      <c r="L31" s="6">
        <v>2000</v>
      </c>
      <c r="M31" s="29">
        <f t="shared" si="2"/>
        <v>18</v>
      </c>
      <c r="N31" s="50">
        <f t="shared" si="3"/>
        <v>0</v>
      </c>
      <c r="O31" s="50">
        <f t="shared" si="4"/>
        <v>1</v>
      </c>
      <c r="P31" s="44">
        <f t="shared" si="5"/>
        <v>0</v>
      </c>
      <c r="Q31" s="47" t="str">
        <f t="shared" si="6"/>
        <v>الثالثة - خدمات اجتماعية</v>
      </c>
      <c r="R31" s="44">
        <f t="shared" si="7"/>
        <v>4</v>
      </c>
      <c r="S31" s="44">
        <f t="shared" si="8"/>
        <v>1</v>
      </c>
      <c r="T31" s="44">
        <f t="shared" si="9"/>
        <v>0</v>
      </c>
    </row>
    <row r="32" spans="1:20" ht="24.9" customHeight="1" x14ac:dyDescent="0.25">
      <c r="A32" s="4">
        <v>2</v>
      </c>
      <c r="B32" s="5" t="s">
        <v>55</v>
      </c>
      <c r="C32" s="5" t="s">
        <v>9</v>
      </c>
      <c r="D32" s="5" t="s">
        <v>24</v>
      </c>
      <c r="F32" s="5" t="s">
        <v>39</v>
      </c>
      <c r="G32" s="8"/>
      <c r="H32" s="8"/>
      <c r="I32" s="8" t="str">
        <f t="shared" si="0"/>
        <v>ضعيف</v>
      </c>
      <c r="J32" s="8"/>
      <c r="K32" s="8" t="str">
        <f t="shared" si="1"/>
        <v>ضعيف</v>
      </c>
      <c r="L32" s="6">
        <v>2000</v>
      </c>
      <c r="M32" s="29">
        <f t="shared" si="2"/>
        <v>18</v>
      </c>
      <c r="N32" s="50">
        <f t="shared" si="3"/>
        <v>0</v>
      </c>
      <c r="O32" s="50">
        <f t="shared" si="4"/>
        <v>1</v>
      </c>
      <c r="P32" s="44">
        <f t="shared" si="5"/>
        <v>0</v>
      </c>
      <c r="Q32" s="47" t="str">
        <f t="shared" si="6"/>
        <v>الثالثة - خدمات اجتماعية</v>
      </c>
      <c r="R32" s="44">
        <f t="shared" si="7"/>
        <v>4</v>
      </c>
      <c r="S32" s="44">
        <f t="shared" si="8"/>
        <v>1</v>
      </c>
      <c r="T32" s="44">
        <f t="shared" si="9"/>
        <v>0</v>
      </c>
    </row>
    <row r="33" spans="1:21" ht="24.9" customHeight="1" x14ac:dyDescent="0.25">
      <c r="A33" s="4">
        <v>3</v>
      </c>
      <c r="B33" s="5" t="s">
        <v>56</v>
      </c>
      <c r="C33" s="5" t="s">
        <v>57</v>
      </c>
      <c r="D33" s="5" t="s">
        <v>24</v>
      </c>
      <c r="F33" s="5" t="s">
        <v>39</v>
      </c>
      <c r="G33" s="8"/>
      <c r="H33" s="8"/>
      <c r="I33" s="8" t="str">
        <f t="shared" si="0"/>
        <v>ضعيف</v>
      </c>
      <c r="J33" s="8"/>
      <c r="K33" s="8" t="str">
        <f t="shared" si="1"/>
        <v>ضعيف</v>
      </c>
      <c r="L33" s="6">
        <v>2000</v>
      </c>
      <c r="M33" s="29">
        <f t="shared" si="2"/>
        <v>18</v>
      </c>
      <c r="N33" s="50">
        <f t="shared" si="3"/>
        <v>0</v>
      </c>
      <c r="O33" s="50">
        <f t="shared" si="4"/>
        <v>1</v>
      </c>
      <c r="P33" s="44">
        <f t="shared" si="5"/>
        <v>0</v>
      </c>
      <c r="Q33" s="47" t="str">
        <f t="shared" si="6"/>
        <v>الثالثة - خدمات اجتماعية</v>
      </c>
      <c r="R33" s="44">
        <f t="shared" si="7"/>
        <v>4</v>
      </c>
      <c r="S33" s="44">
        <f t="shared" si="8"/>
        <v>1</v>
      </c>
      <c r="T33" s="44">
        <f t="shared" si="9"/>
        <v>0</v>
      </c>
      <c r="U33" s="50" t="str">
        <f>IF(H33&lt;=W8,Z3)&amp;IF(J33&lt;=AA12,Z3)&amp;IF(L6-L33&gt;=3,Z3)</f>
        <v>يستحقيستحقيستحق</v>
      </c>
    </row>
    <row r="34" spans="1:21" ht="24.9" customHeight="1" x14ac:dyDescent="0.25">
      <c r="A34" s="4">
        <v>4</v>
      </c>
      <c r="B34" s="5" t="s">
        <v>58</v>
      </c>
      <c r="C34" s="5" t="s">
        <v>9</v>
      </c>
      <c r="D34" s="5" t="s">
        <v>24</v>
      </c>
      <c r="F34" s="5" t="s">
        <v>39</v>
      </c>
      <c r="G34" s="8"/>
      <c r="H34" s="8"/>
      <c r="I34" s="8" t="str">
        <f t="shared" si="0"/>
        <v>ضعيف</v>
      </c>
      <c r="J34" s="8"/>
      <c r="K34" s="8" t="str">
        <f t="shared" si="1"/>
        <v>ضعيف</v>
      </c>
      <c r="L34" s="6">
        <v>2000</v>
      </c>
      <c r="M34" s="29">
        <f t="shared" si="2"/>
        <v>18</v>
      </c>
      <c r="N34" s="50">
        <f t="shared" si="3"/>
        <v>0</v>
      </c>
      <c r="O34" s="50">
        <f t="shared" si="4"/>
        <v>1</v>
      </c>
      <c r="P34" s="44">
        <f t="shared" si="5"/>
        <v>0</v>
      </c>
      <c r="Q34" s="47" t="str">
        <f t="shared" si="6"/>
        <v>الثالثة - خدمات اجتماعية</v>
      </c>
      <c r="R34" s="44">
        <f t="shared" si="7"/>
        <v>4</v>
      </c>
      <c r="S34" s="44">
        <f t="shared" si="8"/>
        <v>1</v>
      </c>
      <c r="T34" s="44">
        <f t="shared" si="9"/>
        <v>0</v>
      </c>
      <c r="U34" s="50" t="e">
        <f>IF(AND(COUNT(M9:M99)&gt;=R30,M9:M99&gt;=3),”منقول”,”باقى”)</f>
        <v>#NAME?</v>
      </c>
    </row>
    <row r="35" spans="1:21" ht="24.9" customHeight="1" x14ac:dyDescent="0.25">
      <c r="A35" s="4">
        <v>1</v>
      </c>
      <c r="B35" s="5" t="s">
        <v>59</v>
      </c>
      <c r="C35" s="5" t="s">
        <v>60</v>
      </c>
      <c r="D35" s="5" t="s">
        <v>27</v>
      </c>
      <c r="F35" s="5" t="s">
        <v>61</v>
      </c>
      <c r="G35" s="8"/>
      <c r="H35" s="8"/>
      <c r="I35" s="8" t="str">
        <f t="shared" si="0"/>
        <v>ضعيف</v>
      </c>
      <c r="J35" s="8"/>
      <c r="K35" s="8" t="str">
        <f t="shared" si="1"/>
        <v>ضعيف</v>
      </c>
      <c r="L35" s="6">
        <v>2000</v>
      </c>
      <c r="M35" s="29">
        <f t="shared" si="2"/>
        <v>18</v>
      </c>
      <c r="N35" s="50">
        <f t="shared" si="3"/>
        <v>0</v>
      </c>
      <c r="O35" s="50">
        <f t="shared" si="4"/>
        <v>1</v>
      </c>
      <c r="P35" s="44">
        <f t="shared" si="5"/>
        <v>0</v>
      </c>
      <c r="Q35" s="47" t="str">
        <f t="shared" si="6"/>
        <v>كبير اخصائيين - الاعلام</v>
      </c>
      <c r="R35" s="44">
        <f t="shared" si="7"/>
        <v>1</v>
      </c>
      <c r="S35" s="44">
        <f t="shared" si="8"/>
        <v>1</v>
      </c>
      <c r="T35" s="44">
        <f t="shared" si="9"/>
        <v>0</v>
      </c>
    </row>
    <row r="36" spans="1:21" ht="24.9" customHeight="1" x14ac:dyDescent="0.25">
      <c r="A36" s="4">
        <v>1</v>
      </c>
      <c r="B36" s="5" t="s">
        <v>62</v>
      </c>
      <c r="C36" s="5" t="s">
        <v>60</v>
      </c>
      <c r="D36" s="5" t="s">
        <v>10</v>
      </c>
      <c r="F36" s="5" t="s">
        <v>61</v>
      </c>
      <c r="G36" s="8"/>
      <c r="H36" s="8"/>
      <c r="I36" s="8" t="str">
        <f t="shared" si="0"/>
        <v>ضعيف</v>
      </c>
      <c r="J36" s="8"/>
      <c r="K36" s="8" t="str">
        <f t="shared" si="1"/>
        <v>ضعيف</v>
      </c>
      <c r="L36" s="6">
        <v>2000</v>
      </c>
      <c r="M36" s="29">
        <f t="shared" si="2"/>
        <v>18</v>
      </c>
      <c r="N36" s="50">
        <f t="shared" si="3"/>
        <v>0</v>
      </c>
      <c r="O36" s="50">
        <f t="shared" si="4"/>
        <v>1</v>
      </c>
      <c r="P36" s="44">
        <f t="shared" si="5"/>
        <v>0</v>
      </c>
      <c r="Q36" s="47" t="str">
        <f t="shared" si="6"/>
        <v>الاولى - الاعلام</v>
      </c>
      <c r="R36" s="44">
        <f t="shared" si="7"/>
        <v>1</v>
      </c>
      <c r="S36" s="44">
        <f t="shared" si="8"/>
        <v>1</v>
      </c>
      <c r="T36" s="44">
        <f t="shared" si="9"/>
        <v>0</v>
      </c>
    </row>
    <row r="37" spans="1:21" ht="24.9" customHeight="1" x14ac:dyDescent="0.25">
      <c r="A37" s="4">
        <v>1</v>
      </c>
      <c r="B37" s="5" t="s">
        <v>63</v>
      </c>
      <c r="C37" s="5" t="s">
        <v>60</v>
      </c>
      <c r="D37" s="5" t="s">
        <v>16</v>
      </c>
      <c r="F37" s="5" t="s">
        <v>61</v>
      </c>
      <c r="G37" s="8"/>
      <c r="H37" s="8"/>
      <c r="I37" s="8" t="str">
        <f t="shared" si="0"/>
        <v>ضعيف</v>
      </c>
      <c r="J37" s="8"/>
      <c r="K37" s="8" t="str">
        <f t="shared" si="1"/>
        <v>ضعيف</v>
      </c>
      <c r="L37" s="6">
        <v>2000</v>
      </c>
      <c r="M37" s="29">
        <f t="shared" si="2"/>
        <v>18</v>
      </c>
      <c r="N37" s="50">
        <f t="shared" si="3"/>
        <v>0</v>
      </c>
      <c r="O37" s="50">
        <f t="shared" si="4"/>
        <v>1</v>
      </c>
      <c r="P37" s="44">
        <f t="shared" si="5"/>
        <v>0</v>
      </c>
      <c r="Q37" s="47" t="str">
        <f t="shared" si="6"/>
        <v>الثانية - الاعلام</v>
      </c>
      <c r="R37" s="44">
        <f t="shared" si="7"/>
        <v>1</v>
      </c>
      <c r="S37" s="44">
        <f t="shared" si="8"/>
        <v>1</v>
      </c>
      <c r="T37" s="44">
        <f t="shared" si="9"/>
        <v>0</v>
      </c>
    </row>
    <row r="38" spans="1:21" ht="24.9" customHeight="1" x14ac:dyDescent="0.25">
      <c r="A38" s="4">
        <v>1</v>
      </c>
      <c r="B38" s="5" t="s">
        <v>64</v>
      </c>
      <c r="C38" s="5" t="s">
        <v>43</v>
      </c>
      <c r="D38" s="5" t="s">
        <v>24</v>
      </c>
      <c r="F38" s="5" t="s">
        <v>61</v>
      </c>
      <c r="G38" s="8"/>
      <c r="H38" s="8"/>
      <c r="I38" s="8" t="str">
        <f t="shared" si="0"/>
        <v>ضعيف</v>
      </c>
      <c r="J38" s="8"/>
      <c r="K38" s="8" t="str">
        <f t="shared" si="1"/>
        <v>ضعيف</v>
      </c>
      <c r="L38" s="6">
        <v>2000</v>
      </c>
      <c r="M38" s="29">
        <f t="shared" si="2"/>
        <v>18</v>
      </c>
      <c r="N38" s="50">
        <f t="shared" si="3"/>
        <v>0</v>
      </c>
      <c r="O38" s="50">
        <f t="shared" si="4"/>
        <v>1</v>
      </c>
      <c r="P38" s="44">
        <f t="shared" si="5"/>
        <v>0</v>
      </c>
      <c r="Q38" s="47" t="str">
        <f t="shared" si="6"/>
        <v>الثالثة - الاعلام</v>
      </c>
      <c r="R38" s="44">
        <f t="shared" si="7"/>
        <v>1</v>
      </c>
      <c r="S38" s="44">
        <f t="shared" si="8"/>
        <v>1</v>
      </c>
      <c r="T38" s="44">
        <f t="shared" si="9"/>
        <v>0</v>
      </c>
    </row>
    <row r="39" spans="1:21" ht="24.9" customHeight="1" x14ac:dyDescent="0.25">
      <c r="A39" s="4">
        <v>1</v>
      </c>
      <c r="B39" s="5" t="s">
        <v>65</v>
      </c>
      <c r="C39" s="5" t="s">
        <v>66</v>
      </c>
      <c r="D39" s="5" t="s">
        <v>10</v>
      </c>
      <c r="F39" s="5" t="s">
        <v>67</v>
      </c>
      <c r="G39" s="8"/>
      <c r="H39" s="8"/>
      <c r="I39" s="8" t="str">
        <f t="shared" si="0"/>
        <v>ضعيف</v>
      </c>
      <c r="J39" s="8"/>
      <c r="K39" s="8" t="str">
        <f t="shared" si="1"/>
        <v>ضعيف</v>
      </c>
      <c r="L39" s="6">
        <v>2000</v>
      </c>
      <c r="M39" s="29">
        <f t="shared" si="2"/>
        <v>18</v>
      </c>
      <c r="N39" s="50">
        <f t="shared" si="3"/>
        <v>0</v>
      </c>
      <c r="O39" s="50">
        <f t="shared" si="4"/>
        <v>1</v>
      </c>
      <c r="P39" s="44">
        <f t="shared" si="5"/>
        <v>0</v>
      </c>
      <c r="Q39" s="47" t="str">
        <f t="shared" si="6"/>
        <v>الاولى - الاحصاء و الرياضيات</v>
      </c>
      <c r="R39" s="44">
        <f t="shared" si="7"/>
        <v>1</v>
      </c>
      <c r="S39" s="44">
        <f t="shared" si="8"/>
        <v>1</v>
      </c>
      <c r="T39" s="44">
        <f t="shared" si="9"/>
        <v>0</v>
      </c>
    </row>
    <row r="40" spans="1:21" ht="24.9" customHeight="1" x14ac:dyDescent="0.25">
      <c r="A40" s="4">
        <v>1</v>
      </c>
      <c r="B40" s="5" t="s">
        <v>68</v>
      </c>
      <c r="C40" s="5" t="s">
        <v>69</v>
      </c>
      <c r="D40" s="5" t="s">
        <v>16</v>
      </c>
      <c r="F40" s="5" t="s">
        <v>67</v>
      </c>
      <c r="G40" s="8"/>
      <c r="H40" s="8"/>
      <c r="I40" s="8" t="str">
        <f t="shared" si="0"/>
        <v>ضعيف</v>
      </c>
      <c r="J40" s="8"/>
      <c r="K40" s="8" t="str">
        <f t="shared" si="1"/>
        <v>ضعيف</v>
      </c>
      <c r="L40" s="6">
        <v>2000</v>
      </c>
      <c r="M40" s="29">
        <f t="shared" si="2"/>
        <v>18</v>
      </c>
      <c r="N40" s="50">
        <f t="shared" si="3"/>
        <v>0</v>
      </c>
      <c r="O40" s="50">
        <f t="shared" si="4"/>
        <v>1</v>
      </c>
      <c r="P40" s="44">
        <f t="shared" si="5"/>
        <v>0</v>
      </c>
      <c r="Q40" s="47" t="str">
        <f t="shared" si="6"/>
        <v>الثانية - الاحصاء و الرياضيات</v>
      </c>
      <c r="R40" s="44">
        <f t="shared" si="7"/>
        <v>1</v>
      </c>
      <c r="S40" s="44">
        <f t="shared" si="8"/>
        <v>1</v>
      </c>
      <c r="T40" s="44">
        <f t="shared" si="9"/>
        <v>0</v>
      </c>
    </row>
    <row r="41" spans="1:21" ht="24.9" customHeight="1" x14ac:dyDescent="0.25">
      <c r="A41" s="4">
        <v>1</v>
      </c>
      <c r="B41" s="5" t="s">
        <v>70</v>
      </c>
      <c r="C41" s="5" t="s">
        <v>26</v>
      </c>
      <c r="D41" s="5" t="s">
        <v>16</v>
      </c>
      <c r="F41" s="5" t="s">
        <v>71</v>
      </c>
      <c r="G41" s="8"/>
      <c r="H41" s="8"/>
      <c r="I41" s="8" t="str">
        <f t="shared" ref="I41:I72" si="10">VLOOKUP(H41,$AA$8:$AB$12,2,TRUE)</f>
        <v>ضعيف</v>
      </c>
      <c r="J41" s="8"/>
      <c r="K41" s="8" t="str">
        <f t="shared" ref="K41:K72" si="11">VLOOKUP(J41,$AA$8:$AB$12,2,TRUE)</f>
        <v>ضعيف</v>
      </c>
      <c r="L41" s="6">
        <v>2000</v>
      </c>
      <c r="M41" s="29">
        <f t="shared" si="2"/>
        <v>18</v>
      </c>
      <c r="N41" s="50">
        <f t="shared" si="3"/>
        <v>0</v>
      </c>
      <c r="O41" s="50">
        <f t="shared" si="4"/>
        <v>1</v>
      </c>
      <c r="P41" s="44">
        <f t="shared" si="5"/>
        <v>0</v>
      </c>
      <c r="Q41" s="47" t="str">
        <f t="shared" si="6"/>
        <v>الثانية - الفنون</v>
      </c>
      <c r="R41" s="44">
        <f t="shared" si="7"/>
        <v>1</v>
      </c>
      <c r="S41" s="44">
        <f t="shared" si="8"/>
        <v>1</v>
      </c>
      <c r="T41" s="44">
        <f t="shared" si="9"/>
        <v>0</v>
      </c>
    </row>
    <row r="42" spans="1:21" ht="24.9" customHeight="1" x14ac:dyDescent="0.25">
      <c r="A42" s="4">
        <v>1</v>
      </c>
      <c r="B42" s="5" t="s">
        <v>72</v>
      </c>
      <c r="C42" s="5" t="s">
        <v>53</v>
      </c>
      <c r="D42" s="5" t="s">
        <v>10</v>
      </c>
      <c r="F42" s="5" t="s">
        <v>73</v>
      </c>
      <c r="G42" s="8"/>
      <c r="H42" s="8"/>
      <c r="I42" s="8" t="str">
        <f t="shared" si="10"/>
        <v>ضعيف</v>
      </c>
      <c r="J42" s="8"/>
      <c r="K42" s="8" t="str">
        <f t="shared" si="11"/>
        <v>ضعيف</v>
      </c>
      <c r="L42" s="6">
        <v>2000</v>
      </c>
      <c r="M42" s="29">
        <f t="shared" si="2"/>
        <v>18</v>
      </c>
      <c r="N42" s="50">
        <f t="shared" si="3"/>
        <v>0</v>
      </c>
      <c r="O42" s="50">
        <f t="shared" si="4"/>
        <v>1</v>
      </c>
      <c r="P42" s="44">
        <f t="shared" si="5"/>
        <v>0</v>
      </c>
      <c r="Q42" s="47" t="str">
        <f t="shared" si="6"/>
        <v>الاولى - العلوم</v>
      </c>
      <c r="R42" s="44">
        <f t="shared" si="7"/>
        <v>1</v>
      </c>
      <c r="S42" s="44">
        <f t="shared" si="8"/>
        <v>1</v>
      </c>
      <c r="T42" s="44">
        <f t="shared" si="9"/>
        <v>0</v>
      </c>
    </row>
    <row r="43" spans="1:21" ht="24.9" customHeight="1" x14ac:dyDescent="0.25">
      <c r="A43" s="4">
        <v>1</v>
      </c>
      <c r="B43" s="5" t="s">
        <v>74</v>
      </c>
      <c r="C43" s="5" t="s">
        <v>75</v>
      </c>
      <c r="D43" s="5" t="s">
        <v>16</v>
      </c>
      <c r="F43" s="5" t="s">
        <v>73</v>
      </c>
      <c r="G43" s="8"/>
      <c r="H43" s="8"/>
      <c r="I43" s="8" t="str">
        <f t="shared" si="10"/>
        <v>ضعيف</v>
      </c>
      <c r="J43" s="8"/>
      <c r="K43" s="8" t="str">
        <f t="shared" si="11"/>
        <v>ضعيف</v>
      </c>
      <c r="L43" s="6">
        <v>2000</v>
      </c>
      <c r="M43" s="29">
        <f t="shared" si="2"/>
        <v>18</v>
      </c>
      <c r="N43" s="50">
        <f t="shared" si="3"/>
        <v>0</v>
      </c>
      <c r="O43" s="50">
        <f t="shared" si="4"/>
        <v>1</v>
      </c>
      <c r="P43" s="44">
        <f t="shared" si="5"/>
        <v>0</v>
      </c>
      <c r="Q43" s="47" t="str">
        <f t="shared" si="6"/>
        <v>الثانية - العلوم</v>
      </c>
      <c r="R43" s="44">
        <f t="shared" si="7"/>
        <v>1</v>
      </c>
      <c r="S43" s="44">
        <f t="shared" si="8"/>
        <v>1</v>
      </c>
      <c r="T43" s="44">
        <f t="shared" si="9"/>
        <v>0</v>
      </c>
    </row>
    <row r="44" spans="1:21" ht="24.9" customHeight="1" x14ac:dyDescent="0.25">
      <c r="A44" s="4">
        <v>1</v>
      </c>
      <c r="B44" s="5" t="s">
        <v>76</v>
      </c>
      <c r="C44" s="5" t="s">
        <v>297</v>
      </c>
      <c r="D44" s="5" t="s">
        <v>24</v>
      </c>
      <c r="F44" s="5" t="s">
        <v>73</v>
      </c>
      <c r="G44" s="8"/>
      <c r="H44" s="8"/>
      <c r="I44" s="8" t="str">
        <f t="shared" si="10"/>
        <v>ضعيف</v>
      </c>
      <c r="J44" s="8"/>
      <c r="K44" s="8" t="str">
        <f t="shared" si="11"/>
        <v>ضعيف</v>
      </c>
      <c r="L44" s="6">
        <v>2000</v>
      </c>
      <c r="M44" s="29">
        <f t="shared" si="2"/>
        <v>18</v>
      </c>
      <c r="N44" s="50">
        <f t="shared" si="3"/>
        <v>0</v>
      </c>
      <c r="O44" s="50">
        <f t="shared" si="4"/>
        <v>1</v>
      </c>
      <c r="P44" s="44">
        <f t="shared" si="5"/>
        <v>0</v>
      </c>
      <c r="Q44" s="47" t="str">
        <f t="shared" si="6"/>
        <v>الثالثة - العلوم</v>
      </c>
      <c r="R44" s="44">
        <f t="shared" si="7"/>
        <v>2</v>
      </c>
      <c r="S44" s="44">
        <f t="shared" si="8"/>
        <v>1</v>
      </c>
      <c r="T44" s="44">
        <f t="shared" si="9"/>
        <v>0</v>
      </c>
    </row>
    <row r="45" spans="1:21" ht="24.9" customHeight="1" x14ac:dyDescent="0.25">
      <c r="A45" s="4">
        <v>2</v>
      </c>
      <c r="B45" s="5" t="s">
        <v>77</v>
      </c>
      <c r="C45" s="5" t="s">
        <v>75</v>
      </c>
      <c r="D45" s="5" t="s">
        <v>24</v>
      </c>
      <c r="F45" s="5" t="s">
        <v>73</v>
      </c>
      <c r="G45" s="8"/>
      <c r="H45" s="8"/>
      <c r="I45" s="8" t="str">
        <f t="shared" si="10"/>
        <v>ضعيف</v>
      </c>
      <c r="J45" s="8"/>
      <c r="K45" s="8" t="str">
        <f t="shared" si="11"/>
        <v>ضعيف</v>
      </c>
      <c r="L45" s="6">
        <v>2000</v>
      </c>
      <c r="M45" s="29">
        <f t="shared" si="2"/>
        <v>18</v>
      </c>
      <c r="N45" s="50">
        <f t="shared" si="3"/>
        <v>0</v>
      </c>
      <c r="O45" s="50">
        <f t="shared" si="4"/>
        <v>1</v>
      </c>
      <c r="P45" s="44">
        <f t="shared" si="5"/>
        <v>0</v>
      </c>
      <c r="Q45" s="47" t="str">
        <f t="shared" si="6"/>
        <v>الثالثة - العلوم</v>
      </c>
      <c r="R45" s="44">
        <f t="shared" si="7"/>
        <v>2</v>
      </c>
      <c r="S45" s="44">
        <f t="shared" si="8"/>
        <v>1</v>
      </c>
      <c r="T45" s="44">
        <f t="shared" si="9"/>
        <v>0</v>
      </c>
    </row>
    <row r="46" spans="1:21" ht="24.9" customHeight="1" x14ac:dyDescent="0.25">
      <c r="A46" s="4">
        <v>1</v>
      </c>
      <c r="B46" s="5" t="s">
        <v>78</v>
      </c>
      <c r="C46" s="5" t="s">
        <v>36</v>
      </c>
      <c r="D46" s="5" t="s">
        <v>27</v>
      </c>
      <c r="F46" s="5" t="s">
        <v>79</v>
      </c>
      <c r="G46" s="8"/>
      <c r="H46" s="8"/>
      <c r="I46" s="8" t="str">
        <f t="shared" si="10"/>
        <v>ضعيف</v>
      </c>
      <c r="J46" s="8"/>
      <c r="K46" s="8" t="str">
        <f t="shared" si="11"/>
        <v>ضعيف</v>
      </c>
      <c r="L46" s="6">
        <v>2000</v>
      </c>
      <c r="M46" s="29">
        <f t="shared" si="2"/>
        <v>18</v>
      </c>
      <c r="N46" s="50">
        <f t="shared" si="3"/>
        <v>0</v>
      </c>
      <c r="O46" s="50">
        <f t="shared" si="4"/>
        <v>1</v>
      </c>
      <c r="P46" s="44">
        <f t="shared" si="5"/>
        <v>0</v>
      </c>
      <c r="Q46" s="47" t="str">
        <f t="shared" si="6"/>
        <v>كبير اخصائيين - تغذية و تدبير منزلي</v>
      </c>
      <c r="R46" s="44">
        <f t="shared" si="7"/>
        <v>1</v>
      </c>
      <c r="S46" s="44">
        <f t="shared" si="8"/>
        <v>1</v>
      </c>
      <c r="T46" s="44">
        <f t="shared" si="9"/>
        <v>0</v>
      </c>
    </row>
    <row r="47" spans="1:21" ht="24.9" customHeight="1" x14ac:dyDescent="0.25">
      <c r="A47" s="4">
        <v>1</v>
      </c>
      <c r="B47" s="5" t="s">
        <v>80</v>
      </c>
      <c r="C47" s="5" t="s">
        <v>9</v>
      </c>
      <c r="D47" s="5" t="s">
        <v>10</v>
      </c>
      <c r="F47" s="5" t="s">
        <v>79</v>
      </c>
      <c r="G47" s="8"/>
      <c r="H47" s="8"/>
      <c r="I47" s="8" t="str">
        <f t="shared" si="10"/>
        <v>ضعيف</v>
      </c>
      <c r="J47" s="8"/>
      <c r="K47" s="8" t="str">
        <f t="shared" si="11"/>
        <v>ضعيف</v>
      </c>
      <c r="L47" s="6">
        <v>2000</v>
      </c>
      <c r="M47" s="29">
        <f t="shared" si="2"/>
        <v>18</v>
      </c>
      <c r="N47" s="50">
        <f t="shared" si="3"/>
        <v>0</v>
      </c>
      <c r="O47" s="50">
        <f t="shared" si="4"/>
        <v>1</v>
      </c>
      <c r="P47" s="44">
        <f t="shared" si="5"/>
        <v>0</v>
      </c>
      <c r="Q47" s="47" t="str">
        <f t="shared" si="6"/>
        <v>الاولى - تغذية و تدبير منزلي</v>
      </c>
      <c r="R47" s="44">
        <f t="shared" si="7"/>
        <v>2</v>
      </c>
      <c r="S47" s="44">
        <f t="shared" si="8"/>
        <v>1</v>
      </c>
      <c r="T47" s="44">
        <f t="shared" si="9"/>
        <v>0</v>
      </c>
    </row>
    <row r="48" spans="1:21" ht="24.9" customHeight="1" x14ac:dyDescent="0.25">
      <c r="A48" s="4">
        <v>2</v>
      </c>
      <c r="B48" s="5" t="s">
        <v>81</v>
      </c>
      <c r="C48" s="5" t="s">
        <v>9</v>
      </c>
      <c r="D48" s="5" t="s">
        <v>10</v>
      </c>
      <c r="F48" s="5" t="s">
        <v>79</v>
      </c>
      <c r="G48" s="8"/>
      <c r="H48" s="8"/>
      <c r="I48" s="8" t="str">
        <f t="shared" si="10"/>
        <v>ضعيف</v>
      </c>
      <c r="J48" s="8"/>
      <c r="K48" s="8" t="str">
        <f t="shared" si="11"/>
        <v>ضعيف</v>
      </c>
      <c r="L48" s="6">
        <v>2000</v>
      </c>
      <c r="M48" s="29">
        <f t="shared" si="2"/>
        <v>18</v>
      </c>
      <c r="N48" s="50">
        <f t="shared" si="3"/>
        <v>0</v>
      </c>
      <c r="O48" s="50">
        <f t="shared" si="4"/>
        <v>1</v>
      </c>
      <c r="P48" s="44">
        <f t="shared" si="5"/>
        <v>0</v>
      </c>
      <c r="Q48" s="47" t="str">
        <f t="shared" si="6"/>
        <v>الاولى - تغذية و تدبير منزلي</v>
      </c>
      <c r="R48" s="44">
        <f t="shared" si="7"/>
        <v>2</v>
      </c>
      <c r="S48" s="44">
        <f t="shared" si="8"/>
        <v>1</v>
      </c>
      <c r="T48" s="44">
        <f t="shared" si="9"/>
        <v>0</v>
      </c>
    </row>
    <row r="49" spans="1:20" ht="24.9" customHeight="1" x14ac:dyDescent="0.25">
      <c r="A49" s="4">
        <v>1</v>
      </c>
      <c r="B49" s="5" t="s">
        <v>82</v>
      </c>
      <c r="C49" s="5" t="s">
        <v>15</v>
      </c>
      <c r="D49" s="5" t="s">
        <v>16</v>
      </c>
      <c r="F49" s="5" t="s">
        <v>79</v>
      </c>
      <c r="G49" s="8"/>
      <c r="H49" s="8"/>
      <c r="I49" s="8" t="str">
        <f t="shared" si="10"/>
        <v>ضعيف</v>
      </c>
      <c r="J49" s="8"/>
      <c r="K49" s="8" t="str">
        <f t="shared" si="11"/>
        <v>ضعيف</v>
      </c>
      <c r="L49" s="6">
        <v>2000</v>
      </c>
      <c r="M49" s="29">
        <f t="shared" si="2"/>
        <v>18</v>
      </c>
      <c r="N49" s="50">
        <f t="shared" si="3"/>
        <v>0</v>
      </c>
      <c r="O49" s="50">
        <f t="shared" si="4"/>
        <v>1</v>
      </c>
      <c r="P49" s="44">
        <f t="shared" si="5"/>
        <v>0</v>
      </c>
      <c r="Q49" s="47" t="str">
        <f t="shared" si="6"/>
        <v>الثانية - تغذية و تدبير منزلي</v>
      </c>
      <c r="R49" s="44">
        <f t="shared" si="7"/>
        <v>1</v>
      </c>
      <c r="S49" s="44">
        <f t="shared" si="8"/>
        <v>1</v>
      </c>
      <c r="T49" s="44">
        <f t="shared" si="9"/>
        <v>0</v>
      </c>
    </row>
    <row r="50" spans="1:20" ht="24.9" customHeight="1" x14ac:dyDescent="0.25">
      <c r="A50" s="4">
        <v>1</v>
      </c>
      <c r="B50" s="5" t="s">
        <v>83</v>
      </c>
      <c r="C50" s="5" t="s">
        <v>9</v>
      </c>
      <c r="D50" s="5" t="s">
        <v>24</v>
      </c>
      <c r="F50" s="5" t="s">
        <v>79</v>
      </c>
      <c r="G50" s="8"/>
      <c r="H50" s="8"/>
      <c r="I50" s="8" t="str">
        <f t="shared" si="10"/>
        <v>ضعيف</v>
      </c>
      <c r="J50" s="8"/>
      <c r="K50" s="8" t="str">
        <f t="shared" si="11"/>
        <v>ضعيف</v>
      </c>
      <c r="L50" s="6">
        <v>2000</v>
      </c>
      <c r="M50" s="29">
        <f t="shared" si="2"/>
        <v>18</v>
      </c>
      <c r="N50" s="50">
        <f t="shared" si="3"/>
        <v>0</v>
      </c>
      <c r="O50" s="50">
        <f t="shared" si="4"/>
        <v>1</v>
      </c>
      <c r="P50" s="44">
        <f t="shared" si="5"/>
        <v>0</v>
      </c>
      <c r="Q50" s="47" t="str">
        <f t="shared" si="6"/>
        <v>الثالثة - تغذية و تدبير منزلي</v>
      </c>
      <c r="R50" s="44">
        <f t="shared" si="7"/>
        <v>1</v>
      </c>
      <c r="S50" s="44">
        <f t="shared" si="8"/>
        <v>1</v>
      </c>
      <c r="T50" s="44">
        <f t="shared" si="9"/>
        <v>0</v>
      </c>
    </row>
    <row r="51" spans="1:20" ht="24.9" customHeight="1" x14ac:dyDescent="0.25">
      <c r="A51" s="4">
        <v>1</v>
      </c>
      <c r="B51" s="5" t="s">
        <v>84</v>
      </c>
      <c r="C51" s="5" t="s">
        <v>48</v>
      </c>
      <c r="D51" s="5" t="s">
        <v>27</v>
      </c>
      <c r="F51" s="5" t="s">
        <v>85</v>
      </c>
      <c r="G51" s="8"/>
      <c r="H51" s="8"/>
      <c r="I51" s="8" t="str">
        <f t="shared" si="10"/>
        <v>ضعيف</v>
      </c>
      <c r="J51" s="8"/>
      <c r="K51" s="8" t="str">
        <f t="shared" si="11"/>
        <v>ضعيف</v>
      </c>
      <c r="L51" s="6">
        <v>2000</v>
      </c>
      <c r="M51" s="29">
        <f t="shared" si="2"/>
        <v>18</v>
      </c>
      <c r="N51" s="50">
        <f t="shared" si="3"/>
        <v>0</v>
      </c>
      <c r="O51" s="50">
        <f t="shared" si="4"/>
        <v>1</v>
      </c>
      <c r="P51" s="44">
        <f t="shared" si="5"/>
        <v>0</v>
      </c>
      <c r="Q51" s="47" t="str">
        <f t="shared" si="6"/>
        <v>كبير اخصائيين - وثائق و مكتبات</v>
      </c>
      <c r="R51" s="44">
        <f t="shared" si="7"/>
        <v>1</v>
      </c>
      <c r="S51" s="44">
        <f t="shared" si="8"/>
        <v>1</v>
      </c>
      <c r="T51" s="44">
        <f t="shared" si="9"/>
        <v>0</v>
      </c>
    </row>
    <row r="52" spans="1:20" ht="24.9" customHeight="1" x14ac:dyDescent="0.25">
      <c r="A52" s="4">
        <v>1</v>
      </c>
      <c r="B52" s="5" t="s">
        <v>86</v>
      </c>
      <c r="C52" s="5" t="s">
        <v>48</v>
      </c>
      <c r="D52" s="5" t="s">
        <v>10</v>
      </c>
      <c r="F52" s="5" t="s">
        <v>85</v>
      </c>
      <c r="G52" s="8"/>
      <c r="H52" s="8"/>
      <c r="I52" s="8" t="str">
        <f t="shared" si="10"/>
        <v>ضعيف</v>
      </c>
      <c r="J52" s="8"/>
      <c r="K52" s="8" t="str">
        <f t="shared" si="11"/>
        <v>ضعيف</v>
      </c>
      <c r="L52" s="6">
        <v>2000</v>
      </c>
      <c r="M52" s="29">
        <f t="shared" si="2"/>
        <v>18</v>
      </c>
      <c r="N52" s="50">
        <f t="shared" si="3"/>
        <v>0</v>
      </c>
      <c r="O52" s="50">
        <f t="shared" si="4"/>
        <v>1</v>
      </c>
      <c r="P52" s="44">
        <f t="shared" si="5"/>
        <v>0</v>
      </c>
      <c r="Q52" s="47" t="str">
        <f t="shared" si="6"/>
        <v>الاولى - وثائق و مكتبات</v>
      </c>
      <c r="R52" s="44">
        <f t="shared" si="7"/>
        <v>1</v>
      </c>
      <c r="S52" s="44">
        <f t="shared" si="8"/>
        <v>1</v>
      </c>
      <c r="T52" s="44">
        <f t="shared" si="9"/>
        <v>0</v>
      </c>
    </row>
    <row r="53" spans="1:20" ht="24.9" customHeight="1" x14ac:dyDescent="0.25">
      <c r="A53" s="4">
        <v>1</v>
      </c>
      <c r="B53" s="5" t="s">
        <v>87</v>
      </c>
      <c r="C53" s="5" t="s">
        <v>53</v>
      </c>
      <c r="D53" s="5" t="s">
        <v>16</v>
      </c>
      <c r="F53" s="5" t="s">
        <v>85</v>
      </c>
      <c r="G53" s="8"/>
      <c r="H53" s="8"/>
      <c r="I53" s="8" t="str">
        <f t="shared" si="10"/>
        <v>ضعيف</v>
      </c>
      <c r="J53" s="8"/>
      <c r="K53" s="8" t="str">
        <f t="shared" si="11"/>
        <v>ضعيف</v>
      </c>
      <c r="L53" s="6">
        <v>2000</v>
      </c>
      <c r="M53" s="29">
        <f t="shared" si="2"/>
        <v>18</v>
      </c>
      <c r="N53" s="50">
        <f t="shared" si="3"/>
        <v>0</v>
      </c>
      <c r="O53" s="50">
        <f t="shared" si="4"/>
        <v>1</v>
      </c>
      <c r="P53" s="44">
        <f t="shared" si="5"/>
        <v>0</v>
      </c>
      <c r="Q53" s="47" t="str">
        <f t="shared" si="6"/>
        <v>الثانية - وثائق و مكتبات</v>
      </c>
      <c r="R53" s="44">
        <f t="shared" si="7"/>
        <v>1</v>
      </c>
      <c r="S53" s="44">
        <f t="shared" si="8"/>
        <v>1</v>
      </c>
      <c r="T53" s="44">
        <f t="shared" si="9"/>
        <v>0</v>
      </c>
    </row>
    <row r="54" spans="1:20" ht="24.9" customHeight="1" x14ac:dyDescent="0.25">
      <c r="A54" s="4">
        <v>1</v>
      </c>
      <c r="B54" s="5" t="s">
        <v>88</v>
      </c>
      <c r="C54" s="5" t="s">
        <v>297</v>
      </c>
      <c r="D54" s="5" t="s">
        <v>27</v>
      </c>
      <c r="F54" s="5" t="s">
        <v>89</v>
      </c>
      <c r="G54" s="8"/>
      <c r="H54" s="8"/>
      <c r="I54" s="8" t="str">
        <f t="shared" si="10"/>
        <v>ضعيف</v>
      </c>
      <c r="J54" s="8"/>
      <c r="K54" s="8" t="str">
        <f t="shared" si="11"/>
        <v>ضعيف</v>
      </c>
      <c r="L54" s="6">
        <v>2000</v>
      </c>
      <c r="M54" s="29">
        <f t="shared" si="2"/>
        <v>18</v>
      </c>
      <c r="N54" s="50">
        <f t="shared" si="3"/>
        <v>0</v>
      </c>
      <c r="O54" s="50">
        <f t="shared" si="4"/>
        <v>1</v>
      </c>
      <c r="P54" s="44">
        <f t="shared" si="5"/>
        <v>0</v>
      </c>
      <c r="Q54" s="47" t="str">
        <f t="shared" si="6"/>
        <v>كبير اخصائيين - التعليم</v>
      </c>
      <c r="R54" s="44">
        <f t="shared" si="7"/>
        <v>2</v>
      </c>
      <c r="S54" s="44">
        <f t="shared" si="8"/>
        <v>1</v>
      </c>
      <c r="T54" s="44">
        <f t="shared" si="9"/>
        <v>0</v>
      </c>
    </row>
    <row r="55" spans="1:20" ht="24.9" customHeight="1" x14ac:dyDescent="0.25">
      <c r="A55" s="4">
        <v>2</v>
      </c>
      <c r="B55" s="5" t="s">
        <v>90</v>
      </c>
      <c r="C55" s="5" t="s">
        <v>98</v>
      </c>
      <c r="D55" s="5" t="s">
        <v>27</v>
      </c>
      <c r="F55" s="5" t="s">
        <v>89</v>
      </c>
      <c r="G55" s="8"/>
      <c r="H55" s="8"/>
      <c r="I55" s="8" t="str">
        <f t="shared" si="10"/>
        <v>ضعيف</v>
      </c>
      <c r="J55" s="8"/>
      <c r="K55" s="8" t="str">
        <f t="shared" si="11"/>
        <v>ضعيف</v>
      </c>
      <c r="L55" s="6">
        <v>2000</v>
      </c>
      <c r="M55" s="29">
        <f t="shared" si="2"/>
        <v>18</v>
      </c>
      <c r="N55" s="50">
        <f t="shared" si="3"/>
        <v>0</v>
      </c>
      <c r="O55" s="50">
        <f t="shared" si="4"/>
        <v>1</v>
      </c>
      <c r="P55" s="44">
        <f t="shared" si="5"/>
        <v>0</v>
      </c>
      <c r="Q55" s="47" t="str">
        <f t="shared" si="6"/>
        <v>كبير اخصائيين - التعليم</v>
      </c>
      <c r="R55" s="44">
        <f t="shared" si="7"/>
        <v>2</v>
      </c>
      <c r="S55" s="44">
        <f t="shared" si="8"/>
        <v>1</v>
      </c>
      <c r="T55" s="44">
        <f t="shared" si="9"/>
        <v>0</v>
      </c>
    </row>
    <row r="56" spans="1:20" ht="24.9" customHeight="1" x14ac:dyDescent="0.25">
      <c r="A56" s="4">
        <v>1</v>
      </c>
      <c r="B56" s="5" t="s">
        <v>91</v>
      </c>
      <c r="C56" s="5" t="s">
        <v>9</v>
      </c>
      <c r="D56" s="5" t="s">
        <v>10</v>
      </c>
      <c r="F56" s="5" t="s">
        <v>89</v>
      </c>
      <c r="G56" s="8"/>
      <c r="H56" s="8"/>
      <c r="I56" s="8" t="str">
        <f t="shared" si="10"/>
        <v>ضعيف</v>
      </c>
      <c r="J56" s="8"/>
      <c r="K56" s="8" t="str">
        <f t="shared" si="11"/>
        <v>ضعيف</v>
      </c>
      <c r="L56" s="6">
        <v>2000</v>
      </c>
      <c r="M56" s="29">
        <f t="shared" si="2"/>
        <v>18</v>
      </c>
      <c r="N56" s="50">
        <f t="shared" si="3"/>
        <v>0</v>
      </c>
      <c r="O56" s="50">
        <f t="shared" si="4"/>
        <v>1</v>
      </c>
      <c r="P56" s="44">
        <f t="shared" si="5"/>
        <v>0</v>
      </c>
      <c r="Q56" s="47" t="str">
        <f t="shared" si="6"/>
        <v>الاولى - التعليم</v>
      </c>
      <c r="R56" s="44">
        <f t="shared" si="7"/>
        <v>5</v>
      </c>
      <c r="S56" s="44">
        <f t="shared" si="8"/>
        <v>1</v>
      </c>
      <c r="T56" s="44">
        <f t="shared" si="9"/>
        <v>0</v>
      </c>
    </row>
    <row r="57" spans="1:20" ht="24.9" customHeight="1" x14ac:dyDescent="0.25">
      <c r="A57" s="4">
        <v>2</v>
      </c>
      <c r="B57" s="5" t="s">
        <v>92</v>
      </c>
      <c r="C57" s="5" t="s">
        <v>93</v>
      </c>
      <c r="D57" s="5" t="s">
        <v>10</v>
      </c>
      <c r="F57" s="5" t="s">
        <v>89</v>
      </c>
      <c r="G57" s="8"/>
      <c r="H57" s="8"/>
      <c r="I57" s="8" t="str">
        <f t="shared" si="10"/>
        <v>ضعيف</v>
      </c>
      <c r="J57" s="8"/>
      <c r="K57" s="8" t="str">
        <f t="shared" si="11"/>
        <v>ضعيف</v>
      </c>
      <c r="L57" s="6">
        <v>2000</v>
      </c>
      <c r="M57" s="29">
        <f t="shared" si="2"/>
        <v>18</v>
      </c>
      <c r="N57" s="50">
        <f t="shared" si="3"/>
        <v>0</v>
      </c>
      <c r="O57" s="50">
        <f t="shared" si="4"/>
        <v>1</v>
      </c>
      <c r="P57" s="44">
        <f t="shared" si="5"/>
        <v>0</v>
      </c>
      <c r="Q57" s="47" t="str">
        <f t="shared" si="6"/>
        <v>الاولى - التعليم</v>
      </c>
      <c r="R57" s="44">
        <f t="shared" si="7"/>
        <v>5</v>
      </c>
      <c r="S57" s="44">
        <f t="shared" si="8"/>
        <v>1</v>
      </c>
      <c r="T57" s="44">
        <f t="shared" si="9"/>
        <v>0</v>
      </c>
    </row>
    <row r="58" spans="1:20" ht="24.9" customHeight="1" x14ac:dyDescent="0.25">
      <c r="A58" s="4">
        <v>3</v>
      </c>
      <c r="B58" s="5" t="s">
        <v>94</v>
      </c>
      <c r="C58" s="5" t="s">
        <v>53</v>
      </c>
      <c r="D58" s="5" t="s">
        <v>10</v>
      </c>
      <c r="F58" s="5" t="s">
        <v>89</v>
      </c>
      <c r="G58" s="8"/>
      <c r="H58" s="8"/>
      <c r="I58" s="8" t="str">
        <f t="shared" si="10"/>
        <v>ضعيف</v>
      </c>
      <c r="J58" s="8"/>
      <c r="K58" s="8" t="str">
        <f t="shared" si="11"/>
        <v>ضعيف</v>
      </c>
      <c r="L58" s="6">
        <v>2000</v>
      </c>
      <c r="M58" s="29">
        <f t="shared" si="2"/>
        <v>18</v>
      </c>
      <c r="N58" s="50">
        <f t="shared" si="3"/>
        <v>0</v>
      </c>
      <c r="O58" s="50">
        <f t="shared" si="4"/>
        <v>1</v>
      </c>
      <c r="P58" s="44">
        <f t="shared" si="5"/>
        <v>0</v>
      </c>
      <c r="Q58" s="47" t="str">
        <f t="shared" si="6"/>
        <v>الاولى - التعليم</v>
      </c>
      <c r="R58" s="44">
        <f t="shared" si="7"/>
        <v>5</v>
      </c>
      <c r="S58" s="44">
        <f t="shared" si="8"/>
        <v>1</v>
      </c>
      <c r="T58" s="44">
        <f t="shared" si="9"/>
        <v>0</v>
      </c>
    </row>
    <row r="59" spans="1:20" ht="24.9" customHeight="1" x14ac:dyDescent="0.25">
      <c r="A59" s="4">
        <v>4</v>
      </c>
      <c r="B59" s="5" t="s">
        <v>95</v>
      </c>
      <c r="C59" s="5" t="s">
        <v>53</v>
      </c>
      <c r="D59" s="5" t="s">
        <v>10</v>
      </c>
      <c r="F59" s="5" t="s">
        <v>89</v>
      </c>
      <c r="G59" s="8"/>
      <c r="H59" s="8"/>
      <c r="I59" s="8" t="str">
        <f t="shared" si="10"/>
        <v>ضعيف</v>
      </c>
      <c r="J59" s="8"/>
      <c r="K59" s="8" t="str">
        <f t="shared" si="11"/>
        <v>ضعيف</v>
      </c>
      <c r="L59" s="6">
        <v>2000</v>
      </c>
      <c r="M59" s="29">
        <f t="shared" si="2"/>
        <v>18</v>
      </c>
      <c r="N59" s="50">
        <f t="shared" si="3"/>
        <v>0</v>
      </c>
      <c r="O59" s="50">
        <f t="shared" si="4"/>
        <v>1</v>
      </c>
      <c r="P59" s="44">
        <f t="shared" si="5"/>
        <v>0</v>
      </c>
      <c r="Q59" s="47" t="str">
        <f t="shared" si="6"/>
        <v>الاولى - التعليم</v>
      </c>
      <c r="R59" s="44">
        <f t="shared" si="7"/>
        <v>5</v>
      </c>
      <c r="S59" s="44">
        <f t="shared" si="8"/>
        <v>1</v>
      </c>
      <c r="T59" s="44">
        <f t="shared" si="9"/>
        <v>0</v>
      </c>
    </row>
    <row r="60" spans="1:20" ht="24.9" customHeight="1" x14ac:dyDescent="0.25">
      <c r="A60" s="4">
        <v>5</v>
      </c>
      <c r="B60" s="5" t="s">
        <v>96</v>
      </c>
      <c r="C60" s="5" t="s">
        <v>15</v>
      </c>
      <c r="D60" s="5" t="s">
        <v>10</v>
      </c>
      <c r="F60" s="5" t="s">
        <v>89</v>
      </c>
      <c r="G60" s="8"/>
      <c r="H60" s="8"/>
      <c r="I60" s="8" t="str">
        <f t="shared" si="10"/>
        <v>ضعيف</v>
      </c>
      <c r="J60" s="8"/>
      <c r="K60" s="8" t="str">
        <f t="shared" si="11"/>
        <v>ضعيف</v>
      </c>
      <c r="L60" s="6">
        <v>2000</v>
      </c>
      <c r="M60" s="29">
        <f t="shared" si="2"/>
        <v>18</v>
      </c>
      <c r="N60" s="50">
        <f t="shared" si="3"/>
        <v>0</v>
      </c>
      <c r="O60" s="50">
        <f t="shared" si="4"/>
        <v>1</v>
      </c>
      <c r="P60" s="44">
        <f t="shared" si="5"/>
        <v>0</v>
      </c>
      <c r="Q60" s="47" t="str">
        <f t="shared" si="6"/>
        <v>الاولى - التعليم</v>
      </c>
      <c r="R60" s="44">
        <f t="shared" si="7"/>
        <v>5</v>
      </c>
      <c r="S60" s="44">
        <f t="shared" si="8"/>
        <v>1</v>
      </c>
      <c r="T60" s="44">
        <f t="shared" si="9"/>
        <v>0</v>
      </c>
    </row>
    <row r="61" spans="1:20" ht="24.9" customHeight="1" x14ac:dyDescent="0.25">
      <c r="A61" s="4">
        <v>1</v>
      </c>
      <c r="B61" s="5" t="s">
        <v>97</v>
      </c>
      <c r="C61" s="5" t="s">
        <v>98</v>
      </c>
      <c r="D61" s="5" t="s">
        <v>16</v>
      </c>
      <c r="F61" s="5" t="s">
        <v>89</v>
      </c>
      <c r="G61" s="8"/>
      <c r="H61" s="8"/>
      <c r="I61" s="8" t="str">
        <f t="shared" si="10"/>
        <v>ضعيف</v>
      </c>
      <c r="J61" s="8"/>
      <c r="K61" s="8" t="str">
        <f t="shared" si="11"/>
        <v>ضعيف</v>
      </c>
      <c r="L61" s="6">
        <v>2000</v>
      </c>
      <c r="M61" s="29">
        <f t="shared" si="2"/>
        <v>18</v>
      </c>
      <c r="N61" s="50">
        <f t="shared" si="3"/>
        <v>0</v>
      </c>
      <c r="O61" s="50">
        <f t="shared" si="4"/>
        <v>1</v>
      </c>
      <c r="P61" s="44">
        <f t="shared" si="5"/>
        <v>0</v>
      </c>
      <c r="Q61" s="47" t="str">
        <f t="shared" si="6"/>
        <v>الثانية - التعليم</v>
      </c>
      <c r="R61" s="44">
        <f t="shared" si="7"/>
        <v>10</v>
      </c>
      <c r="S61" s="44">
        <f t="shared" si="8"/>
        <v>1</v>
      </c>
      <c r="T61" s="44">
        <f t="shared" si="9"/>
        <v>0</v>
      </c>
    </row>
    <row r="62" spans="1:20" ht="24.9" customHeight="1" x14ac:dyDescent="0.25">
      <c r="A62" s="4">
        <v>2</v>
      </c>
      <c r="B62" s="5" t="s">
        <v>99</v>
      </c>
      <c r="C62" s="5" t="s">
        <v>48</v>
      </c>
      <c r="D62" s="5" t="s">
        <v>16</v>
      </c>
      <c r="F62" s="5" t="s">
        <v>89</v>
      </c>
      <c r="G62" s="8"/>
      <c r="H62" s="8"/>
      <c r="I62" s="8" t="str">
        <f t="shared" si="10"/>
        <v>ضعيف</v>
      </c>
      <c r="J62" s="8"/>
      <c r="K62" s="8" t="str">
        <f t="shared" si="11"/>
        <v>ضعيف</v>
      </c>
      <c r="L62" s="6">
        <v>2000</v>
      </c>
      <c r="M62" s="29">
        <f t="shared" si="2"/>
        <v>18</v>
      </c>
      <c r="N62" s="50">
        <f t="shared" si="3"/>
        <v>0</v>
      </c>
      <c r="O62" s="50">
        <f t="shared" si="4"/>
        <v>1</v>
      </c>
      <c r="P62" s="44">
        <f t="shared" si="5"/>
        <v>0</v>
      </c>
      <c r="Q62" s="47" t="str">
        <f t="shared" si="6"/>
        <v>الثانية - التعليم</v>
      </c>
      <c r="R62" s="44">
        <f t="shared" si="7"/>
        <v>10</v>
      </c>
      <c r="S62" s="44">
        <f t="shared" si="8"/>
        <v>1</v>
      </c>
      <c r="T62" s="44">
        <f t="shared" si="9"/>
        <v>0</v>
      </c>
    </row>
    <row r="63" spans="1:20" ht="24.9" customHeight="1" x14ac:dyDescent="0.25">
      <c r="A63" s="4">
        <v>3</v>
      </c>
      <c r="B63" s="5" t="s">
        <v>100</v>
      </c>
      <c r="C63" s="5" t="s">
        <v>101</v>
      </c>
      <c r="D63" s="5" t="s">
        <v>16</v>
      </c>
      <c r="F63" s="5" t="s">
        <v>89</v>
      </c>
      <c r="G63" s="8"/>
      <c r="H63" s="8"/>
      <c r="I63" s="8" t="str">
        <f t="shared" si="10"/>
        <v>ضعيف</v>
      </c>
      <c r="J63" s="8"/>
      <c r="K63" s="8" t="str">
        <f t="shared" si="11"/>
        <v>ضعيف</v>
      </c>
      <c r="L63" s="6">
        <v>2000</v>
      </c>
      <c r="M63" s="29">
        <f t="shared" si="2"/>
        <v>18</v>
      </c>
      <c r="N63" s="50">
        <f t="shared" si="3"/>
        <v>0</v>
      </c>
      <c r="O63" s="50">
        <f t="shared" si="4"/>
        <v>1</v>
      </c>
      <c r="P63" s="44">
        <f t="shared" si="5"/>
        <v>0</v>
      </c>
      <c r="Q63" s="47" t="str">
        <f t="shared" si="6"/>
        <v>الثانية - التعليم</v>
      </c>
      <c r="R63" s="44">
        <f t="shared" si="7"/>
        <v>10</v>
      </c>
      <c r="S63" s="44">
        <f t="shared" si="8"/>
        <v>1</v>
      </c>
      <c r="T63" s="44">
        <f t="shared" si="9"/>
        <v>0</v>
      </c>
    </row>
    <row r="64" spans="1:20" ht="24.9" customHeight="1" x14ac:dyDescent="0.25">
      <c r="A64" s="4">
        <v>4</v>
      </c>
      <c r="B64" s="5" t="s">
        <v>102</v>
      </c>
      <c r="C64" s="5" t="s">
        <v>103</v>
      </c>
      <c r="D64" s="5" t="s">
        <v>16</v>
      </c>
      <c r="F64" s="5" t="s">
        <v>89</v>
      </c>
      <c r="G64" s="8"/>
      <c r="H64" s="8"/>
      <c r="I64" s="8" t="str">
        <f t="shared" si="10"/>
        <v>ضعيف</v>
      </c>
      <c r="J64" s="8"/>
      <c r="K64" s="8" t="str">
        <f t="shared" si="11"/>
        <v>ضعيف</v>
      </c>
      <c r="L64" s="6">
        <v>2000</v>
      </c>
      <c r="M64" s="29">
        <f t="shared" si="2"/>
        <v>18</v>
      </c>
      <c r="N64" s="50">
        <f t="shared" si="3"/>
        <v>0</v>
      </c>
      <c r="O64" s="50">
        <f t="shared" si="4"/>
        <v>1</v>
      </c>
      <c r="P64" s="44">
        <f t="shared" si="5"/>
        <v>0</v>
      </c>
      <c r="Q64" s="47" t="str">
        <f t="shared" si="6"/>
        <v>الثانية - التعليم</v>
      </c>
      <c r="R64" s="44">
        <f t="shared" si="7"/>
        <v>10</v>
      </c>
      <c r="S64" s="44">
        <f t="shared" si="8"/>
        <v>1</v>
      </c>
      <c r="T64" s="44">
        <f t="shared" si="9"/>
        <v>0</v>
      </c>
    </row>
    <row r="65" spans="1:20" ht="24.9" customHeight="1" x14ac:dyDescent="0.25">
      <c r="A65" s="4">
        <v>5</v>
      </c>
      <c r="B65" s="5" t="s">
        <v>104</v>
      </c>
      <c r="C65" s="5" t="s">
        <v>48</v>
      </c>
      <c r="D65" s="5" t="s">
        <v>16</v>
      </c>
      <c r="F65" s="5" t="s">
        <v>89</v>
      </c>
      <c r="G65" s="8"/>
      <c r="H65" s="8"/>
      <c r="I65" s="8" t="str">
        <f t="shared" si="10"/>
        <v>ضعيف</v>
      </c>
      <c r="J65" s="8"/>
      <c r="K65" s="8" t="str">
        <f t="shared" si="11"/>
        <v>ضعيف</v>
      </c>
      <c r="L65" s="6">
        <v>2000</v>
      </c>
      <c r="M65" s="29">
        <f t="shared" si="2"/>
        <v>18</v>
      </c>
      <c r="N65" s="50">
        <f t="shared" si="3"/>
        <v>0</v>
      </c>
      <c r="O65" s="50">
        <f t="shared" si="4"/>
        <v>1</v>
      </c>
      <c r="P65" s="44">
        <f t="shared" si="5"/>
        <v>0</v>
      </c>
      <c r="Q65" s="47" t="str">
        <f t="shared" si="6"/>
        <v>الثانية - التعليم</v>
      </c>
      <c r="R65" s="44">
        <f t="shared" si="7"/>
        <v>10</v>
      </c>
      <c r="S65" s="44">
        <f t="shared" si="8"/>
        <v>1</v>
      </c>
      <c r="T65" s="44">
        <f t="shared" si="9"/>
        <v>0</v>
      </c>
    </row>
    <row r="66" spans="1:20" ht="24.9" customHeight="1" x14ac:dyDescent="0.25">
      <c r="A66" s="4">
        <v>6</v>
      </c>
      <c r="B66" s="5" t="s">
        <v>298</v>
      </c>
      <c r="C66" s="5" t="s">
        <v>53</v>
      </c>
      <c r="D66" s="5" t="s">
        <v>16</v>
      </c>
      <c r="F66" s="5" t="s">
        <v>89</v>
      </c>
      <c r="G66" s="8"/>
      <c r="H66" s="8"/>
      <c r="I66" s="8" t="str">
        <f t="shared" si="10"/>
        <v>ضعيف</v>
      </c>
      <c r="J66" s="8"/>
      <c r="K66" s="8" t="str">
        <f t="shared" si="11"/>
        <v>ضعيف</v>
      </c>
      <c r="L66" s="6">
        <v>2000</v>
      </c>
      <c r="M66" s="29">
        <f t="shared" si="2"/>
        <v>18</v>
      </c>
      <c r="N66" s="50">
        <f t="shared" si="3"/>
        <v>0</v>
      </c>
      <c r="O66" s="50">
        <f t="shared" si="4"/>
        <v>1</v>
      </c>
      <c r="P66" s="44">
        <f t="shared" si="5"/>
        <v>0</v>
      </c>
      <c r="Q66" s="47" t="str">
        <f t="shared" si="6"/>
        <v>الثانية - التعليم</v>
      </c>
      <c r="R66" s="44">
        <f t="shared" si="7"/>
        <v>10</v>
      </c>
      <c r="S66" s="44">
        <f t="shared" si="8"/>
        <v>1</v>
      </c>
      <c r="T66" s="44">
        <f t="shared" si="9"/>
        <v>0</v>
      </c>
    </row>
    <row r="67" spans="1:20" ht="24.9" customHeight="1" x14ac:dyDescent="0.25">
      <c r="A67" s="4">
        <v>7</v>
      </c>
      <c r="B67" s="5" t="s">
        <v>105</v>
      </c>
      <c r="C67" s="5" t="s">
        <v>106</v>
      </c>
      <c r="D67" s="5" t="s">
        <v>16</v>
      </c>
      <c r="F67" s="5" t="s">
        <v>89</v>
      </c>
      <c r="G67" s="8"/>
      <c r="H67" s="8"/>
      <c r="I67" s="8" t="str">
        <f t="shared" si="10"/>
        <v>ضعيف</v>
      </c>
      <c r="J67" s="8"/>
      <c r="K67" s="8" t="str">
        <f t="shared" si="11"/>
        <v>ضعيف</v>
      </c>
      <c r="L67" s="6">
        <v>2000</v>
      </c>
      <c r="M67" s="29">
        <f t="shared" si="2"/>
        <v>18</v>
      </c>
      <c r="N67" s="50">
        <f t="shared" si="3"/>
        <v>0</v>
      </c>
      <c r="O67" s="50">
        <f t="shared" si="4"/>
        <v>1</v>
      </c>
      <c r="P67" s="44">
        <f t="shared" si="5"/>
        <v>0</v>
      </c>
      <c r="Q67" s="47" t="str">
        <f t="shared" si="6"/>
        <v>الثانية - التعليم</v>
      </c>
      <c r="R67" s="44">
        <f t="shared" si="7"/>
        <v>10</v>
      </c>
      <c r="S67" s="44">
        <f t="shared" si="8"/>
        <v>1</v>
      </c>
      <c r="T67" s="44">
        <f t="shared" si="9"/>
        <v>0</v>
      </c>
    </row>
    <row r="68" spans="1:20" ht="24.9" customHeight="1" x14ac:dyDescent="0.25">
      <c r="A68" s="4">
        <v>8</v>
      </c>
      <c r="B68" s="5" t="s">
        <v>107</v>
      </c>
      <c r="C68" s="5" t="s">
        <v>53</v>
      </c>
      <c r="D68" s="5" t="s">
        <v>16</v>
      </c>
      <c r="F68" s="5" t="s">
        <v>89</v>
      </c>
      <c r="G68" s="8"/>
      <c r="H68" s="8"/>
      <c r="I68" s="8" t="str">
        <f t="shared" si="10"/>
        <v>ضعيف</v>
      </c>
      <c r="J68" s="8"/>
      <c r="K68" s="8" t="str">
        <f t="shared" si="11"/>
        <v>ضعيف</v>
      </c>
      <c r="L68" s="6">
        <v>2000</v>
      </c>
      <c r="M68" s="29">
        <f t="shared" si="2"/>
        <v>18</v>
      </c>
      <c r="N68" s="50">
        <f t="shared" si="3"/>
        <v>0</v>
      </c>
      <c r="O68" s="50">
        <f t="shared" si="4"/>
        <v>1</v>
      </c>
      <c r="P68" s="44">
        <f t="shared" si="5"/>
        <v>0</v>
      </c>
      <c r="Q68" s="47" t="str">
        <f t="shared" si="6"/>
        <v>الثانية - التعليم</v>
      </c>
      <c r="R68" s="44">
        <f t="shared" si="7"/>
        <v>10</v>
      </c>
      <c r="S68" s="44">
        <f t="shared" si="8"/>
        <v>1</v>
      </c>
      <c r="T68" s="44">
        <f t="shared" si="9"/>
        <v>0</v>
      </c>
    </row>
    <row r="69" spans="1:20" ht="24.9" customHeight="1" x14ac:dyDescent="0.25">
      <c r="A69" s="4">
        <v>9</v>
      </c>
      <c r="B69" s="5" t="s">
        <v>108</v>
      </c>
      <c r="C69" s="5" t="s">
        <v>109</v>
      </c>
      <c r="D69" s="5" t="s">
        <v>16</v>
      </c>
      <c r="F69" s="5" t="s">
        <v>89</v>
      </c>
      <c r="G69" s="8"/>
      <c r="H69" s="8"/>
      <c r="I69" s="8" t="str">
        <f t="shared" si="10"/>
        <v>ضعيف</v>
      </c>
      <c r="J69" s="8"/>
      <c r="K69" s="8" t="str">
        <f t="shared" si="11"/>
        <v>ضعيف</v>
      </c>
      <c r="L69" s="6">
        <v>2000</v>
      </c>
      <c r="M69" s="29">
        <f t="shared" si="2"/>
        <v>18</v>
      </c>
      <c r="N69" s="50">
        <f t="shared" si="3"/>
        <v>0</v>
      </c>
      <c r="O69" s="50">
        <f t="shared" si="4"/>
        <v>1</v>
      </c>
      <c r="P69" s="44">
        <f t="shared" si="5"/>
        <v>0</v>
      </c>
      <c r="Q69" s="47" t="str">
        <f t="shared" si="6"/>
        <v>الثانية - التعليم</v>
      </c>
      <c r="R69" s="44">
        <f t="shared" si="7"/>
        <v>10</v>
      </c>
      <c r="S69" s="44">
        <f t="shared" si="8"/>
        <v>1</v>
      </c>
      <c r="T69" s="44">
        <f t="shared" si="9"/>
        <v>0</v>
      </c>
    </row>
    <row r="70" spans="1:20" ht="24.9" customHeight="1" x14ac:dyDescent="0.25">
      <c r="A70" s="4">
        <v>10</v>
      </c>
      <c r="B70" s="5" t="s">
        <v>110</v>
      </c>
      <c r="C70" s="5" t="s">
        <v>38</v>
      </c>
      <c r="D70" s="5" t="s">
        <v>16</v>
      </c>
      <c r="F70" s="5" t="s">
        <v>89</v>
      </c>
      <c r="G70" s="8"/>
      <c r="H70" s="8"/>
      <c r="I70" s="8" t="str">
        <f t="shared" si="10"/>
        <v>ضعيف</v>
      </c>
      <c r="J70" s="8"/>
      <c r="K70" s="8" t="str">
        <f t="shared" si="11"/>
        <v>ضعيف</v>
      </c>
      <c r="L70" s="6">
        <v>2000</v>
      </c>
      <c r="M70" s="29">
        <f>+$L$6-L70</f>
        <v>18</v>
      </c>
      <c r="N70" s="50">
        <f t="shared" si="3"/>
        <v>0</v>
      </c>
      <c r="O70" s="50">
        <f t="shared" si="4"/>
        <v>1</v>
      </c>
      <c r="P70" s="44">
        <f t="shared" si="5"/>
        <v>0</v>
      </c>
      <c r="Q70" s="47" t="str">
        <f t="shared" si="6"/>
        <v>الثانية - التعليم</v>
      </c>
      <c r="R70" s="44">
        <f t="shared" si="7"/>
        <v>10</v>
      </c>
      <c r="S70" s="44">
        <f t="shared" si="8"/>
        <v>1</v>
      </c>
      <c r="T70" s="44">
        <f t="shared" si="9"/>
        <v>0</v>
      </c>
    </row>
    <row r="71" spans="1:20" ht="24.9" customHeight="1" x14ac:dyDescent="0.25">
      <c r="A71" s="4">
        <v>1</v>
      </c>
      <c r="B71" s="5" t="s">
        <v>111</v>
      </c>
      <c r="C71" s="5" t="s">
        <v>122</v>
      </c>
      <c r="D71" s="5" t="s">
        <v>24</v>
      </c>
      <c r="F71" s="5" t="s">
        <v>89</v>
      </c>
      <c r="G71" s="8"/>
      <c r="H71" s="8"/>
      <c r="I71" s="8" t="str">
        <f t="shared" si="10"/>
        <v>ضعيف</v>
      </c>
      <c r="J71" s="8"/>
      <c r="K71" s="8" t="str">
        <f t="shared" si="11"/>
        <v>ضعيف</v>
      </c>
      <c r="L71" s="6">
        <v>2000</v>
      </c>
      <c r="M71" s="29">
        <f t="shared" si="2"/>
        <v>18</v>
      </c>
      <c r="N71" s="50">
        <f t="shared" si="3"/>
        <v>0</v>
      </c>
      <c r="O71" s="50">
        <f t="shared" si="4"/>
        <v>1</v>
      </c>
      <c r="P71" s="44">
        <f t="shared" si="5"/>
        <v>0</v>
      </c>
      <c r="Q71" s="47" t="str">
        <f t="shared" si="6"/>
        <v>الثالثة - التعليم</v>
      </c>
      <c r="R71" s="44">
        <f t="shared" si="7"/>
        <v>2</v>
      </c>
      <c r="S71" s="44">
        <f t="shared" si="8"/>
        <v>1</v>
      </c>
      <c r="T71" s="44">
        <f t="shared" si="9"/>
        <v>0</v>
      </c>
    </row>
    <row r="72" spans="1:20" ht="24.9" customHeight="1" x14ac:dyDescent="0.25">
      <c r="A72" s="4">
        <v>2</v>
      </c>
      <c r="B72" s="5" t="s">
        <v>113</v>
      </c>
      <c r="C72" s="5" t="s">
        <v>106</v>
      </c>
      <c r="D72" s="5" t="s">
        <v>24</v>
      </c>
      <c r="F72" s="5" t="s">
        <v>89</v>
      </c>
      <c r="G72" s="8"/>
      <c r="H72" s="8"/>
      <c r="I72" s="8" t="str">
        <f t="shared" si="10"/>
        <v>ضعيف</v>
      </c>
      <c r="J72" s="8"/>
      <c r="K72" s="8" t="str">
        <f t="shared" si="11"/>
        <v>ضعيف</v>
      </c>
      <c r="L72" s="6">
        <v>2000</v>
      </c>
      <c r="M72" s="29">
        <f t="shared" si="2"/>
        <v>18</v>
      </c>
      <c r="N72" s="50">
        <f t="shared" si="3"/>
        <v>0</v>
      </c>
      <c r="O72" s="50">
        <f t="shared" si="4"/>
        <v>1</v>
      </c>
      <c r="P72" s="44">
        <f t="shared" si="5"/>
        <v>0</v>
      </c>
      <c r="Q72" s="47" t="str">
        <f t="shared" si="6"/>
        <v>الثالثة - التعليم</v>
      </c>
      <c r="R72" s="44">
        <f t="shared" si="7"/>
        <v>2</v>
      </c>
      <c r="S72" s="44">
        <f t="shared" si="8"/>
        <v>1</v>
      </c>
      <c r="T72" s="44">
        <f t="shared" si="9"/>
        <v>0</v>
      </c>
    </row>
    <row r="73" spans="1:20" ht="24.9" customHeight="1" x14ac:dyDescent="0.25">
      <c r="A73" s="4">
        <v>1</v>
      </c>
      <c r="B73" s="5" t="s">
        <v>114</v>
      </c>
      <c r="C73" s="5" t="s">
        <v>43</v>
      </c>
      <c r="D73" s="5" t="s">
        <v>16</v>
      </c>
      <c r="F73" s="5" t="s">
        <v>115</v>
      </c>
      <c r="G73" s="8"/>
      <c r="H73" s="8"/>
      <c r="I73" s="8" t="str">
        <f t="shared" ref="I73:I99" si="12">VLOOKUP(H73,$AA$8:$AB$12,2,TRUE)</f>
        <v>ضعيف</v>
      </c>
      <c r="J73" s="8"/>
      <c r="K73" s="8" t="str">
        <f t="shared" ref="K73:K99" si="13">VLOOKUP(J73,$AA$8:$AB$12,2,TRUE)</f>
        <v>ضعيف</v>
      </c>
      <c r="L73" s="6">
        <v>2000</v>
      </c>
      <c r="M73" s="29">
        <f t="shared" si="2"/>
        <v>18</v>
      </c>
      <c r="N73" s="50">
        <f t="shared" si="3"/>
        <v>0</v>
      </c>
      <c r="O73" s="50">
        <f t="shared" si="4"/>
        <v>1</v>
      </c>
      <c r="P73" s="44">
        <f t="shared" si="5"/>
        <v>0</v>
      </c>
      <c r="Q73" s="47" t="str">
        <f t="shared" si="6"/>
        <v>الثانية - تمريض عالي</v>
      </c>
      <c r="R73" s="44">
        <f t="shared" si="7"/>
        <v>1</v>
      </c>
      <c r="S73" s="44">
        <f t="shared" si="8"/>
        <v>1</v>
      </c>
      <c r="T73" s="44">
        <f t="shared" si="9"/>
        <v>0</v>
      </c>
    </row>
    <row r="74" spans="1:20" ht="24.9" customHeight="1" x14ac:dyDescent="0.25">
      <c r="A74" s="4">
        <v>1</v>
      </c>
      <c r="B74" s="5" t="s">
        <v>116</v>
      </c>
      <c r="C74" s="5" t="s">
        <v>43</v>
      </c>
      <c r="D74" s="5" t="s">
        <v>24</v>
      </c>
      <c r="F74" s="5" t="s">
        <v>115</v>
      </c>
      <c r="G74" s="8"/>
      <c r="H74" s="8"/>
      <c r="I74" s="8" t="str">
        <f t="shared" si="12"/>
        <v>ضعيف</v>
      </c>
      <c r="J74" s="8"/>
      <c r="K74" s="8" t="str">
        <f t="shared" si="13"/>
        <v>ضعيف</v>
      </c>
      <c r="L74" s="6">
        <v>2000</v>
      </c>
      <c r="M74" s="29">
        <f t="shared" ref="M74:M99" si="14">+$L$6-L74</f>
        <v>18</v>
      </c>
      <c r="N74" s="50">
        <f t="shared" ref="N74:N99" si="15">AND(J74&gt;=80,H74&gt;=80)*1</f>
        <v>0</v>
      </c>
      <c r="O74" s="50">
        <f t="shared" ref="O74:O99" si="16">(M74&gt;=3)*1</f>
        <v>1</v>
      </c>
      <c r="P74" s="44">
        <f t="shared" ref="P74:P99" si="17">PRODUCT(N74:O74)</f>
        <v>0</v>
      </c>
      <c r="Q74" s="47" t="str">
        <f t="shared" ref="Q74:Q99" si="18">D74&amp;" - " &amp;F74</f>
        <v>الثالثة - تمريض عالي</v>
      </c>
      <c r="R74" s="44">
        <f t="shared" ref="R74:R99" si="19">COUNTIF(Q:Q,Q74)</f>
        <v>1</v>
      </c>
      <c r="S74" s="44">
        <f t="shared" ref="S74:S99" si="20">ROUNDUP(10%*R74,0)</f>
        <v>1</v>
      </c>
      <c r="T74" s="44">
        <f t="shared" ref="T74:T99" si="21">COUNTIFS(Q:Q,Q74,P:P,1)</f>
        <v>0</v>
      </c>
    </row>
    <row r="75" spans="1:20" ht="24.9" customHeight="1" x14ac:dyDescent="0.25">
      <c r="A75" s="4">
        <v>1</v>
      </c>
      <c r="B75" s="5" t="s">
        <v>117</v>
      </c>
      <c r="C75" s="5" t="s">
        <v>15</v>
      </c>
      <c r="D75" s="5" t="s">
        <v>27</v>
      </c>
      <c r="F75" s="5" t="s">
        <v>118</v>
      </c>
      <c r="G75" s="8"/>
      <c r="H75" s="8"/>
      <c r="I75" s="8" t="str">
        <f t="shared" si="12"/>
        <v>ضعيف</v>
      </c>
      <c r="J75" s="8"/>
      <c r="K75" s="8" t="str">
        <f t="shared" si="13"/>
        <v>ضعيف</v>
      </c>
      <c r="L75" s="6">
        <v>2000</v>
      </c>
      <c r="M75" s="29">
        <f t="shared" si="14"/>
        <v>18</v>
      </c>
      <c r="N75" s="50">
        <f t="shared" si="15"/>
        <v>0</v>
      </c>
      <c r="O75" s="50">
        <f t="shared" si="16"/>
        <v>1</v>
      </c>
      <c r="P75" s="44">
        <f t="shared" si="17"/>
        <v>0</v>
      </c>
      <c r="Q75" s="47" t="str">
        <f t="shared" si="18"/>
        <v>كبير اخصائيين - تمويل و محاسبة</v>
      </c>
      <c r="R75" s="44">
        <f t="shared" si="19"/>
        <v>2</v>
      </c>
      <c r="S75" s="44">
        <f t="shared" si="20"/>
        <v>1</v>
      </c>
      <c r="T75" s="44">
        <f t="shared" si="21"/>
        <v>0</v>
      </c>
    </row>
    <row r="76" spans="1:20" ht="24.9" customHeight="1" x14ac:dyDescent="0.25">
      <c r="A76" s="4">
        <v>2</v>
      </c>
      <c r="B76" s="5" t="s">
        <v>119</v>
      </c>
      <c r="C76" s="5" t="s">
        <v>38</v>
      </c>
      <c r="D76" s="5" t="s">
        <v>27</v>
      </c>
      <c r="F76" s="5" t="s">
        <v>118</v>
      </c>
      <c r="G76" s="8"/>
      <c r="H76" s="8"/>
      <c r="I76" s="8" t="str">
        <f t="shared" si="12"/>
        <v>ضعيف</v>
      </c>
      <c r="J76" s="8"/>
      <c r="K76" s="8" t="str">
        <f t="shared" si="13"/>
        <v>ضعيف</v>
      </c>
      <c r="L76" s="6">
        <v>2000</v>
      </c>
      <c r="M76" s="29">
        <f t="shared" si="14"/>
        <v>18</v>
      </c>
      <c r="N76" s="50">
        <f t="shared" si="15"/>
        <v>0</v>
      </c>
      <c r="O76" s="50">
        <f t="shared" si="16"/>
        <v>1</v>
      </c>
      <c r="P76" s="44">
        <f t="shared" si="17"/>
        <v>0</v>
      </c>
      <c r="Q76" s="47" t="str">
        <f t="shared" si="18"/>
        <v>كبير اخصائيين - تمويل و محاسبة</v>
      </c>
      <c r="R76" s="44">
        <f t="shared" si="19"/>
        <v>2</v>
      </c>
      <c r="S76" s="44">
        <f t="shared" si="20"/>
        <v>1</v>
      </c>
      <c r="T76" s="44">
        <f t="shared" si="21"/>
        <v>0</v>
      </c>
    </row>
    <row r="77" spans="1:20" ht="24.9" customHeight="1" x14ac:dyDescent="0.25">
      <c r="A77" s="4">
        <v>1</v>
      </c>
      <c r="B77" s="5" t="s">
        <v>120</v>
      </c>
      <c r="C77" s="5" t="s">
        <v>43</v>
      </c>
      <c r="D77" s="5" t="s">
        <v>10</v>
      </c>
      <c r="F77" s="5" t="s">
        <v>118</v>
      </c>
      <c r="G77" s="8"/>
      <c r="H77" s="8"/>
      <c r="I77" s="8" t="str">
        <f t="shared" si="12"/>
        <v>ضعيف</v>
      </c>
      <c r="J77" s="8"/>
      <c r="K77" s="8" t="str">
        <f t="shared" si="13"/>
        <v>ضعيف</v>
      </c>
      <c r="L77" s="6">
        <v>2000</v>
      </c>
      <c r="M77" s="29">
        <f t="shared" si="14"/>
        <v>18</v>
      </c>
      <c r="N77" s="50">
        <f t="shared" si="15"/>
        <v>0</v>
      </c>
      <c r="O77" s="50">
        <f t="shared" si="16"/>
        <v>1</v>
      </c>
      <c r="P77" s="44">
        <f t="shared" si="17"/>
        <v>0</v>
      </c>
      <c r="Q77" s="47" t="str">
        <f t="shared" si="18"/>
        <v>الاولى - تمويل و محاسبة</v>
      </c>
      <c r="R77" s="44">
        <f t="shared" si="19"/>
        <v>3</v>
      </c>
      <c r="S77" s="44">
        <f t="shared" si="20"/>
        <v>1</v>
      </c>
      <c r="T77" s="44">
        <f t="shared" si="21"/>
        <v>0</v>
      </c>
    </row>
    <row r="78" spans="1:20" ht="24.9" customHeight="1" x14ac:dyDescent="0.25">
      <c r="A78" s="4">
        <v>2</v>
      </c>
      <c r="B78" s="5" t="s">
        <v>121</v>
      </c>
      <c r="C78" s="5" t="s">
        <v>122</v>
      </c>
      <c r="D78" s="5" t="s">
        <v>10</v>
      </c>
      <c r="F78" s="5" t="s">
        <v>118</v>
      </c>
      <c r="G78" s="8"/>
      <c r="H78" s="8"/>
      <c r="I78" s="8" t="str">
        <f t="shared" si="12"/>
        <v>ضعيف</v>
      </c>
      <c r="J78" s="8"/>
      <c r="K78" s="8" t="str">
        <f t="shared" si="13"/>
        <v>ضعيف</v>
      </c>
      <c r="L78" s="6">
        <v>2000</v>
      </c>
      <c r="M78" s="29">
        <f t="shared" si="14"/>
        <v>18</v>
      </c>
      <c r="N78" s="50">
        <f t="shared" si="15"/>
        <v>0</v>
      </c>
      <c r="O78" s="50">
        <f t="shared" si="16"/>
        <v>1</v>
      </c>
      <c r="P78" s="44">
        <f t="shared" si="17"/>
        <v>0</v>
      </c>
      <c r="Q78" s="47" t="str">
        <f t="shared" si="18"/>
        <v>الاولى - تمويل و محاسبة</v>
      </c>
      <c r="R78" s="44">
        <f t="shared" si="19"/>
        <v>3</v>
      </c>
      <c r="S78" s="44">
        <f t="shared" si="20"/>
        <v>1</v>
      </c>
      <c r="T78" s="44">
        <f t="shared" si="21"/>
        <v>0</v>
      </c>
    </row>
    <row r="79" spans="1:20" ht="24.9" customHeight="1" x14ac:dyDescent="0.25">
      <c r="A79" s="4">
        <v>3</v>
      </c>
      <c r="B79" s="5" t="s">
        <v>123</v>
      </c>
      <c r="C79" s="5" t="s">
        <v>93</v>
      </c>
      <c r="D79" s="5" t="s">
        <v>10</v>
      </c>
      <c r="F79" s="5" t="s">
        <v>118</v>
      </c>
      <c r="G79" s="8"/>
      <c r="H79" s="8"/>
      <c r="I79" s="8" t="str">
        <f t="shared" si="12"/>
        <v>ضعيف</v>
      </c>
      <c r="J79" s="8"/>
      <c r="K79" s="8" t="str">
        <f t="shared" si="13"/>
        <v>ضعيف</v>
      </c>
      <c r="L79" s="6">
        <v>2000</v>
      </c>
      <c r="M79" s="29">
        <f t="shared" si="14"/>
        <v>18</v>
      </c>
      <c r="N79" s="50">
        <f t="shared" si="15"/>
        <v>0</v>
      </c>
      <c r="O79" s="50">
        <f t="shared" si="16"/>
        <v>1</v>
      </c>
      <c r="P79" s="44">
        <f t="shared" si="17"/>
        <v>0</v>
      </c>
      <c r="Q79" s="47" t="str">
        <f t="shared" si="18"/>
        <v>الاولى - تمويل و محاسبة</v>
      </c>
      <c r="R79" s="44">
        <f t="shared" si="19"/>
        <v>3</v>
      </c>
      <c r="S79" s="44">
        <f t="shared" si="20"/>
        <v>1</v>
      </c>
      <c r="T79" s="44">
        <f t="shared" si="21"/>
        <v>0</v>
      </c>
    </row>
    <row r="80" spans="1:20" ht="24.9" customHeight="1" x14ac:dyDescent="0.25">
      <c r="A80" s="4">
        <v>1</v>
      </c>
      <c r="B80" s="5" t="s">
        <v>124</v>
      </c>
      <c r="C80" s="5" t="s">
        <v>15</v>
      </c>
      <c r="D80" s="5" t="s">
        <v>16</v>
      </c>
      <c r="F80" s="5" t="s">
        <v>118</v>
      </c>
      <c r="G80" s="8"/>
      <c r="H80" s="8"/>
      <c r="I80" s="8" t="str">
        <f t="shared" si="12"/>
        <v>ضعيف</v>
      </c>
      <c r="J80" s="8"/>
      <c r="K80" s="8" t="str">
        <f t="shared" si="13"/>
        <v>ضعيف</v>
      </c>
      <c r="L80" s="6">
        <v>2000</v>
      </c>
      <c r="M80" s="29">
        <f t="shared" si="14"/>
        <v>18</v>
      </c>
      <c r="N80" s="50">
        <f t="shared" si="15"/>
        <v>0</v>
      </c>
      <c r="O80" s="50">
        <f t="shared" si="16"/>
        <v>1</v>
      </c>
      <c r="P80" s="44">
        <f t="shared" si="17"/>
        <v>0</v>
      </c>
      <c r="Q80" s="47" t="str">
        <f t="shared" si="18"/>
        <v>الثانية - تمويل و محاسبة</v>
      </c>
      <c r="R80" s="44">
        <f t="shared" si="19"/>
        <v>6</v>
      </c>
      <c r="S80" s="44">
        <f t="shared" si="20"/>
        <v>1</v>
      </c>
      <c r="T80" s="44">
        <f t="shared" si="21"/>
        <v>0</v>
      </c>
    </row>
    <row r="81" spans="1:20" ht="24.9" customHeight="1" x14ac:dyDescent="0.25">
      <c r="A81" s="4">
        <v>2</v>
      </c>
      <c r="B81" s="5" t="s">
        <v>125</v>
      </c>
      <c r="C81" s="5" t="s">
        <v>75</v>
      </c>
      <c r="D81" s="5" t="s">
        <v>16</v>
      </c>
      <c r="F81" s="5" t="s">
        <v>118</v>
      </c>
      <c r="G81" s="8"/>
      <c r="H81" s="8"/>
      <c r="I81" s="8" t="str">
        <f t="shared" si="12"/>
        <v>ضعيف</v>
      </c>
      <c r="J81" s="8"/>
      <c r="K81" s="8" t="str">
        <f t="shared" si="13"/>
        <v>ضعيف</v>
      </c>
      <c r="L81" s="6">
        <v>2000</v>
      </c>
      <c r="M81" s="29">
        <f t="shared" si="14"/>
        <v>18</v>
      </c>
      <c r="N81" s="50">
        <f t="shared" si="15"/>
        <v>0</v>
      </c>
      <c r="O81" s="50">
        <f t="shared" si="16"/>
        <v>1</v>
      </c>
      <c r="P81" s="44">
        <f t="shared" si="17"/>
        <v>0</v>
      </c>
      <c r="Q81" s="47" t="str">
        <f t="shared" si="18"/>
        <v>الثانية - تمويل و محاسبة</v>
      </c>
      <c r="R81" s="44">
        <f t="shared" si="19"/>
        <v>6</v>
      </c>
      <c r="S81" s="44">
        <f t="shared" si="20"/>
        <v>1</v>
      </c>
      <c r="T81" s="44">
        <f t="shared" si="21"/>
        <v>0</v>
      </c>
    </row>
    <row r="82" spans="1:20" ht="24.9" customHeight="1" x14ac:dyDescent="0.25">
      <c r="A82" s="4">
        <v>3</v>
      </c>
      <c r="B82" s="5" t="s">
        <v>299</v>
      </c>
      <c r="C82" s="5" t="s">
        <v>9</v>
      </c>
      <c r="D82" s="5" t="s">
        <v>16</v>
      </c>
      <c r="F82" s="5" t="s">
        <v>118</v>
      </c>
      <c r="G82" s="8"/>
      <c r="H82" s="8"/>
      <c r="I82" s="8" t="str">
        <f t="shared" si="12"/>
        <v>ضعيف</v>
      </c>
      <c r="J82" s="8"/>
      <c r="K82" s="8" t="str">
        <f t="shared" si="13"/>
        <v>ضعيف</v>
      </c>
      <c r="L82" s="6">
        <v>2000</v>
      </c>
      <c r="M82" s="29">
        <f t="shared" si="14"/>
        <v>18</v>
      </c>
      <c r="N82" s="50">
        <f t="shared" si="15"/>
        <v>0</v>
      </c>
      <c r="O82" s="50">
        <f t="shared" si="16"/>
        <v>1</v>
      </c>
      <c r="P82" s="44">
        <f t="shared" si="17"/>
        <v>0</v>
      </c>
      <c r="Q82" s="47" t="str">
        <f t="shared" si="18"/>
        <v>الثانية - تمويل و محاسبة</v>
      </c>
      <c r="R82" s="44">
        <f t="shared" si="19"/>
        <v>6</v>
      </c>
      <c r="S82" s="44">
        <f t="shared" si="20"/>
        <v>1</v>
      </c>
      <c r="T82" s="44">
        <f t="shared" si="21"/>
        <v>0</v>
      </c>
    </row>
    <row r="83" spans="1:20" ht="24.9" customHeight="1" x14ac:dyDescent="0.25">
      <c r="A83" s="4">
        <v>4</v>
      </c>
      <c r="B83" s="5" t="s">
        <v>126</v>
      </c>
      <c r="C83" s="5" t="s">
        <v>53</v>
      </c>
      <c r="D83" s="5" t="s">
        <v>16</v>
      </c>
      <c r="F83" s="5" t="s">
        <v>118</v>
      </c>
      <c r="G83" s="8"/>
      <c r="H83" s="8"/>
      <c r="I83" s="8" t="str">
        <f t="shared" si="12"/>
        <v>ضعيف</v>
      </c>
      <c r="J83" s="8"/>
      <c r="K83" s="8" t="str">
        <f t="shared" si="13"/>
        <v>ضعيف</v>
      </c>
      <c r="L83" s="6">
        <v>2000</v>
      </c>
      <c r="M83" s="29">
        <f t="shared" si="14"/>
        <v>18</v>
      </c>
      <c r="N83" s="50">
        <f t="shared" si="15"/>
        <v>0</v>
      </c>
      <c r="O83" s="50">
        <f t="shared" si="16"/>
        <v>1</v>
      </c>
      <c r="P83" s="44">
        <f t="shared" si="17"/>
        <v>0</v>
      </c>
      <c r="Q83" s="47" t="str">
        <f t="shared" si="18"/>
        <v>الثانية - تمويل و محاسبة</v>
      </c>
      <c r="R83" s="44">
        <f t="shared" si="19"/>
        <v>6</v>
      </c>
      <c r="S83" s="44">
        <f t="shared" si="20"/>
        <v>1</v>
      </c>
      <c r="T83" s="44">
        <f t="shared" si="21"/>
        <v>0</v>
      </c>
    </row>
    <row r="84" spans="1:20" ht="24.9" customHeight="1" x14ac:dyDescent="0.25">
      <c r="A84" s="4">
        <v>5</v>
      </c>
      <c r="B84" s="5" t="s">
        <v>127</v>
      </c>
      <c r="C84" s="5" t="s">
        <v>122</v>
      </c>
      <c r="D84" s="5" t="s">
        <v>16</v>
      </c>
      <c r="F84" s="5" t="s">
        <v>118</v>
      </c>
      <c r="G84" s="8"/>
      <c r="H84" s="8"/>
      <c r="I84" s="8" t="str">
        <f t="shared" si="12"/>
        <v>ضعيف</v>
      </c>
      <c r="J84" s="8"/>
      <c r="K84" s="8" t="str">
        <f t="shared" si="13"/>
        <v>ضعيف</v>
      </c>
      <c r="L84" s="6">
        <v>2000</v>
      </c>
      <c r="M84" s="29">
        <f t="shared" si="14"/>
        <v>18</v>
      </c>
      <c r="N84" s="50">
        <f t="shared" si="15"/>
        <v>0</v>
      </c>
      <c r="O84" s="50">
        <f t="shared" si="16"/>
        <v>1</v>
      </c>
      <c r="P84" s="44">
        <f t="shared" si="17"/>
        <v>0</v>
      </c>
      <c r="Q84" s="47" t="str">
        <f t="shared" si="18"/>
        <v>الثانية - تمويل و محاسبة</v>
      </c>
      <c r="R84" s="44">
        <f t="shared" si="19"/>
        <v>6</v>
      </c>
      <c r="S84" s="44">
        <f t="shared" si="20"/>
        <v>1</v>
      </c>
      <c r="T84" s="44">
        <f t="shared" si="21"/>
        <v>0</v>
      </c>
    </row>
    <row r="85" spans="1:20" ht="24.9" customHeight="1" x14ac:dyDescent="0.25">
      <c r="A85" s="4">
        <v>6</v>
      </c>
      <c r="B85" s="5" t="s">
        <v>128</v>
      </c>
      <c r="C85" s="5" t="s">
        <v>75</v>
      </c>
      <c r="D85" s="5" t="s">
        <v>16</v>
      </c>
      <c r="F85" s="5" t="s">
        <v>118</v>
      </c>
      <c r="G85" s="8"/>
      <c r="H85" s="8"/>
      <c r="I85" s="8" t="str">
        <f t="shared" si="12"/>
        <v>ضعيف</v>
      </c>
      <c r="J85" s="8"/>
      <c r="K85" s="8" t="str">
        <f t="shared" si="13"/>
        <v>ضعيف</v>
      </c>
      <c r="L85" s="6">
        <v>2000</v>
      </c>
      <c r="M85" s="29">
        <f t="shared" si="14"/>
        <v>18</v>
      </c>
      <c r="N85" s="50">
        <f t="shared" si="15"/>
        <v>0</v>
      </c>
      <c r="O85" s="50">
        <f t="shared" si="16"/>
        <v>1</v>
      </c>
      <c r="P85" s="44">
        <f t="shared" si="17"/>
        <v>0</v>
      </c>
      <c r="Q85" s="47" t="str">
        <f t="shared" si="18"/>
        <v>الثانية - تمويل و محاسبة</v>
      </c>
      <c r="R85" s="44">
        <f t="shared" si="19"/>
        <v>6</v>
      </c>
      <c r="S85" s="44">
        <f t="shared" si="20"/>
        <v>1</v>
      </c>
      <c r="T85" s="44">
        <f t="shared" si="21"/>
        <v>0</v>
      </c>
    </row>
    <row r="86" spans="1:20" ht="24.9" customHeight="1" x14ac:dyDescent="0.25">
      <c r="A86" s="4">
        <v>1</v>
      </c>
      <c r="B86" s="5" t="s">
        <v>129</v>
      </c>
      <c r="C86" s="5" t="s">
        <v>43</v>
      </c>
      <c r="D86" s="5" t="s">
        <v>24</v>
      </c>
      <c r="F86" s="5" t="s">
        <v>118</v>
      </c>
      <c r="G86" s="8"/>
      <c r="H86" s="8"/>
      <c r="I86" s="8" t="str">
        <f t="shared" si="12"/>
        <v>ضعيف</v>
      </c>
      <c r="J86" s="8"/>
      <c r="K86" s="8" t="str">
        <f t="shared" si="13"/>
        <v>ضعيف</v>
      </c>
      <c r="L86" s="6">
        <v>2000</v>
      </c>
      <c r="M86" s="29">
        <f t="shared" si="14"/>
        <v>18</v>
      </c>
      <c r="N86" s="50">
        <f t="shared" si="15"/>
        <v>0</v>
      </c>
      <c r="O86" s="50">
        <f t="shared" si="16"/>
        <v>1</v>
      </c>
      <c r="P86" s="44">
        <f t="shared" si="17"/>
        <v>0</v>
      </c>
      <c r="Q86" s="47" t="str">
        <f t="shared" si="18"/>
        <v>الثالثة - تمويل و محاسبة</v>
      </c>
      <c r="R86" s="44">
        <f t="shared" si="19"/>
        <v>1</v>
      </c>
      <c r="S86" s="44">
        <f t="shared" si="20"/>
        <v>1</v>
      </c>
      <c r="T86" s="44">
        <f t="shared" si="21"/>
        <v>0</v>
      </c>
    </row>
    <row r="87" spans="1:20" ht="24.9" customHeight="1" x14ac:dyDescent="0.25">
      <c r="A87" s="4">
        <v>1</v>
      </c>
      <c r="B87" s="5" t="s">
        <v>130</v>
      </c>
      <c r="C87" s="5" t="s">
        <v>131</v>
      </c>
      <c r="D87" s="5" t="s">
        <v>27</v>
      </c>
      <c r="F87" s="5" t="s">
        <v>132</v>
      </c>
      <c r="G87" s="8"/>
      <c r="H87" s="8"/>
      <c r="I87" s="8" t="str">
        <f t="shared" si="12"/>
        <v>ضعيف</v>
      </c>
      <c r="J87" s="8"/>
      <c r="K87" s="8" t="str">
        <f t="shared" si="13"/>
        <v>ضعيف</v>
      </c>
      <c r="L87" s="6">
        <v>2000</v>
      </c>
      <c r="M87" s="29">
        <f t="shared" si="14"/>
        <v>18</v>
      </c>
      <c r="N87" s="50">
        <f t="shared" si="15"/>
        <v>0</v>
      </c>
      <c r="O87" s="50">
        <f t="shared" si="16"/>
        <v>1</v>
      </c>
      <c r="P87" s="44">
        <f t="shared" si="17"/>
        <v>0</v>
      </c>
      <c r="Q87" s="47" t="str">
        <f t="shared" si="18"/>
        <v>كبير اخصائيين - تنمية ادارية</v>
      </c>
      <c r="R87" s="44">
        <f t="shared" si="19"/>
        <v>3</v>
      </c>
      <c r="S87" s="44">
        <f t="shared" si="20"/>
        <v>1</v>
      </c>
      <c r="T87" s="44">
        <f t="shared" si="21"/>
        <v>0</v>
      </c>
    </row>
    <row r="88" spans="1:20" ht="24.9" customHeight="1" x14ac:dyDescent="0.25">
      <c r="A88" s="4">
        <v>2</v>
      </c>
      <c r="B88" s="5" t="s">
        <v>133</v>
      </c>
      <c r="C88" s="5" t="s">
        <v>15</v>
      </c>
      <c r="D88" s="5" t="s">
        <v>27</v>
      </c>
      <c r="F88" s="5" t="s">
        <v>132</v>
      </c>
      <c r="G88" s="8"/>
      <c r="H88" s="8"/>
      <c r="I88" s="8" t="str">
        <f t="shared" si="12"/>
        <v>ضعيف</v>
      </c>
      <c r="J88" s="8"/>
      <c r="K88" s="8" t="str">
        <f t="shared" si="13"/>
        <v>ضعيف</v>
      </c>
      <c r="L88" s="6">
        <v>2000</v>
      </c>
      <c r="M88" s="29">
        <f t="shared" si="14"/>
        <v>18</v>
      </c>
      <c r="N88" s="50">
        <f t="shared" si="15"/>
        <v>0</v>
      </c>
      <c r="O88" s="50">
        <f t="shared" si="16"/>
        <v>1</v>
      </c>
      <c r="P88" s="44">
        <f t="shared" si="17"/>
        <v>0</v>
      </c>
      <c r="Q88" s="47" t="str">
        <f t="shared" si="18"/>
        <v>كبير اخصائيين - تنمية ادارية</v>
      </c>
      <c r="R88" s="44">
        <f t="shared" si="19"/>
        <v>3</v>
      </c>
      <c r="S88" s="44">
        <f t="shared" si="20"/>
        <v>1</v>
      </c>
      <c r="T88" s="44">
        <f t="shared" si="21"/>
        <v>0</v>
      </c>
    </row>
    <row r="89" spans="1:20" ht="24.9" customHeight="1" x14ac:dyDescent="0.25">
      <c r="A89" s="4">
        <v>3</v>
      </c>
      <c r="B89" s="5" t="s">
        <v>134</v>
      </c>
      <c r="C89" s="5" t="s">
        <v>131</v>
      </c>
      <c r="D89" s="5" t="s">
        <v>27</v>
      </c>
      <c r="F89" s="5" t="s">
        <v>132</v>
      </c>
      <c r="G89" s="8"/>
      <c r="H89" s="8"/>
      <c r="I89" s="8" t="str">
        <f t="shared" si="12"/>
        <v>ضعيف</v>
      </c>
      <c r="J89" s="8"/>
      <c r="K89" s="8" t="str">
        <f t="shared" si="13"/>
        <v>ضعيف</v>
      </c>
      <c r="L89" s="6">
        <v>2000</v>
      </c>
      <c r="M89" s="29">
        <f t="shared" si="14"/>
        <v>18</v>
      </c>
      <c r="N89" s="50">
        <f t="shared" si="15"/>
        <v>0</v>
      </c>
      <c r="O89" s="50">
        <f t="shared" si="16"/>
        <v>1</v>
      </c>
      <c r="P89" s="44">
        <f t="shared" si="17"/>
        <v>0</v>
      </c>
      <c r="Q89" s="47" t="str">
        <f t="shared" si="18"/>
        <v>كبير اخصائيين - تنمية ادارية</v>
      </c>
      <c r="R89" s="44">
        <f t="shared" si="19"/>
        <v>3</v>
      </c>
      <c r="S89" s="44">
        <f t="shared" si="20"/>
        <v>1</v>
      </c>
      <c r="T89" s="44">
        <f t="shared" si="21"/>
        <v>0</v>
      </c>
    </row>
    <row r="90" spans="1:20" ht="24.9" customHeight="1" x14ac:dyDescent="0.25">
      <c r="A90" s="4">
        <v>1</v>
      </c>
      <c r="B90" s="5" t="s">
        <v>135</v>
      </c>
      <c r="C90" s="5" t="s">
        <v>136</v>
      </c>
      <c r="D90" s="5" t="s">
        <v>10</v>
      </c>
      <c r="F90" s="5" t="s">
        <v>132</v>
      </c>
      <c r="G90" s="8"/>
      <c r="H90" s="8"/>
      <c r="I90" s="8" t="str">
        <f t="shared" si="12"/>
        <v>ضعيف</v>
      </c>
      <c r="J90" s="8"/>
      <c r="K90" s="8" t="str">
        <f t="shared" si="13"/>
        <v>ضعيف</v>
      </c>
      <c r="L90" s="6">
        <v>2000</v>
      </c>
      <c r="M90" s="29">
        <f t="shared" si="14"/>
        <v>18</v>
      </c>
      <c r="N90" s="50">
        <f t="shared" si="15"/>
        <v>0</v>
      </c>
      <c r="O90" s="50">
        <f t="shared" si="16"/>
        <v>1</v>
      </c>
      <c r="P90" s="44">
        <f t="shared" si="17"/>
        <v>0</v>
      </c>
      <c r="Q90" s="47" t="str">
        <f t="shared" si="18"/>
        <v>الاولى - تنمية ادارية</v>
      </c>
      <c r="R90" s="44">
        <f t="shared" si="19"/>
        <v>4</v>
      </c>
      <c r="S90" s="44">
        <f t="shared" si="20"/>
        <v>1</v>
      </c>
      <c r="T90" s="44">
        <f t="shared" si="21"/>
        <v>0</v>
      </c>
    </row>
    <row r="91" spans="1:20" ht="24.9" customHeight="1" x14ac:dyDescent="0.25">
      <c r="A91" s="4">
        <v>2</v>
      </c>
      <c r="B91" s="5" t="s">
        <v>137</v>
      </c>
      <c r="C91" s="5" t="s">
        <v>48</v>
      </c>
      <c r="D91" s="5" t="s">
        <v>10</v>
      </c>
      <c r="F91" s="5" t="s">
        <v>132</v>
      </c>
      <c r="G91" s="8"/>
      <c r="H91" s="8"/>
      <c r="I91" s="8" t="str">
        <f t="shared" si="12"/>
        <v>ضعيف</v>
      </c>
      <c r="J91" s="8"/>
      <c r="K91" s="8" t="str">
        <f t="shared" si="13"/>
        <v>ضعيف</v>
      </c>
      <c r="L91" s="6">
        <v>2000</v>
      </c>
      <c r="M91" s="29">
        <f t="shared" si="14"/>
        <v>18</v>
      </c>
      <c r="N91" s="50">
        <f t="shared" si="15"/>
        <v>0</v>
      </c>
      <c r="O91" s="50">
        <f t="shared" si="16"/>
        <v>1</v>
      </c>
      <c r="P91" s="44">
        <f t="shared" si="17"/>
        <v>0</v>
      </c>
      <c r="Q91" s="47" t="str">
        <f t="shared" si="18"/>
        <v>الاولى - تنمية ادارية</v>
      </c>
      <c r="R91" s="44">
        <f t="shared" si="19"/>
        <v>4</v>
      </c>
      <c r="S91" s="44">
        <f t="shared" si="20"/>
        <v>1</v>
      </c>
      <c r="T91" s="44">
        <f t="shared" si="21"/>
        <v>0</v>
      </c>
    </row>
    <row r="92" spans="1:20" ht="24.9" customHeight="1" x14ac:dyDescent="0.25">
      <c r="A92" s="4">
        <v>3</v>
      </c>
      <c r="B92" s="5" t="s">
        <v>138</v>
      </c>
      <c r="C92" s="5" t="s">
        <v>131</v>
      </c>
      <c r="D92" s="5" t="s">
        <v>10</v>
      </c>
      <c r="F92" s="5" t="s">
        <v>132</v>
      </c>
      <c r="G92" s="8"/>
      <c r="H92" s="8"/>
      <c r="I92" s="8" t="str">
        <f t="shared" si="12"/>
        <v>ضعيف</v>
      </c>
      <c r="J92" s="8"/>
      <c r="K92" s="8" t="str">
        <f t="shared" si="13"/>
        <v>ضعيف</v>
      </c>
      <c r="L92" s="6">
        <v>2000</v>
      </c>
      <c r="M92" s="29">
        <f t="shared" si="14"/>
        <v>18</v>
      </c>
      <c r="N92" s="50">
        <f t="shared" si="15"/>
        <v>0</v>
      </c>
      <c r="O92" s="50">
        <f t="shared" si="16"/>
        <v>1</v>
      </c>
      <c r="P92" s="44">
        <f t="shared" si="17"/>
        <v>0</v>
      </c>
      <c r="Q92" s="47" t="str">
        <f t="shared" si="18"/>
        <v>الاولى - تنمية ادارية</v>
      </c>
      <c r="R92" s="44">
        <f t="shared" si="19"/>
        <v>4</v>
      </c>
      <c r="S92" s="44">
        <f t="shared" si="20"/>
        <v>1</v>
      </c>
      <c r="T92" s="44">
        <f t="shared" si="21"/>
        <v>0</v>
      </c>
    </row>
    <row r="93" spans="1:20" ht="24.9" customHeight="1" x14ac:dyDescent="0.25">
      <c r="A93" s="4">
        <v>4</v>
      </c>
      <c r="B93" s="5" t="s">
        <v>139</v>
      </c>
      <c r="C93" s="5" t="s">
        <v>106</v>
      </c>
      <c r="D93" s="5" t="s">
        <v>10</v>
      </c>
      <c r="F93" s="5" t="s">
        <v>132</v>
      </c>
      <c r="G93" s="8"/>
      <c r="H93" s="8"/>
      <c r="I93" s="8" t="str">
        <f t="shared" si="12"/>
        <v>ضعيف</v>
      </c>
      <c r="J93" s="8"/>
      <c r="K93" s="8" t="str">
        <f t="shared" si="13"/>
        <v>ضعيف</v>
      </c>
      <c r="L93" s="6">
        <v>2002</v>
      </c>
      <c r="M93" s="29">
        <f t="shared" si="14"/>
        <v>16</v>
      </c>
      <c r="N93" s="50">
        <f t="shared" si="15"/>
        <v>0</v>
      </c>
      <c r="O93" s="50">
        <f t="shared" si="16"/>
        <v>1</v>
      </c>
      <c r="P93" s="44">
        <f t="shared" si="17"/>
        <v>0</v>
      </c>
      <c r="Q93" s="47" t="str">
        <f t="shared" si="18"/>
        <v>الاولى - تنمية ادارية</v>
      </c>
      <c r="R93" s="44">
        <f t="shared" si="19"/>
        <v>4</v>
      </c>
      <c r="S93" s="44">
        <f t="shared" si="20"/>
        <v>1</v>
      </c>
      <c r="T93" s="44">
        <f t="shared" si="21"/>
        <v>0</v>
      </c>
    </row>
    <row r="94" spans="1:20" ht="24.9" customHeight="1" x14ac:dyDescent="0.25">
      <c r="A94" s="4">
        <v>1</v>
      </c>
      <c r="B94" s="5" t="s">
        <v>140</v>
      </c>
      <c r="C94" s="5" t="s">
        <v>38</v>
      </c>
      <c r="D94" s="5" t="s">
        <v>16</v>
      </c>
      <c r="F94" s="5" t="s">
        <v>132</v>
      </c>
      <c r="G94" s="8"/>
      <c r="H94" s="8"/>
      <c r="I94" s="8" t="str">
        <f t="shared" si="12"/>
        <v>ضعيف</v>
      </c>
      <c r="J94" s="8"/>
      <c r="K94" s="8" t="str">
        <f t="shared" si="13"/>
        <v>ضعيف</v>
      </c>
      <c r="L94" s="6">
        <v>1997</v>
      </c>
      <c r="M94" s="29">
        <f t="shared" si="14"/>
        <v>21</v>
      </c>
      <c r="N94" s="50">
        <f t="shared" si="15"/>
        <v>0</v>
      </c>
      <c r="O94" s="50">
        <f t="shared" si="16"/>
        <v>1</v>
      </c>
      <c r="P94" s="44">
        <f t="shared" si="17"/>
        <v>0</v>
      </c>
      <c r="Q94" s="47" t="str">
        <f t="shared" si="18"/>
        <v>الثانية - تنمية ادارية</v>
      </c>
      <c r="R94" s="44">
        <f t="shared" si="19"/>
        <v>5</v>
      </c>
      <c r="S94" s="44">
        <f t="shared" si="20"/>
        <v>1</v>
      </c>
      <c r="T94" s="44">
        <f t="shared" si="21"/>
        <v>0</v>
      </c>
    </row>
    <row r="95" spans="1:20" ht="24.9" customHeight="1" x14ac:dyDescent="0.25">
      <c r="A95" s="4">
        <v>2</v>
      </c>
      <c r="B95" s="5" t="s">
        <v>141</v>
      </c>
      <c r="C95" s="5" t="s">
        <v>75</v>
      </c>
      <c r="D95" s="5" t="s">
        <v>16</v>
      </c>
      <c r="F95" s="5" t="s">
        <v>132</v>
      </c>
      <c r="G95" s="8"/>
      <c r="H95" s="8"/>
      <c r="I95" s="8" t="str">
        <f t="shared" si="12"/>
        <v>ضعيف</v>
      </c>
      <c r="J95" s="8"/>
      <c r="K95" s="8" t="str">
        <f t="shared" si="13"/>
        <v>ضعيف</v>
      </c>
      <c r="L95" s="6">
        <v>1999</v>
      </c>
      <c r="M95" s="29">
        <f t="shared" si="14"/>
        <v>19</v>
      </c>
      <c r="N95" s="50">
        <f t="shared" si="15"/>
        <v>0</v>
      </c>
      <c r="O95" s="50">
        <f t="shared" si="16"/>
        <v>1</v>
      </c>
      <c r="P95" s="44">
        <f t="shared" si="17"/>
        <v>0</v>
      </c>
      <c r="Q95" s="47" t="str">
        <f t="shared" si="18"/>
        <v>الثانية - تنمية ادارية</v>
      </c>
      <c r="R95" s="44">
        <f t="shared" si="19"/>
        <v>5</v>
      </c>
      <c r="S95" s="44">
        <f t="shared" si="20"/>
        <v>1</v>
      </c>
      <c r="T95" s="44">
        <f t="shared" si="21"/>
        <v>0</v>
      </c>
    </row>
    <row r="96" spans="1:20" ht="24.9" customHeight="1" x14ac:dyDescent="0.25">
      <c r="A96" s="4">
        <v>3</v>
      </c>
      <c r="B96" s="5" t="s">
        <v>142</v>
      </c>
      <c r="C96" s="5" t="s">
        <v>143</v>
      </c>
      <c r="D96" s="5" t="s">
        <v>16</v>
      </c>
      <c r="F96" s="5" t="s">
        <v>132</v>
      </c>
      <c r="G96" s="8"/>
      <c r="H96" s="8"/>
      <c r="I96" s="8" t="str">
        <f t="shared" si="12"/>
        <v>ضعيف</v>
      </c>
      <c r="J96" s="8"/>
      <c r="K96" s="8" t="str">
        <f t="shared" si="13"/>
        <v>ضعيف</v>
      </c>
      <c r="L96" s="6">
        <v>1999</v>
      </c>
      <c r="M96" s="29">
        <f t="shared" si="14"/>
        <v>19</v>
      </c>
      <c r="N96" s="50">
        <f t="shared" si="15"/>
        <v>0</v>
      </c>
      <c r="O96" s="50">
        <f t="shared" si="16"/>
        <v>1</v>
      </c>
      <c r="P96" s="44">
        <f t="shared" si="17"/>
        <v>0</v>
      </c>
      <c r="Q96" s="47" t="str">
        <f t="shared" si="18"/>
        <v>الثانية - تنمية ادارية</v>
      </c>
      <c r="R96" s="44">
        <f t="shared" si="19"/>
        <v>5</v>
      </c>
      <c r="S96" s="44">
        <f t="shared" si="20"/>
        <v>1</v>
      </c>
      <c r="T96" s="44">
        <f t="shared" si="21"/>
        <v>0</v>
      </c>
    </row>
    <row r="97" spans="1:20" ht="24.9" customHeight="1" x14ac:dyDescent="0.25">
      <c r="A97" s="4">
        <v>4</v>
      </c>
      <c r="B97" s="5" t="s">
        <v>144</v>
      </c>
      <c r="C97" s="5" t="s">
        <v>131</v>
      </c>
      <c r="D97" s="5" t="s">
        <v>16</v>
      </c>
      <c r="F97" s="5" t="s">
        <v>132</v>
      </c>
      <c r="G97" s="8"/>
      <c r="H97" s="8"/>
      <c r="I97" s="8" t="str">
        <f t="shared" si="12"/>
        <v>ضعيف</v>
      </c>
      <c r="J97" s="8"/>
      <c r="K97" s="8" t="str">
        <f t="shared" si="13"/>
        <v>ضعيف</v>
      </c>
      <c r="L97" s="6">
        <v>2000</v>
      </c>
      <c r="M97" s="29">
        <f t="shared" si="14"/>
        <v>18</v>
      </c>
      <c r="N97" s="50">
        <f t="shared" si="15"/>
        <v>0</v>
      </c>
      <c r="O97" s="50">
        <f t="shared" si="16"/>
        <v>1</v>
      </c>
      <c r="P97" s="44">
        <f t="shared" si="17"/>
        <v>0</v>
      </c>
      <c r="Q97" s="47" t="str">
        <f t="shared" si="18"/>
        <v>الثانية - تنمية ادارية</v>
      </c>
      <c r="R97" s="44">
        <f t="shared" si="19"/>
        <v>5</v>
      </c>
      <c r="S97" s="44">
        <f t="shared" si="20"/>
        <v>1</v>
      </c>
      <c r="T97" s="44">
        <f t="shared" si="21"/>
        <v>0</v>
      </c>
    </row>
    <row r="98" spans="1:20" ht="24.9" customHeight="1" x14ac:dyDescent="0.25">
      <c r="A98" s="4">
        <v>5</v>
      </c>
      <c r="B98" s="5" t="s">
        <v>145</v>
      </c>
      <c r="C98" s="5" t="s">
        <v>9</v>
      </c>
      <c r="D98" s="5" t="s">
        <v>16</v>
      </c>
      <c r="F98" s="5" t="s">
        <v>132</v>
      </c>
      <c r="G98" s="8"/>
      <c r="H98" s="8"/>
      <c r="I98" s="8" t="str">
        <f t="shared" si="12"/>
        <v>ضعيف</v>
      </c>
      <c r="J98" s="8"/>
      <c r="K98" s="8" t="str">
        <f t="shared" si="13"/>
        <v>ضعيف</v>
      </c>
      <c r="L98" s="6">
        <v>2000</v>
      </c>
      <c r="M98" s="29">
        <f t="shared" si="14"/>
        <v>18</v>
      </c>
      <c r="N98" s="50">
        <f t="shared" si="15"/>
        <v>0</v>
      </c>
      <c r="O98" s="50">
        <f t="shared" si="16"/>
        <v>1</v>
      </c>
      <c r="P98" s="44">
        <f t="shared" si="17"/>
        <v>0</v>
      </c>
      <c r="Q98" s="47" t="str">
        <f t="shared" si="18"/>
        <v>الثانية - تنمية ادارية</v>
      </c>
      <c r="R98" s="44">
        <f t="shared" si="19"/>
        <v>5</v>
      </c>
      <c r="S98" s="44">
        <f t="shared" si="20"/>
        <v>1</v>
      </c>
      <c r="T98" s="44">
        <f t="shared" si="21"/>
        <v>0</v>
      </c>
    </row>
    <row r="99" spans="1:20" ht="24.9" customHeight="1" x14ac:dyDescent="0.25">
      <c r="A99" s="4">
        <v>1</v>
      </c>
      <c r="B99" s="5" t="s">
        <v>146</v>
      </c>
      <c r="C99" s="5" t="s">
        <v>38</v>
      </c>
      <c r="D99" s="5" t="s">
        <v>24</v>
      </c>
      <c r="F99" s="5" t="s">
        <v>132</v>
      </c>
      <c r="G99" s="8"/>
      <c r="H99" s="8"/>
      <c r="I99" s="8" t="str">
        <f t="shared" si="12"/>
        <v>ضعيف</v>
      </c>
      <c r="J99" s="8"/>
      <c r="K99" s="8" t="str">
        <f t="shared" si="13"/>
        <v>ضعيف</v>
      </c>
      <c r="L99" s="6">
        <v>2003</v>
      </c>
      <c r="M99" s="29">
        <f t="shared" si="14"/>
        <v>15</v>
      </c>
      <c r="N99" s="50">
        <f t="shared" si="15"/>
        <v>0</v>
      </c>
      <c r="O99" s="50">
        <f t="shared" si="16"/>
        <v>1</v>
      </c>
      <c r="P99" s="44">
        <f t="shared" si="17"/>
        <v>0</v>
      </c>
      <c r="Q99" s="47" t="str">
        <f t="shared" si="18"/>
        <v>الثالثة - تنمية ادارية</v>
      </c>
      <c r="R99" s="44">
        <f t="shared" si="19"/>
        <v>1</v>
      </c>
      <c r="S99" s="44">
        <f t="shared" si="20"/>
        <v>1</v>
      </c>
      <c r="T99" s="44">
        <f t="shared" si="21"/>
        <v>0</v>
      </c>
    </row>
  </sheetData>
  <sheetCalcPr fullCalcOnLoad="1"/>
  <autoFilter ref="A9:V99"/>
  <mergeCells count="16">
    <mergeCell ref="A7:A8"/>
    <mergeCell ref="B7:B8"/>
    <mergeCell ref="C7:C8"/>
    <mergeCell ref="D7:D8"/>
    <mergeCell ref="E7:E8"/>
    <mergeCell ref="G7:G8"/>
    <mergeCell ref="H7:I7"/>
    <mergeCell ref="W6:Y6"/>
    <mergeCell ref="J7:K7"/>
    <mergeCell ref="H6:K6"/>
    <mergeCell ref="F7:F8"/>
    <mergeCell ref="L7:L8"/>
    <mergeCell ref="R1:R8"/>
    <mergeCell ref="Q1:Q8"/>
    <mergeCell ref="S1:S8"/>
    <mergeCell ref="T1:T8"/>
  </mergeCells>
  <phoneticPr fontId="0" type="noConversion"/>
  <conditionalFormatting sqref="H9">
    <cfRule type="cellIs" dxfId="11" priority="22" stopIfTrue="1" operator="between">
      <formula>100</formula>
      <formula>90</formula>
    </cfRule>
  </conditionalFormatting>
  <conditionalFormatting sqref="H10:H59">
    <cfRule type="cellIs" dxfId="10" priority="21" stopIfTrue="1" operator="between">
      <formula>100</formula>
      <formula>90</formula>
    </cfRule>
  </conditionalFormatting>
  <conditionalFormatting sqref="I9:I99">
    <cfRule type="containsText" dxfId="9" priority="7" stopIfTrue="1" operator="containsText" text="كفء">
      <formula>NOT(ISERROR(SEARCH("كفء",I9)))</formula>
    </cfRule>
    <cfRule type="containsText" dxfId="8" priority="18" stopIfTrue="1" operator="containsText" text="ممتاز">
      <formula>NOT(ISERROR(SEARCH("ممتاز",I9)))</formula>
    </cfRule>
  </conditionalFormatting>
  <conditionalFormatting sqref="H9:H99">
    <cfRule type="cellIs" dxfId="7" priority="12" stopIfTrue="1" operator="between">
      <formula>80</formula>
      <formula>89.9</formula>
    </cfRule>
    <cfRule type="cellIs" dxfId="6" priority="16" stopIfTrue="1" operator="greaterThan">
      <formula>90</formula>
    </cfRule>
  </conditionalFormatting>
  <conditionalFormatting sqref="K9:K99">
    <cfRule type="containsText" dxfId="5" priority="5" stopIfTrue="1" operator="containsText" text="كفء">
      <formula>NOT(ISERROR(SEARCH("كفء",K9)))</formula>
    </cfRule>
    <cfRule type="containsText" dxfId="4" priority="6" stopIfTrue="1" operator="containsText" text="ممتاز">
      <formula>NOT(ISERROR(SEARCH("ممتاز",K9)))</formula>
    </cfRule>
  </conditionalFormatting>
  <conditionalFormatting sqref="J9">
    <cfRule type="cellIs" dxfId="3" priority="4" stopIfTrue="1" operator="between">
      <formula>100</formula>
      <formula>90</formula>
    </cfRule>
  </conditionalFormatting>
  <conditionalFormatting sqref="J10:J59">
    <cfRule type="cellIs" dxfId="2" priority="3" stopIfTrue="1" operator="between">
      <formula>100</formula>
      <formula>90</formula>
    </cfRule>
  </conditionalFormatting>
  <conditionalFormatting sqref="J9:J99">
    <cfRule type="cellIs" dxfId="1" priority="1" stopIfTrue="1" operator="between">
      <formula>80</formula>
      <formula>89.9</formula>
    </cfRule>
    <cfRule type="cellIs" dxfId="0" priority="2" stopIfTrue="1" operator="greaterThan">
      <formula>90</formula>
    </cfRule>
  </conditionalFormatting>
  <pageMargins left="0.19" right="0.2" top="0.3" bottom="0.23" header="0.33" footer="0.2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rightToLeft="1" topLeftCell="A41" workbookViewId="0">
      <selection activeCell="A48" sqref="A48:IV58"/>
    </sheetView>
  </sheetViews>
  <sheetFormatPr defaultRowHeight="13.2" x14ac:dyDescent="0.25"/>
  <cols>
    <col min="1" max="1" width="6.5546875" bestFit="1" customWidth="1"/>
    <col min="2" max="2" width="22.33203125" customWidth="1"/>
    <col min="3" max="3" width="17.6640625" bestFit="1" customWidth="1"/>
    <col min="6" max="6" width="18.6640625" customWidth="1"/>
    <col min="7" max="7" width="14.44140625" customWidth="1"/>
    <col min="12" max="12" width="13.10937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2"/>
      <c r="B4" s="3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2"/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2"/>
      <c r="B6" s="2"/>
      <c r="C6" s="2"/>
      <c r="D6" s="2"/>
      <c r="E6" s="2"/>
      <c r="F6" s="2"/>
      <c r="G6" s="12">
        <v>0.05</v>
      </c>
      <c r="H6" s="35" t="s">
        <v>6</v>
      </c>
      <c r="I6" s="36"/>
      <c r="J6" s="36"/>
      <c r="K6" s="36"/>
      <c r="L6" s="2"/>
      <c r="M6" s="2"/>
      <c r="N6" s="2"/>
      <c r="O6" s="2"/>
      <c r="P6" s="2"/>
    </row>
    <row r="7" spans="1:16" x14ac:dyDescent="0.25">
      <c r="A7" s="37" t="s">
        <v>1</v>
      </c>
      <c r="B7" s="37" t="s">
        <v>2</v>
      </c>
      <c r="C7" s="37" t="s">
        <v>3</v>
      </c>
      <c r="D7" s="37" t="s">
        <v>4</v>
      </c>
      <c r="E7" s="39" t="s">
        <v>308</v>
      </c>
      <c r="F7" s="37" t="s">
        <v>5</v>
      </c>
      <c r="G7" s="39" t="s">
        <v>305</v>
      </c>
      <c r="H7" s="30">
        <v>2017</v>
      </c>
      <c r="I7" s="31"/>
      <c r="J7" s="30">
        <v>2018</v>
      </c>
      <c r="K7" s="31"/>
      <c r="L7" s="37" t="s">
        <v>7</v>
      </c>
    </row>
    <row r="8" spans="1:16" x14ac:dyDescent="0.25">
      <c r="A8" s="38"/>
      <c r="B8" s="38"/>
      <c r="C8" s="38"/>
      <c r="D8" s="38"/>
      <c r="E8" s="41"/>
      <c r="F8" s="38"/>
      <c r="G8" s="42"/>
      <c r="H8" s="7" t="s">
        <v>306</v>
      </c>
      <c r="I8" s="7" t="s">
        <v>307</v>
      </c>
      <c r="J8" s="7" t="s">
        <v>306</v>
      </c>
      <c r="K8" s="7" t="s">
        <v>307</v>
      </c>
      <c r="L8" s="38"/>
    </row>
    <row r="9" spans="1:16" ht="24.9" customHeight="1" x14ac:dyDescent="0.25">
      <c r="A9" s="4">
        <v>1</v>
      </c>
      <c r="B9" s="5" t="s">
        <v>147</v>
      </c>
      <c r="C9" s="5" t="s">
        <v>9</v>
      </c>
      <c r="D9" s="5" t="s">
        <v>16</v>
      </c>
      <c r="E9" s="8"/>
      <c r="F9" s="5" t="s">
        <v>148</v>
      </c>
      <c r="G9" s="8"/>
      <c r="H9" s="8"/>
      <c r="I9" s="8" t="s">
        <v>12</v>
      </c>
      <c r="J9" s="8"/>
      <c r="K9" s="8" t="s">
        <v>12</v>
      </c>
      <c r="L9" s="6">
        <v>1999</v>
      </c>
    </row>
    <row r="10" spans="1:16" ht="24.9" customHeight="1" x14ac:dyDescent="0.25">
      <c r="A10" s="4">
        <v>1</v>
      </c>
      <c r="B10" s="5" t="s">
        <v>149</v>
      </c>
      <c r="C10" s="5" t="s">
        <v>9</v>
      </c>
      <c r="D10" s="5" t="s">
        <v>24</v>
      </c>
      <c r="E10" s="8"/>
      <c r="F10" s="5" t="s">
        <v>148</v>
      </c>
      <c r="G10" s="8"/>
      <c r="H10" s="8"/>
      <c r="I10" s="8" t="s">
        <v>12</v>
      </c>
      <c r="J10" s="8"/>
      <c r="K10" s="8" t="s">
        <v>12</v>
      </c>
      <c r="L10" s="6" t="s">
        <v>13</v>
      </c>
    </row>
    <row r="11" spans="1:16" ht="24.9" customHeight="1" x14ac:dyDescent="0.25">
      <c r="A11" s="4">
        <v>2</v>
      </c>
      <c r="B11" s="5" t="s">
        <v>150</v>
      </c>
      <c r="C11" s="5" t="s">
        <v>9</v>
      </c>
      <c r="D11" s="5" t="s">
        <v>24</v>
      </c>
      <c r="E11" s="8"/>
      <c r="F11" s="5" t="s">
        <v>148</v>
      </c>
      <c r="G11" s="8"/>
      <c r="H11" s="8"/>
      <c r="I11" s="8" t="s">
        <v>12</v>
      </c>
      <c r="J11" s="8"/>
      <c r="K11" s="8" t="s">
        <v>12</v>
      </c>
      <c r="L11" s="6" t="s">
        <v>13</v>
      </c>
    </row>
    <row r="12" spans="1:16" ht="24.9" customHeight="1" x14ac:dyDescent="0.25">
      <c r="A12" s="4">
        <v>3</v>
      </c>
      <c r="B12" s="5" t="s">
        <v>151</v>
      </c>
      <c r="C12" s="5" t="s">
        <v>9</v>
      </c>
      <c r="D12" s="5" t="s">
        <v>24</v>
      </c>
      <c r="E12" s="8"/>
      <c r="F12" s="5" t="s">
        <v>148</v>
      </c>
      <c r="G12" s="8"/>
      <c r="H12" s="8"/>
      <c r="I12" s="8" t="s">
        <v>12</v>
      </c>
      <c r="J12" s="8"/>
      <c r="K12" s="8" t="s">
        <v>12</v>
      </c>
      <c r="L12" s="6" t="s">
        <v>13</v>
      </c>
    </row>
    <row r="13" spans="1:16" ht="24.9" customHeight="1" x14ac:dyDescent="0.25">
      <c r="A13" s="4">
        <v>4</v>
      </c>
      <c r="B13" s="5" t="s">
        <v>152</v>
      </c>
      <c r="C13" s="5" t="s">
        <v>9</v>
      </c>
      <c r="D13" s="5" t="s">
        <v>24</v>
      </c>
      <c r="E13" s="8"/>
      <c r="F13" s="5" t="s">
        <v>148</v>
      </c>
      <c r="G13" s="8"/>
      <c r="H13" s="8"/>
      <c r="I13" s="8" t="s">
        <v>12</v>
      </c>
      <c r="J13" s="8"/>
      <c r="K13" s="8" t="s">
        <v>12</v>
      </c>
      <c r="L13" s="6">
        <v>2002</v>
      </c>
    </row>
    <row r="14" spans="1:16" ht="24.9" customHeight="1" x14ac:dyDescent="0.25">
      <c r="A14" s="4">
        <v>5</v>
      </c>
      <c r="B14" s="5" t="s">
        <v>153</v>
      </c>
      <c r="C14" s="5" t="s">
        <v>9</v>
      </c>
      <c r="D14" s="5" t="s">
        <v>24</v>
      </c>
      <c r="E14" s="8"/>
      <c r="F14" s="5" t="s">
        <v>148</v>
      </c>
      <c r="G14" s="8"/>
      <c r="H14" s="8"/>
      <c r="I14" s="8" t="s">
        <v>12</v>
      </c>
      <c r="J14" s="8"/>
      <c r="K14" s="8" t="s">
        <v>12</v>
      </c>
      <c r="L14" s="6">
        <v>2004</v>
      </c>
    </row>
    <row r="15" spans="1:16" ht="24.9" customHeight="1" x14ac:dyDescent="0.25">
      <c r="A15" s="4">
        <v>1</v>
      </c>
      <c r="B15" s="5" t="s">
        <v>290</v>
      </c>
      <c r="C15" s="5" t="s">
        <v>93</v>
      </c>
      <c r="D15" s="5" t="s">
        <v>154</v>
      </c>
      <c r="E15" s="8"/>
      <c r="F15" s="5" t="s">
        <v>155</v>
      </c>
      <c r="G15" s="8"/>
      <c r="H15" s="8"/>
      <c r="I15" s="8" t="s">
        <v>12</v>
      </c>
      <c r="J15" s="8"/>
      <c r="K15" s="8" t="s">
        <v>12</v>
      </c>
      <c r="L15" s="6">
        <v>2007</v>
      </c>
    </row>
    <row r="16" spans="1:16" ht="24.9" customHeight="1" x14ac:dyDescent="0.25">
      <c r="A16" s="4">
        <v>1</v>
      </c>
      <c r="B16" s="5" t="s">
        <v>156</v>
      </c>
      <c r="C16" s="5" t="s">
        <v>53</v>
      </c>
      <c r="D16" s="5" t="s">
        <v>10</v>
      </c>
      <c r="E16" s="8"/>
      <c r="F16" s="5" t="s">
        <v>155</v>
      </c>
      <c r="G16" s="8"/>
      <c r="H16" s="8"/>
      <c r="I16" s="8" t="s">
        <v>12</v>
      </c>
      <c r="J16" s="8"/>
      <c r="K16" s="8" t="s">
        <v>12</v>
      </c>
      <c r="L16" s="6">
        <v>2002</v>
      </c>
    </row>
    <row r="17" spans="1:12" ht="24.9" customHeight="1" x14ac:dyDescent="0.25">
      <c r="A17" s="4">
        <v>1</v>
      </c>
      <c r="B17" s="5" t="s">
        <v>157</v>
      </c>
      <c r="C17" s="5" t="s">
        <v>53</v>
      </c>
      <c r="D17" s="5" t="s">
        <v>16</v>
      </c>
      <c r="E17" s="8"/>
      <c r="F17" s="5" t="s">
        <v>155</v>
      </c>
      <c r="G17" s="8"/>
      <c r="H17" s="8"/>
      <c r="I17" s="8" t="s">
        <v>12</v>
      </c>
      <c r="J17" s="8"/>
      <c r="K17" s="8" t="s">
        <v>12</v>
      </c>
      <c r="L17" s="6">
        <v>1997</v>
      </c>
    </row>
    <row r="18" spans="1:12" ht="24.9" customHeight="1" x14ac:dyDescent="0.25">
      <c r="A18" s="4">
        <v>2</v>
      </c>
      <c r="B18" s="5" t="s">
        <v>300</v>
      </c>
      <c r="C18" s="5" t="s">
        <v>112</v>
      </c>
      <c r="D18" s="5" t="s">
        <v>16</v>
      </c>
      <c r="E18" s="8"/>
      <c r="F18" s="5" t="s">
        <v>155</v>
      </c>
      <c r="G18" s="8"/>
      <c r="H18" s="8"/>
      <c r="I18" s="8" t="s">
        <v>12</v>
      </c>
      <c r="J18" s="8"/>
      <c r="K18" s="8" t="s">
        <v>12</v>
      </c>
      <c r="L18" s="6">
        <v>1998</v>
      </c>
    </row>
    <row r="19" spans="1:12" ht="24.9" customHeight="1" x14ac:dyDescent="0.25">
      <c r="A19" s="4">
        <v>3</v>
      </c>
      <c r="B19" s="5" t="s">
        <v>158</v>
      </c>
      <c r="C19" s="5" t="s">
        <v>48</v>
      </c>
      <c r="D19" s="5" t="s">
        <v>16</v>
      </c>
      <c r="E19" s="8"/>
      <c r="F19" s="5" t="s">
        <v>155</v>
      </c>
      <c r="G19" s="8"/>
      <c r="H19" s="8"/>
      <c r="I19" s="8" t="s">
        <v>12</v>
      </c>
      <c r="J19" s="8"/>
      <c r="K19" s="8" t="s">
        <v>12</v>
      </c>
      <c r="L19" s="6">
        <v>1998</v>
      </c>
    </row>
    <row r="20" spans="1:12" ht="24.9" customHeight="1" x14ac:dyDescent="0.25">
      <c r="A20" s="4">
        <v>1</v>
      </c>
      <c r="B20" s="5" t="s">
        <v>159</v>
      </c>
      <c r="C20" s="5" t="s">
        <v>48</v>
      </c>
      <c r="D20" s="5" t="s">
        <v>24</v>
      </c>
      <c r="E20" s="8"/>
      <c r="F20" s="5" t="s">
        <v>155</v>
      </c>
      <c r="G20" s="8"/>
      <c r="H20" s="8"/>
      <c r="I20" s="8" t="s">
        <v>12</v>
      </c>
      <c r="J20" s="8"/>
      <c r="K20" s="8" t="s">
        <v>12</v>
      </c>
      <c r="L20" s="6" t="s">
        <v>13</v>
      </c>
    </row>
    <row r="21" spans="1:12" ht="24.9" customHeight="1" x14ac:dyDescent="0.25">
      <c r="A21" s="4">
        <v>2</v>
      </c>
      <c r="B21" s="5" t="s">
        <v>160</v>
      </c>
      <c r="C21" s="5" t="s">
        <v>106</v>
      </c>
      <c r="D21" s="5" t="s">
        <v>24</v>
      </c>
      <c r="E21" s="8"/>
      <c r="F21" s="5" t="s">
        <v>155</v>
      </c>
      <c r="G21" s="8"/>
      <c r="H21" s="8"/>
      <c r="I21" s="8" t="s">
        <v>12</v>
      </c>
      <c r="J21" s="8"/>
      <c r="K21" s="8" t="s">
        <v>12</v>
      </c>
      <c r="L21" s="6">
        <v>1997</v>
      </c>
    </row>
    <row r="22" spans="1:12" ht="24.9" customHeight="1" x14ac:dyDescent="0.25">
      <c r="A22" s="4">
        <v>3</v>
      </c>
      <c r="B22" s="5" t="s">
        <v>161</v>
      </c>
      <c r="C22" s="5" t="s">
        <v>53</v>
      </c>
      <c r="D22" s="5" t="s">
        <v>24</v>
      </c>
      <c r="E22" s="8"/>
      <c r="F22" s="5" t="s">
        <v>155</v>
      </c>
      <c r="G22" s="8"/>
      <c r="H22" s="8"/>
      <c r="I22" s="8" t="s">
        <v>12</v>
      </c>
      <c r="J22" s="8"/>
      <c r="K22" s="8" t="s">
        <v>12</v>
      </c>
      <c r="L22" s="6">
        <v>1989</v>
      </c>
    </row>
    <row r="23" spans="1:12" ht="24.9" customHeight="1" x14ac:dyDescent="0.25">
      <c r="A23" s="4">
        <v>1</v>
      </c>
      <c r="B23" s="5" t="s">
        <v>162</v>
      </c>
      <c r="C23" s="5" t="s">
        <v>163</v>
      </c>
      <c r="D23" s="5" t="s">
        <v>164</v>
      </c>
      <c r="E23" s="8"/>
      <c r="F23" s="5" t="s">
        <v>155</v>
      </c>
      <c r="G23" s="8"/>
      <c r="H23" s="8"/>
      <c r="I23" s="8" t="s">
        <v>12</v>
      </c>
      <c r="J23" s="8"/>
      <c r="K23" s="8" t="s">
        <v>12</v>
      </c>
      <c r="L23" s="6" t="s">
        <v>13</v>
      </c>
    </row>
    <row r="24" spans="1:12" ht="24.9" customHeight="1" x14ac:dyDescent="0.25">
      <c r="A24" s="4">
        <v>1</v>
      </c>
      <c r="B24" s="5" t="s">
        <v>165</v>
      </c>
      <c r="C24" s="5" t="s">
        <v>36</v>
      </c>
      <c r="D24" s="5" t="s">
        <v>10</v>
      </c>
      <c r="E24" s="8"/>
      <c r="F24" s="5" t="s">
        <v>166</v>
      </c>
      <c r="G24" s="8"/>
      <c r="H24" s="8"/>
      <c r="I24" s="8" t="s">
        <v>12</v>
      </c>
      <c r="J24" s="8"/>
      <c r="K24" s="8" t="s">
        <v>12</v>
      </c>
      <c r="L24" s="6">
        <v>2003</v>
      </c>
    </row>
    <row r="25" spans="1:12" ht="24.9" customHeight="1" x14ac:dyDescent="0.25">
      <c r="A25" s="4">
        <v>1</v>
      </c>
      <c r="B25" s="5" t="s">
        <v>189</v>
      </c>
      <c r="C25" s="5" t="s">
        <v>75</v>
      </c>
      <c r="D25" s="5" t="s">
        <v>16</v>
      </c>
      <c r="E25" s="8"/>
      <c r="F25" s="5" t="s">
        <v>166</v>
      </c>
      <c r="G25" s="8"/>
      <c r="H25" s="8"/>
      <c r="I25" s="8" t="s">
        <v>12</v>
      </c>
      <c r="J25" s="8"/>
      <c r="K25" s="8" t="s">
        <v>12</v>
      </c>
      <c r="L25" s="6">
        <v>2000</v>
      </c>
    </row>
    <row r="26" spans="1:12" ht="24.9" customHeight="1" x14ac:dyDescent="0.25">
      <c r="A26" s="4">
        <v>1</v>
      </c>
      <c r="B26" s="5" t="s">
        <v>167</v>
      </c>
      <c r="C26" s="5" t="s">
        <v>9</v>
      </c>
      <c r="D26" s="5" t="s">
        <v>24</v>
      </c>
      <c r="E26" s="8"/>
      <c r="F26" s="5" t="s">
        <v>166</v>
      </c>
      <c r="G26" s="8"/>
      <c r="H26" s="8"/>
      <c r="I26" s="8" t="s">
        <v>12</v>
      </c>
      <c r="J26" s="8"/>
      <c r="K26" s="8" t="s">
        <v>12</v>
      </c>
      <c r="L26" s="6">
        <v>2000</v>
      </c>
    </row>
    <row r="27" spans="1:12" ht="24.9" customHeight="1" x14ac:dyDescent="0.25">
      <c r="A27" s="4">
        <v>2</v>
      </c>
      <c r="B27" s="5" t="s">
        <v>168</v>
      </c>
      <c r="C27" s="5" t="s">
        <v>9</v>
      </c>
      <c r="D27" s="5" t="s">
        <v>24</v>
      </c>
      <c r="E27" s="8"/>
      <c r="F27" s="5" t="s">
        <v>166</v>
      </c>
      <c r="G27" s="8"/>
      <c r="H27" s="8"/>
      <c r="I27" s="8" t="s">
        <v>12</v>
      </c>
      <c r="J27" s="8"/>
      <c r="K27" s="8" t="s">
        <v>12</v>
      </c>
      <c r="L27" s="6">
        <v>2002</v>
      </c>
    </row>
    <row r="28" spans="1:12" ht="24.9" customHeight="1" x14ac:dyDescent="0.25">
      <c r="A28" s="4">
        <v>1</v>
      </c>
      <c r="B28" s="5" t="s">
        <v>169</v>
      </c>
      <c r="C28" s="5" t="s">
        <v>36</v>
      </c>
      <c r="D28" s="5" t="s">
        <v>164</v>
      </c>
      <c r="E28" s="8"/>
      <c r="F28" s="5" t="s">
        <v>166</v>
      </c>
      <c r="G28" s="8"/>
      <c r="H28" s="8"/>
      <c r="I28" s="8" t="s">
        <v>12</v>
      </c>
      <c r="J28" s="8"/>
      <c r="K28" s="8" t="s">
        <v>12</v>
      </c>
      <c r="L28" s="6">
        <v>1998</v>
      </c>
    </row>
    <row r="29" spans="1:12" ht="24.9" customHeight="1" x14ac:dyDescent="0.25">
      <c r="A29" s="4">
        <v>1</v>
      </c>
      <c r="B29" s="5" t="s">
        <v>170</v>
      </c>
      <c r="C29" s="5" t="s">
        <v>48</v>
      </c>
      <c r="D29" s="5" t="s">
        <v>10</v>
      </c>
      <c r="E29" s="8"/>
      <c r="F29" s="5" t="s">
        <v>39</v>
      </c>
      <c r="G29" s="8"/>
      <c r="H29" s="8"/>
      <c r="I29" s="8" t="s">
        <v>12</v>
      </c>
      <c r="J29" s="8"/>
      <c r="K29" s="8" t="s">
        <v>12</v>
      </c>
      <c r="L29" s="6">
        <v>2008</v>
      </c>
    </row>
    <row r="30" spans="1:12" ht="24.9" customHeight="1" x14ac:dyDescent="0.25">
      <c r="A30" s="4">
        <v>1</v>
      </c>
      <c r="B30" s="5" t="s">
        <v>171</v>
      </c>
      <c r="C30" s="5" t="s">
        <v>15</v>
      </c>
      <c r="D30" s="5" t="s">
        <v>16</v>
      </c>
      <c r="E30" s="8"/>
      <c r="F30" s="5" t="s">
        <v>39</v>
      </c>
      <c r="G30" s="8"/>
      <c r="H30" s="8"/>
      <c r="I30" s="8" t="s">
        <v>12</v>
      </c>
      <c r="J30" s="8"/>
      <c r="K30" s="8" t="s">
        <v>12</v>
      </c>
      <c r="L30" s="6">
        <v>2005</v>
      </c>
    </row>
    <row r="31" spans="1:12" ht="24.9" customHeight="1" x14ac:dyDescent="0.25">
      <c r="A31" s="4">
        <v>2</v>
      </c>
      <c r="B31" s="5" t="s">
        <v>172</v>
      </c>
      <c r="C31" s="5" t="s">
        <v>131</v>
      </c>
      <c r="D31" s="5" t="s">
        <v>16</v>
      </c>
      <c r="E31" s="8"/>
      <c r="F31" s="5" t="s">
        <v>39</v>
      </c>
      <c r="G31" s="8"/>
      <c r="H31" s="8"/>
      <c r="I31" s="8" t="s">
        <v>12</v>
      </c>
      <c r="J31" s="8"/>
      <c r="K31" s="8" t="s">
        <v>12</v>
      </c>
      <c r="L31" s="6">
        <v>2006</v>
      </c>
    </row>
    <row r="32" spans="1:12" ht="24.9" customHeight="1" x14ac:dyDescent="0.25">
      <c r="A32" s="4">
        <v>1</v>
      </c>
      <c r="B32" s="5" t="s">
        <v>173</v>
      </c>
      <c r="C32" s="5" t="s">
        <v>174</v>
      </c>
      <c r="D32" s="5" t="s">
        <v>24</v>
      </c>
      <c r="E32" s="8"/>
      <c r="F32" s="5" t="s">
        <v>39</v>
      </c>
      <c r="G32" s="8"/>
      <c r="H32" s="8"/>
      <c r="I32" s="8" t="s">
        <v>12</v>
      </c>
      <c r="J32" s="8"/>
      <c r="K32" s="8" t="s">
        <v>12</v>
      </c>
      <c r="L32" s="6">
        <v>2004</v>
      </c>
    </row>
    <row r="33" spans="1:12" ht="24.9" customHeight="1" x14ac:dyDescent="0.25">
      <c r="A33" s="4">
        <v>1</v>
      </c>
      <c r="B33" s="5" t="s">
        <v>291</v>
      </c>
      <c r="C33" s="5" t="s">
        <v>75</v>
      </c>
      <c r="D33" s="5" t="s">
        <v>154</v>
      </c>
      <c r="E33" s="8"/>
      <c r="F33" s="5" t="s">
        <v>175</v>
      </c>
      <c r="G33" s="8"/>
      <c r="H33" s="8"/>
      <c r="I33" s="8" t="s">
        <v>12</v>
      </c>
      <c r="J33" s="8"/>
      <c r="K33" s="8" t="s">
        <v>12</v>
      </c>
      <c r="L33" s="6">
        <v>2007</v>
      </c>
    </row>
    <row r="34" spans="1:12" ht="24.9" customHeight="1" x14ac:dyDescent="0.25">
      <c r="A34" s="4">
        <v>1</v>
      </c>
      <c r="B34" s="5" t="s">
        <v>176</v>
      </c>
      <c r="C34" s="5" t="s">
        <v>53</v>
      </c>
      <c r="D34" s="5" t="s">
        <v>10</v>
      </c>
      <c r="E34" s="8"/>
      <c r="F34" s="5" t="s">
        <v>175</v>
      </c>
      <c r="G34" s="8"/>
      <c r="H34" s="8"/>
      <c r="I34" s="8" t="s">
        <v>12</v>
      </c>
      <c r="J34" s="8"/>
      <c r="K34" s="8" t="s">
        <v>12</v>
      </c>
      <c r="L34" s="6" t="s">
        <v>13</v>
      </c>
    </row>
    <row r="35" spans="1:12" ht="24.9" customHeight="1" x14ac:dyDescent="0.25">
      <c r="A35" s="4">
        <v>2</v>
      </c>
      <c r="B35" s="5" t="s">
        <v>177</v>
      </c>
      <c r="C35" s="5" t="s">
        <v>36</v>
      </c>
      <c r="D35" s="5" t="s">
        <v>10</v>
      </c>
      <c r="E35" s="8"/>
      <c r="F35" s="5" t="s">
        <v>175</v>
      </c>
      <c r="G35" s="8"/>
      <c r="H35" s="8"/>
      <c r="I35" s="8" t="s">
        <v>12</v>
      </c>
      <c r="J35" s="8"/>
      <c r="K35" s="8" t="s">
        <v>12</v>
      </c>
      <c r="L35" s="6">
        <v>2000</v>
      </c>
    </row>
    <row r="36" spans="1:12" ht="24.9" customHeight="1" x14ac:dyDescent="0.25">
      <c r="A36" s="4">
        <v>3</v>
      </c>
      <c r="B36" s="5" t="s">
        <v>301</v>
      </c>
      <c r="C36" s="5" t="s">
        <v>106</v>
      </c>
      <c r="D36" s="5" t="s">
        <v>10</v>
      </c>
      <c r="E36" s="8"/>
      <c r="F36" s="5" t="s">
        <v>175</v>
      </c>
      <c r="G36" s="8"/>
      <c r="H36" s="8"/>
      <c r="I36" s="8" t="s">
        <v>12</v>
      </c>
      <c r="J36" s="8"/>
      <c r="K36" s="8" t="s">
        <v>12</v>
      </c>
      <c r="L36" s="6">
        <v>2000</v>
      </c>
    </row>
    <row r="37" spans="1:12" ht="24.9" customHeight="1" x14ac:dyDescent="0.25">
      <c r="A37" s="4">
        <v>4</v>
      </c>
      <c r="B37" s="5" t="s">
        <v>178</v>
      </c>
      <c r="C37" s="5" t="s">
        <v>36</v>
      </c>
      <c r="D37" s="5" t="s">
        <v>10</v>
      </c>
      <c r="E37" s="8"/>
      <c r="F37" s="5" t="s">
        <v>175</v>
      </c>
      <c r="G37" s="8"/>
      <c r="H37" s="8"/>
      <c r="I37" s="8" t="s">
        <v>12</v>
      </c>
      <c r="J37" s="8"/>
      <c r="K37" s="8" t="s">
        <v>12</v>
      </c>
      <c r="L37" s="6">
        <v>2001</v>
      </c>
    </row>
    <row r="38" spans="1:12" ht="24.9" customHeight="1" x14ac:dyDescent="0.25">
      <c r="A38" s="4">
        <v>5</v>
      </c>
      <c r="B38" s="5" t="s">
        <v>179</v>
      </c>
      <c r="C38" s="5" t="s">
        <v>36</v>
      </c>
      <c r="D38" s="5" t="s">
        <v>10</v>
      </c>
      <c r="E38" s="8"/>
      <c r="F38" s="5" t="s">
        <v>175</v>
      </c>
      <c r="G38" s="8"/>
      <c r="H38" s="8"/>
      <c r="I38" s="8" t="s">
        <v>12</v>
      </c>
      <c r="J38" s="8"/>
      <c r="K38" s="8" t="s">
        <v>12</v>
      </c>
      <c r="L38" s="6">
        <v>2001</v>
      </c>
    </row>
    <row r="39" spans="1:12" ht="24.9" customHeight="1" x14ac:dyDescent="0.25">
      <c r="A39" s="4">
        <v>6</v>
      </c>
      <c r="B39" s="5" t="s">
        <v>180</v>
      </c>
      <c r="C39" s="5" t="s">
        <v>36</v>
      </c>
      <c r="D39" s="5" t="s">
        <v>10</v>
      </c>
      <c r="E39" s="8"/>
      <c r="F39" s="5" t="s">
        <v>175</v>
      </c>
      <c r="G39" s="8"/>
      <c r="H39" s="8"/>
      <c r="I39" s="8" t="s">
        <v>12</v>
      </c>
      <c r="J39" s="8"/>
      <c r="K39" s="8" t="s">
        <v>12</v>
      </c>
      <c r="L39" s="6">
        <v>2001</v>
      </c>
    </row>
    <row r="40" spans="1:12" ht="24.9" customHeight="1" x14ac:dyDescent="0.25">
      <c r="A40" s="4">
        <v>1</v>
      </c>
      <c r="B40" s="5" t="s">
        <v>181</v>
      </c>
      <c r="C40" s="5" t="s">
        <v>75</v>
      </c>
      <c r="D40" s="5" t="s">
        <v>16</v>
      </c>
      <c r="E40" s="8"/>
      <c r="F40" s="5" t="s">
        <v>175</v>
      </c>
      <c r="G40" s="8"/>
      <c r="H40" s="8"/>
      <c r="I40" s="8" t="s">
        <v>12</v>
      </c>
      <c r="J40" s="8"/>
      <c r="K40" s="8" t="s">
        <v>12</v>
      </c>
      <c r="L40" s="6">
        <v>1998</v>
      </c>
    </row>
    <row r="41" spans="1:12" ht="24.9" customHeight="1" x14ac:dyDescent="0.25">
      <c r="A41" s="4">
        <v>2</v>
      </c>
      <c r="B41" s="5" t="s">
        <v>182</v>
      </c>
      <c r="C41" s="5" t="s">
        <v>143</v>
      </c>
      <c r="D41" s="5" t="s">
        <v>16</v>
      </c>
      <c r="E41" s="8"/>
      <c r="F41" s="5" t="s">
        <v>175</v>
      </c>
      <c r="G41" s="8"/>
      <c r="H41" s="8"/>
      <c r="I41" s="8" t="s">
        <v>12</v>
      </c>
      <c r="J41" s="8"/>
      <c r="K41" s="8" t="s">
        <v>12</v>
      </c>
      <c r="L41" s="6">
        <v>1999</v>
      </c>
    </row>
    <row r="42" spans="1:12" ht="24.9" customHeight="1" x14ac:dyDescent="0.25">
      <c r="A42" s="4">
        <v>3</v>
      </c>
      <c r="B42" s="5" t="s">
        <v>183</v>
      </c>
      <c r="C42" s="5" t="s">
        <v>48</v>
      </c>
      <c r="D42" s="5" t="s">
        <v>16</v>
      </c>
      <c r="E42" s="8"/>
      <c r="F42" s="5" t="s">
        <v>175</v>
      </c>
      <c r="G42" s="8"/>
      <c r="H42" s="8"/>
      <c r="I42" s="8" t="s">
        <v>12</v>
      </c>
      <c r="J42" s="8"/>
      <c r="K42" s="8" t="s">
        <v>12</v>
      </c>
      <c r="L42" s="6">
        <v>1999</v>
      </c>
    </row>
    <row r="43" spans="1:12" ht="24.9" customHeight="1" x14ac:dyDescent="0.25">
      <c r="A43" s="4">
        <v>4</v>
      </c>
      <c r="B43" s="5" t="s">
        <v>184</v>
      </c>
      <c r="C43" s="5" t="s">
        <v>109</v>
      </c>
      <c r="D43" s="5" t="s">
        <v>16</v>
      </c>
      <c r="E43" s="8"/>
      <c r="F43" s="5" t="s">
        <v>175</v>
      </c>
      <c r="G43" s="8"/>
      <c r="H43" s="8"/>
      <c r="I43" s="8" t="s">
        <v>12</v>
      </c>
      <c r="J43" s="8"/>
      <c r="K43" s="8" t="s">
        <v>12</v>
      </c>
      <c r="L43" s="6">
        <v>2001</v>
      </c>
    </row>
    <row r="44" spans="1:12" ht="24.9" customHeight="1" x14ac:dyDescent="0.25">
      <c r="A44" s="4">
        <v>1</v>
      </c>
      <c r="B44" s="5" t="s">
        <v>185</v>
      </c>
      <c r="C44" s="5" t="s">
        <v>53</v>
      </c>
      <c r="D44" s="5" t="s">
        <v>24</v>
      </c>
      <c r="E44" s="8"/>
      <c r="F44" s="5" t="s">
        <v>175</v>
      </c>
      <c r="G44" s="8"/>
      <c r="H44" s="8"/>
      <c r="I44" s="8" t="s">
        <v>12</v>
      </c>
      <c r="J44" s="8"/>
      <c r="K44" s="8" t="s">
        <v>12</v>
      </c>
      <c r="L44" s="6">
        <v>2003</v>
      </c>
    </row>
    <row r="45" spans="1:12" ht="24.9" customHeight="1" x14ac:dyDescent="0.25">
      <c r="A45" s="4">
        <v>1</v>
      </c>
      <c r="B45" s="5" t="s">
        <v>186</v>
      </c>
      <c r="C45" s="5" t="s">
        <v>106</v>
      </c>
      <c r="D45" s="5" t="s">
        <v>16</v>
      </c>
      <c r="E45" s="8"/>
      <c r="F45" s="5" t="s">
        <v>187</v>
      </c>
      <c r="G45" s="8"/>
      <c r="H45" s="8"/>
      <c r="I45" s="8" t="s">
        <v>12</v>
      </c>
      <c r="J45" s="8"/>
      <c r="K45" s="8" t="s">
        <v>12</v>
      </c>
      <c r="L45" s="6">
        <v>2003</v>
      </c>
    </row>
    <row r="46" spans="1:12" ht="24.9" customHeight="1" x14ac:dyDescent="0.25">
      <c r="A46" s="4">
        <v>1</v>
      </c>
      <c r="B46" s="5" t="s">
        <v>188</v>
      </c>
      <c r="C46" s="5" t="s">
        <v>106</v>
      </c>
      <c r="D46" s="5" t="s">
        <v>24</v>
      </c>
      <c r="E46" s="8"/>
      <c r="F46" s="5" t="s">
        <v>187</v>
      </c>
      <c r="G46" s="8"/>
      <c r="H46" s="8"/>
      <c r="I46" s="8" t="s">
        <v>12</v>
      </c>
      <c r="J46" s="8"/>
      <c r="K46" s="8" t="s">
        <v>12</v>
      </c>
      <c r="L46" s="6">
        <v>2003</v>
      </c>
    </row>
    <row r="47" spans="1:12" ht="24.9" customHeight="1" x14ac:dyDescent="0.25">
      <c r="A47" s="4">
        <v>1</v>
      </c>
      <c r="B47" s="5" t="s">
        <v>303</v>
      </c>
      <c r="C47" s="5" t="s">
        <v>93</v>
      </c>
      <c r="D47" s="5" t="s">
        <v>164</v>
      </c>
      <c r="E47" s="8"/>
      <c r="F47" s="5" t="s">
        <v>187</v>
      </c>
      <c r="G47" s="8"/>
      <c r="H47" s="8"/>
      <c r="I47" s="8" t="s">
        <v>12</v>
      </c>
      <c r="J47" s="8"/>
      <c r="K47" s="8" t="s">
        <v>12</v>
      </c>
      <c r="L47" s="6">
        <v>2007</v>
      </c>
    </row>
  </sheetData>
  <mergeCells count="11">
    <mergeCell ref="L7:L8"/>
    <mergeCell ref="E7:E8"/>
    <mergeCell ref="H6:K6"/>
    <mergeCell ref="G7:G8"/>
    <mergeCell ref="H7:I7"/>
    <mergeCell ref="J7:K7"/>
    <mergeCell ref="A7:A8"/>
    <mergeCell ref="B7:B8"/>
    <mergeCell ref="C7:C8"/>
    <mergeCell ref="D7:D8"/>
    <mergeCell ref="F7:F8"/>
  </mergeCells>
  <phoneticPr fontId="0" type="noConversion"/>
  <pageMargins left="0.19" right="0.2" top="0.21" bottom="0.25" header="0.2" footer="0.2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rightToLeft="1" topLeftCell="A13" workbookViewId="0">
      <selection activeCell="F38" sqref="F38"/>
    </sheetView>
  </sheetViews>
  <sheetFormatPr defaultRowHeight="13.2" x14ac:dyDescent="0.25"/>
  <cols>
    <col min="1" max="1" width="6.5546875" bestFit="1" customWidth="1"/>
    <col min="2" max="2" width="20.5546875" bestFit="1" customWidth="1"/>
    <col min="3" max="3" width="17.6640625" bestFit="1" customWidth="1"/>
    <col min="6" max="6" width="14.44140625" bestFit="1" customWidth="1"/>
    <col min="7" max="7" width="14.44140625" customWidth="1"/>
  </cols>
  <sheetData>
    <row r="1" spans="1:12" x14ac:dyDescent="0.25">
      <c r="A1" s="1"/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/>
      <c r="B2" s="2"/>
      <c r="C2" s="1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2"/>
      <c r="B5" s="3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/>
      <c r="B6" s="2"/>
      <c r="C6" s="2"/>
      <c r="D6" s="2"/>
      <c r="E6" s="2"/>
      <c r="F6" s="2"/>
      <c r="G6" s="12">
        <v>0.05</v>
      </c>
      <c r="H6" s="35" t="s">
        <v>6</v>
      </c>
      <c r="I6" s="36"/>
      <c r="J6" s="36"/>
      <c r="K6" s="36"/>
      <c r="L6" s="2"/>
    </row>
    <row r="7" spans="1:12" x14ac:dyDescent="0.25">
      <c r="A7" s="37" t="s">
        <v>1</v>
      </c>
      <c r="B7" s="37" t="s">
        <v>2</v>
      </c>
      <c r="C7" s="37" t="s">
        <v>3</v>
      </c>
      <c r="D7" s="37" t="s">
        <v>4</v>
      </c>
      <c r="E7" s="39" t="s">
        <v>308</v>
      </c>
      <c r="F7" s="37" t="s">
        <v>5</v>
      </c>
      <c r="G7" s="39" t="s">
        <v>305</v>
      </c>
      <c r="H7" s="30">
        <v>2017</v>
      </c>
      <c r="I7" s="31"/>
      <c r="J7" s="30">
        <v>2018</v>
      </c>
      <c r="K7" s="31"/>
      <c r="L7" s="37" t="s">
        <v>7</v>
      </c>
    </row>
    <row r="8" spans="1:12" x14ac:dyDescent="0.25">
      <c r="A8" s="43"/>
      <c r="B8" s="43"/>
      <c r="C8" s="43"/>
      <c r="D8" s="43"/>
      <c r="E8" s="41"/>
      <c r="F8" s="43"/>
      <c r="G8" s="42"/>
      <c r="H8" s="7" t="s">
        <v>306</v>
      </c>
      <c r="I8" s="7" t="s">
        <v>307</v>
      </c>
      <c r="J8" s="7" t="s">
        <v>306</v>
      </c>
      <c r="K8" s="7" t="s">
        <v>307</v>
      </c>
      <c r="L8" s="43"/>
    </row>
    <row r="9" spans="1:12" ht="20.100000000000001" customHeight="1" x14ac:dyDescent="0.25">
      <c r="A9" s="9">
        <v>1</v>
      </c>
      <c r="B9" s="8" t="s">
        <v>235</v>
      </c>
      <c r="C9" s="8" t="s">
        <v>9</v>
      </c>
      <c r="D9" s="8" t="s">
        <v>268</v>
      </c>
      <c r="E9" s="5"/>
      <c r="F9" s="8" t="s">
        <v>267</v>
      </c>
      <c r="G9" s="5"/>
      <c r="H9" s="5"/>
      <c r="I9" s="5" t="s">
        <v>12</v>
      </c>
      <c r="J9" s="5"/>
      <c r="K9" s="5" t="s">
        <v>12</v>
      </c>
      <c r="L9" s="10">
        <v>2000</v>
      </c>
    </row>
    <row r="10" spans="1:12" ht="20.100000000000001" customHeight="1" x14ac:dyDescent="0.25">
      <c r="A10" s="9">
        <v>1</v>
      </c>
      <c r="B10" s="8" t="s">
        <v>236</v>
      </c>
      <c r="C10" s="8" t="s">
        <v>36</v>
      </c>
      <c r="D10" s="8" t="s">
        <v>10</v>
      </c>
      <c r="E10" s="5"/>
      <c r="F10" s="8" t="s">
        <v>267</v>
      </c>
      <c r="G10" s="5"/>
      <c r="H10" s="5"/>
      <c r="I10" s="5" t="s">
        <v>12</v>
      </c>
      <c r="J10" s="5"/>
      <c r="K10" s="5" t="s">
        <v>12</v>
      </c>
      <c r="L10" s="10">
        <v>1996</v>
      </c>
    </row>
    <row r="11" spans="1:12" ht="20.100000000000001" customHeight="1" x14ac:dyDescent="0.25">
      <c r="A11" s="9">
        <v>2</v>
      </c>
      <c r="B11" s="8" t="s">
        <v>237</v>
      </c>
      <c r="C11" s="8" t="s">
        <v>9</v>
      </c>
      <c r="D11" s="8" t="s">
        <v>10</v>
      </c>
      <c r="E11" s="5"/>
      <c r="F11" s="8" t="s">
        <v>267</v>
      </c>
      <c r="G11" s="5"/>
      <c r="H11" s="5"/>
      <c r="I11" s="5" t="s">
        <v>12</v>
      </c>
      <c r="J11" s="5"/>
      <c r="K11" s="5" t="s">
        <v>12</v>
      </c>
      <c r="L11" s="10">
        <v>2000</v>
      </c>
    </row>
    <row r="12" spans="1:12" ht="20.100000000000001" customHeight="1" x14ac:dyDescent="0.25">
      <c r="A12" s="9">
        <v>3</v>
      </c>
      <c r="B12" s="8" t="s">
        <v>238</v>
      </c>
      <c r="C12" s="8" t="s">
        <v>38</v>
      </c>
      <c r="D12" s="8" t="s">
        <v>10</v>
      </c>
      <c r="E12" s="5"/>
      <c r="F12" s="8" t="s">
        <v>267</v>
      </c>
      <c r="G12" s="5"/>
      <c r="H12" s="5"/>
      <c r="I12" s="5" t="s">
        <v>12</v>
      </c>
      <c r="J12" s="5"/>
      <c r="K12" s="5" t="s">
        <v>12</v>
      </c>
      <c r="L12" s="10">
        <v>2000</v>
      </c>
    </row>
    <row r="13" spans="1:12" ht="20.100000000000001" customHeight="1" x14ac:dyDescent="0.25">
      <c r="A13" s="9">
        <v>4</v>
      </c>
      <c r="B13" s="8" t="s">
        <v>239</v>
      </c>
      <c r="C13" s="8" t="s">
        <v>36</v>
      </c>
      <c r="D13" s="8" t="s">
        <v>10</v>
      </c>
      <c r="E13" s="5"/>
      <c r="F13" s="8" t="s">
        <v>267</v>
      </c>
      <c r="G13" s="5"/>
      <c r="H13" s="5"/>
      <c r="I13" s="5" t="s">
        <v>12</v>
      </c>
      <c r="J13" s="5"/>
      <c r="K13" s="5" t="s">
        <v>12</v>
      </c>
      <c r="L13" s="10">
        <v>2000</v>
      </c>
    </row>
    <row r="14" spans="1:12" ht="20.100000000000001" customHeight="1" x14ac:dyDescent="0.25">
      <c r="A14" s="9">
        <v>5</v>
      </c>
      <c r="B14" s="8" t="s">
        <v>240</v>
      </c>
      <c r="C14" s="8" t="s">
        <v>131</v>
      </c>
      <c r="D14" s="8" t="s">
        <v>10</v>
      </c>
      <c r="E14" s="5"/>
      <c r="F14" s="8" t="s">
        <v>267</v>
      </c>
      <c r="G14" s="5"/>
      <c r="H14" s="5"/>
      <c r="I14" s="5" t="s">
        <v>12</v>
      </c>
      <c r="J14" s="5"/>
      <c r="K14" s="5" t="s">
        <v>12</v>
      </c>
      <c r="L14" s="10">
        <v>2000</v>
      </c>
    </row>
    <row r="15" spans="1:12" ht="20.100000000000001" customHeight="1" x14ac:dyDescent="0.25">
      <c r="A15" s="9">
        <v>6</v>
      </c>
      <c r="B15" s="8" t="s">
        <v>241</v>
      </c>
      <c r="C15" s="8" t="s">
        <v>48</v>
      </c>
      <c r="D15" s="8" t="s">
        <v>10</v>
      </c>
      <c r="E15" s="5"/>
      <c r="F15" s="8" t="s">
        <v>267</v>
      </c>
      <c r="G15" s="5"/>
      <c r="H15" s="5"/>
      <c r="I15" s="5" t="s">
        <v>12</v>
      </c>
      <c r="J15" s="5"/>
      <c r="K15" s="5" t="s">
        <v>12</v>
      </c>
      <c r="L15" s="10">
        <v>2000</v>
      </c>
    </row>
    <row r="16" spans="1:12" ht="20.100000000000001" customHeight="1" x14ac:dyDescent="0.25">
      <c r="A16" s="9">
        <v>7</v>
      </c>
      <c r="B16" s="8" t="s">
        <v>242</v>
      </c>
      <c r="C16" s="8" t="s">
        <v>269</v>
      </c>
      <c r="D16" s="8" t="s">
        <v>10</v>
      </c>
      <c r="E16" s="5"/>
      <c r="F16" s="8" t="s">
        <v>267</v>
      </c>
      <c r="G16" s="5"/>
      <c r="H16" s="5"/>
      <c r="I16" s="5" t="s">
        <v>12</v>
      </c>
      <c r="J16" s="5"/>
      <c r="K16" s="5" t="s">
        <v>12</v>
      </c>
      <c r="L16" s="10">
        <v>2000</v>
      </c>
    </row>
    <row r="17" spans="1:12" ht="20.100000000000001" customHeight="1" x14ac:dyDescent="0.25">
      <c r="A17" s="9">
        <v>8</v>
      </c>
      <c r="B17" s="8" t="s">
        <v>243</v>
      </c>
      <c r="C17" s="8" t="s">
        <v>9</v>
      </c>
      <c r="D17" s="8" t="s">
        <v>10</v>
      </c>
      <c r="E17" s="5"/>
      <c r="F17" s="8" t="s">
        <v>267</v>
      </c>
      <c r="G17" s="5"/>
      <c r="H17" s="5"/>
      <c r="I17" s="5" t="s">
        <v>12</v>
      </c>
      <c r="J17" s="5"/>
      <c r="K17" s="5" t="s">
        <v>12</v>
      </c>
      <c r="L17" s="10">
        <v>2000</v>
      </c>
    </row>
    <row r="18" spans="1:12" ht="20.100000000000001" customHeight="1" x14ac:dyDescent="0.25">
      <c r="A18" s="9">
        <v>9</v>
      </c>
      <c r="B18" s="8" t="s">
        <v>244</v>
      </c>
      <c r="C18" s="8" t="s">
        <v>36</v>
      </c>
      <c r="D18" s="8" t="s">
        <v>10</v>
      </c>
      <c r="E18" s="5"/>
      <c r="F18" s="8" t="s">
        <v>267</v>
      </c>
      <c r="G18" s="5"/>
      <c r="H18" s="5"/>
      <c r="I18" s="5" t="s">
        <v>12</v>
      </c>
      <c r="J18" s="5"/>
      <c r="K18" s="5" t="s">
        <v>12</v>
      </c>
      <c r="L18" s="10">
        <v>2000</v>
      </c>
    </row>
    <row r="19" spans="1:12" ht="20.100000000000001" customHeight="1" x14ac:dyDescent="0.25">
      <c r="A19" s="9">
        <v>1</v>
      </c>
      <c r="B19" s="8" t="s">
        <v>245</v>
      </c>
      <c r="C19" s="8" t="s">
        <v>270</v>
      </c>
      <c r="D19" s="8" t="s">
        <v>16</v>
      </c>
      <c r="E19" s="5"/>
      <c r="F19" s="8" t="s">
        <v>267</v>
      </c>
      <c r="G19" s="5"/>
      <c r="H19" s="5"/>
      <c r="I19" s="5" t="s">
        <v>12</v>
      </c>
      <c r="J19" s="5"/>
      <c r="K19" s="5" t="s">
        <v>12</v>
      </c>
      <c r="L19" s="10">
        <v>1998</v>
      </c>
    </row>
    <row r="20" spans="1:12" ht="20.100000000000001" customHeight="1" x14ac:dyDescent="0.25">
      <c r="A20" s="9">
        <v>2</v>
      </c>
      <c r="B20" s="8" t="s">
        <v>246</v>
      </c>
      <c r="C20" s="8" t="s">
        <v>53</v>
      </c>
      <c r="D20" s="8" t="s">
        <v>16</v>
      </c>
      <c r="E20" s="5"/>
      <c r="F20" s="8" t="s">
        <v>267</v>
      </c>
      <c r="G20" s="5"/>
      <c r="H20" s="5"/>
      <c r="I20" s="5" t="s">
        <v>12</v>
      </c>
      <c r="J20" s="5"/>
      <c r="K20" s="5" t="s">
        <v>12</v>
      </c>
      <c r="L20" s="10">
        <v>1998</v>
      </c>
    </row>
    <row r="21" spans="1:12" ht="20.100000000000001" customHeight="1" x14ac:dyDescent="0.25">
      <c r="A21" s="9">
        <v>3</v>
      </c>
      <c r="B21" s="8" t="s">
        <v>247</v>
      </c>
      <c r="C21" s="8" t="s">
        <v>36</v>
      </c>
      <c r="D21" s="8" t="s">
        <v>16</v>
      </c>
      <c r="E21" s="5"/>
      <c r="F21" s="8" t="s">
        <v>267</v>
      </c>
      <c r="G21" s="5"/>
      <c r="H21" s="5"/>
      <c r="I21" s="5" t="s">
        <v>12</v>
      </c>
      <c r="J21" s="5"/>
      <c r="K21" s="5" t="s">
        <v>12</v>
      </c>
      <c r="L21" s="10">
        <v>1999</v>
      </c>
    </row>
    <row r="22" spans="1:12" ht="20.100000000000001" customHeight="1" x14ac:dyDescent="0.25">
      <c r="A22" s="9">
        <v>4</v>
      </c>
      <c r="B22" s="8" t="s">
        <v>302</v>
      </c>
      <c r="C22" s="8" t="s">
        <v>15</v>
      </c>
      <c r="D22" s="8" t="s">
        <v>16</v>
      </c>
      <c r="E22" s="5"/>
      <c r="F22" s="8" t="s">
        <v>267</v>
      </c>
      <c r="G22" s="5"/>
      <c r="H22" s="5"/>
      <c r="I22" s="5" t="s">
        <v>12</v>
      </c>
      <c r="J22" s="5"/>
      <c r="K22" s="5" t="s">
        <v>12</v>
      </c>
      <c r="L22" s="10">
        <v>1999</v>
      </c>
    </row>
    <row r="23" spans="1:12" ht="20.100000000000001" customHeight="1" x14ac:dyDescent="0.25">
      <c r="A23" s="9">
        <v>5</v>
      </c>
      <c r="B23" s="8" t="s">
        <v>248</v>
      </c>
      <c r="C23" s="8" t="s">
        <v>53</v>
      </c>
      <c r="D23" s="8" t="s">
        <v>16</v>
      </c>
      <c r="E23" s="5"/>
      <c r="F23" s="8" t="s">
        <v>267</v>
      </c>
      <c r="G23" s="5"/>
      <c r="H23" s="5"/>
      <c r="I23" s="5" t="s">
        <v>12</v>
      </c>
      <c r="J23" s="5"/>
      <c r="K23" s="5" t="s">
        <v>12</v>
      </c>
      <c r="L23" s="10" t="s">
        <v>13</v>
      </c>
    </row>
    <row r="24" spans="1:12" ht="20.100000000000001" customHeight="1" x14ac:dyDescent="0.25">
      <c r="A24" s="9">
        <v>6</v>
      </c>
      <c r="B24" s="8" t="s">
        <v>249</v>
      </c>
      <c r="C24" s="8" t="s">
        <v>271</v>
      </c>
      <c r="D24" s="8" t="s">
        <v>16</v>
      </c>
      <c r="E24" s="5"/>
      <c r="F24" s="8" t="s">
        <v>267</v>
      </c>
      <c r="G24" s="5"/>
      <c r="H24" s="5"/>
      <c r="I24" s="5" t="s">
        <v>12</v>
      </c>
      <c r="J24" s="5"/>
      <c r="K24" s="5" t="s">
        <v>12</v>
      </c>
      <c r="L24" s="10">
        <v>1999</v>
      </c>
    </row>
    <row r="25" spans="1:12" ht="20.100000000000001" customHeight="1" x14ac:dyDescent="0.25">
      <c r="A25" s="9">
        <v>7</v>
      </c>
      <c r="B25" s="8" t="s">
        <v>250</v>
      </c>
      <c r="C25" s="8" t="s">
        <v>143</v>
      </c>
      <c r="D25" s="8" t="s">
        <v>16</v>
      </c>
      <c r="E25" s="5"/>
      <c r="F25" s="8" t="s">
        <v>267</v>
      </c>
      <c r="G25" s="5"/>
      <c r="H25" s="5"/>
      <c r="I25" s="5" t="s">
        <v>12</v>
      </c>
      <c r="J25" s="5"/>
      <c r="K25" s="5" t="s">
        <v>12</v>
      </c>
      <c r="L25" s="10">
        <v>1999</v>
      </c>
    </row>
    <row r="26" spans="1:12" ht="20.100000000000001" customHeight="1" x14ac:dyDescent="0.25">
      <c r="A26" s="9">
        <v>8</v>
      </c>
      <c r="B26" s="8" t="s">
        <v>251</v>
      </c>
      <c r="C26" s="8" t="s">
        <v>271</v>
      </c>
      <c r="D26" s="8" t="s">
        <v>16</v>
      </c>
      <c r="E26" s="5"/>
      <c r="F26" s="8" t="s">
        <v>267</v>
      </c>
      <c r="G26" s="5"/>
      <c r="H26" s="5"/>
      <c r="I26" s="5" t="s">
        <v>12</v>
      </c>
      <c r="J26" s="5"/>
      <c r="K26" s="5" t="s">
        <v>12</v>
      </c>
      <c r="L26" s="10">
        <v>1999</v>
      </c>
    </row>
    <row r="27" spans="1:12" ht="20.100000000000001" customHeight="1" x14ac:dyDescent="0.25">
      <c r="A27" s="9">
        <v>9</v>
      </c>
      <c r="B27" s="8" t="s">
        <v>252</v>
      </c>
      <c r="C27" s="8" t="s">
        <v>272</v>
      </c>
      <c r="D27" s="8" t="s">
        <v>16</v>
      </c>
      <c r="E27" s="5"/>
      <c r="F27" s="8" t="s">
        <v>267</v>
      </c>
      <c r="G27" s="5"/>
      <c r="H27" s="5"/>
      <c r="I27" s="5" t="s">
        <v>12</v>
      </c>
      <c r="J27" s="5"/>
      <c r="K27" s="5" t="s">
        <v>12</v>
      </c>
      <c r="L27" s="10">
        <v>1999</v>
      </c>
    </row>
    <row r="28" spans="1:12" ht="20.100000000000001" customHeight="1" x14ac:dyDescent="0.25">
      <c r="A28" s="9">
        <v>10</v>
      </c>
      <c r="B28" s="8" t="s">
        <v>253</v>
      </c>
      <c r="C28" s="8" t="s">
        <v>15</v>
      </c>
      <c r="D28" s="8" t="s">
        <v>16</v>
      </c>
      <c r="E28" s="5"/>
      <c r="F28" s="8" t="s">
        <v>267</v>
      </c>
      <c r="G28" s="5"/>
      <c r="H28" s="5"/>
      <c r="I28" s="5" t="s">
        <v>12</v>
      </c>
      <c r="J28" s="5"/>
      <c r="K28" s="5" t="s">
        <v>12</v>
      </c>
      <c r="L28" s="10">
        <v>1999</v>
      </c>
    </row>
    <row r="29" spans="1:12" ht="20.100000000000001" customHeight="1" x14ac:dyDescent="0.25">
      <c r="A29" s="9">
        <v>11</v>
      </c>
      <c r="B29" s="8" t="s">
        <v>254</v>
      </c>
      <c r="C29" s="8" t="s">
        <v>131</v>
      </c>
      <c r="D29" s="8" t="s">
        <v>16</v>
      </c>
      <c r="E29" s="5"/>
      <c r="F29" s="8" t="s">
        <v>267</v>
      </c>
      <c r="G29" s="5"/>
      <c r="H29" s="5"/>
      <c r="I29" s="5" t="s">
        <v>12</v>
      </c>
      <c r="J29" s="5"/>
      <c r="K29" s="5" t="s">
        <v>12</v>
      </c>
      <c r="L29" s="10">
        <v>1999</v>
      </c>
    </row>
    <row r="30" spans="1:12" ht="20.100000000000001" customHeight="1" x14ac:dyDescent="0.25">
      <c r="A30" s="9">
        <v>12</v>
      </c>
      <c r="B30" s="8" t="s">
        <v>255</v>
      </c>
      <c r="C30" s="8" t="s">
        <v>9</v>
      </c>
      <c r="D30" s="8" t="s">
        <v>16</v>
      </c>
      <c r="E30" s="5"/>
      <c r="F30" s="8" t="s">
        <v>267</v>
      </c>
      <c r="G30" s="5"/>
      <c r="H30" s="5"/>
      <c r="I30" s="5" t="s">
        <v>12</v>
      </c>
      <c r="J30" s="5"/>
      <c r="K30" s="5" t="s">
        <v>12</v>
      </c>
      <c r="L30" s="10">
        <v>1999</v>
      </c>
    </row>
    <row r="31" spans="1:12" ht="20.100000000000001" customHeight="1" x14ac:dyDescent="0.25">
      <c r="A31" s="9">
        <v>13</v>
      </c>
      <c r="B31" s="8" t="s">
        <v>256</v>
      </c>
      <c r="C31" s="8" t="s">
        <v>38</v>
      </c>
      <c r="D31" s="8" t="s">
        <v>16</v>
      </c>
      <c r="E31" s="5"/>
      <c r="F31" s="8" t="s">
        <v>267</v>
      </c>
      <c r="G31" s="5"/>
      <c r="H31" s="5"/>
      <c r="I31" s="5" t="s">
        <v>12</v>
      </c>
      <c r="J31" s="5"/>
      <c r="K31" s="5" t="s">
        <v>12</v>
      </c>
      <c r="L31" s="10">
        <v>1999</v>
      </c>
    </row>
    <row r="32" spans="1:12" ht="20.100000000000001" customHeight="1" x14ac:dyDescent="0.25">
      <c r="A32" s="9">
        <v>1</v>
      </c>
      <c r="B32" s="8" t="s">
        <v>257</v>
      </c>
      <c r="C32" s="8" t="s">
        <v>122</v>
      </c>
      <c r="D32" s="8" t="s">
        <v>24</v>
      </c>
      <c r="E32" s="5"/>
      <c r="F32" s="8" t="s">
        <v>267</v>
      </c>
      <c r="G32" s="5"/>
      <c r="H32" s="5"/>
      <c r="I32" s="5" t="s">
        <v>12</v>
      </c>
      <c r="J32" s="5"/>
      <c r="K32" s="5" t="s">
        <v>12</v>
      </c>
      <c r="L32" s="10">
        <v>1999</v>
      </c>
    </row>
    <row r="33" spans="1:12" ht="20.100000000000001" customHeight="1" x14ac:dyDescent="0.25">
      <c r="A33" s="9">
        <v>2</v>
      </c>
      <c r="B33" s="8" t="s">
        <v>258</v>
      </c>
      <c r="C33" s="8" t="s">
        <v>143</v>
      </c>
      <c r="D33" s="8" t="s">
        <v>24</v>
      </c>
      <c r="E33" s="5"/>
      <c r="F33" s="8" t="s">
        <v>267</v>
      </c>
      <c r="G33" s="5"/>
      <c r="H33" s="5"/>
      <c r="I33" s="5" t="s">
        <v>12</v>
      </c>
      <c r="J33" s="5"/>
      <c r="K33" s="5" t="s">
        <v>12</v>
      </c>
      <c r="L33" s="10">
        <v>1999</v>
      </c>
    </row>
    <row r="34" spans="1:12" ht="20.100000000000001" customHeight="1" x14ac:dyDescent="0.25">
      <c r="A34" s="9">
        <v>3</v>
      </c>
      <c r="B34" s="8" t="s">
        <v>259</v>
      </c>
      <c r="C34" s="8" t="s">
        <v>9</v>
      </c>
      <c r="D34" s="8" t="s">
        <v>24</v>
      </c>
      <c r="E34" s="5"/>
      <c r="F34" s="8" t="s">
        <v>267</v>
      </c>
      <c r="G34" s="5"/>
      <c r="H34" s="5"/>
      <c r="I34" s="5" t="s">
        <v>12</v>
      </c>
      <c r="J34" s="5"/>
      <c r="K34" s="5" t="s">
        <v>12</v>
      </c>
      <c r="L34" s="10" t="s">
        <v>13</v>
      </c>
    </row>
    <row r="35" spans="1:12" ht="20.100000000000001" customHeight="1" x14ac:dyDescent="0.25">
      <c r="A35" s="9">
        <v>4</v>
      </c>
      <c r="B35" s="8" t="s">
        <v>260</v>
      </c>
      <c r="C35" s="8" t="s">
        <v>122</v>
      </c>
      <c r="D35" s="8" t="s">
        <v>24</v>
      </c>
      <c r="E35" s="5"/>
      <c r="F35" s="8" t="s">
        <v>267</v>
      </c>
      <c r="G35" s="5"/>
      <c r="H35" s="5"/>
      <c r="I35" s="5" t="s">
        <v>12</v>
      </c>
      <c r="J35" s="5"/>
      <c r="K35" s="5" t="s">
        <v>12</v>
      </c>
      <c r="L35" s="10">
        <v>2001</v>
      </c>
    </row>
    <row r="36" spans="1:12" ht="20.100000000000001" customHeight="1" x14ac:dyDescent="0.25">
      <c r="A36" s="9">
        <v>5</v>
      </c>
      <c r="B36" s="8" t="s">
        <v>261</v>
      </c>
      <c r="C36" s="8" t="s">
        <v>93</v>
      </c>
      <c r="D36" s="8" t="s">
        <v>24</v>
      </c>
      <c r="E36" s="5"/>
      <c r="F36" s="8" t="s">
        <v>267</v>
      </c>
      <c r="G36" s="5"/>
      <c r="H36" s="5"/>
      <c r="I36" s="5" t="s">
        <v>12</v>
      </c>
      <c r="J36" s="5"/>
      <c r="K36" s="5" t="s">
        <v>12</v>
      </c>
      <c r="L36" s="10">
        <v>2001</v>
      </c>
    </row>
    <row r="37" spans="1:12" ht="20.100000000000001" customHeight="1" x14ac:dyDescent="0.25">
      <c r="A37" s="9">
        <v>6</v>
      </c>
      <c r="B37" s="8" t="s">
        <v>262</v>
      </c>
      <c r="C37" s="8" t="s">
        <v>273</v>
      </c>
      <c r="D37" s="8" t="s">
        <v>24</v>
      </c>
      <c r="E37" s="5"/>
      <c r="F37" s="8" t="s">
        <v>267</v>
      </c>
      <c r="G37" s="5"/>
      <c r="H37" s="5"/>
      <c r="I37" s="5" t="s">
        <v>12</v>
      </c>
      <c r="J37" s="5"/>
      <c r="K37" s="5" t="s">
        <v>12</v>
      </c>
      <c r="L37" s="10">
        <v>2001</v>
      </c>
    </row>
    <row r="38" spans="1:12" ht="20.100000000000001" customHeight="1" x14ac:dyDescent="0.25">
      <c r="A38" s="9">
        <v>7</v>
      </c>
      <c r="B38" s="8" t="s">
        <v>263</v>
      </c>
      <c r="C38" s="8" t="s">
        <v>38</v>
      </c>
      <c r="D38" s="8" t="s">
        <v>24</v>
      </c>
      <c r="E38" s="5"/>
      <c r="F38" s="8" t="s">
        <v>267</v>
      </c>
      <c r="G38" s="5"/>
      <c r="H38" s="5"/>
      <c r="I38" s="5" t="s">
        <v>12</v>
      </c>
      <c r="J38" s="5"/>
      <c r="K38" s="5" t="s">
        <v>12</v>
      </c>
      <c r="L38" s="10">
        <v>2001</v>
      </c>
    </row>
    <row r="39" spans="1:12" ht="20.100000000000001" customHeight="1" x14ac:dyDescent="0.25">
      <c r="A39" s="9">
        <v>1</v>
      </c>
      <c r="B39" s="8" t="s">
        <v>264</v>
      </c>
      <c r="C39" s="8" t="s">
        <v>15</v>
      </c>
      <c r="D39" s="8" t="s">
        <v>164</v>
      </c>
      <c r="E39" s="5"/>
      <c r="F39" s="8" t="s">
        <v>267</v>
      </c>
      <c r="G39" s="5"/>
      <c r="H39" s="5"/>
      <c r="I39" s="5" t="s">
        <v>12</v>
      </c>
      <c r="J39" s="5"/>
      <c r="K39" s="5" t="s">
        <v>12</v>
      </c>
      <c r="L39" s="10">
        <v>1998</v>
      </c>
    </row>
    <row r="40" spans="1:12" ht="20.100000000000001" customHeight="1" x14ac:dyDescent="0.25">
      <c r="A40" s="9">
        <v>2</v>
      </c>
      <c r="B40" s="8" t="s">
        <v>265</v>
      </c>
      <c r="C40" s="8" t="s">
        <v>106</v>
      </c>
      <c r="D40" s="8" t="s">
        <v>164</v>
      </c>
      <c r="E40" s="5"/>
      <c r="F40" s="8" t="s">
        <v>267</v>
      </c>
      <c r="G40" s="5"/>
      <c r="H40" s="5"/>
      <c r="I40" s="5" t="s">
        <v>12</v>
      </c>
      <c r="J40" s="5"/>
      <c r="K40" s="5" t="s">
        <v>12</v>
      </c>
      <c r="L40" s="10">
        <v>1998</v>
      </c>
    </row>
    <row r="41" spans="1:12" ht="20.100000000000001" customHeight="1" x14ac:dyDescent="0.25">
      <c r="A41" s="9">
        <v>3</v>
      </c>
      <c r="B41" s="8" t="s">
        <v>266</v>
      </c>
      <c r="C41" s="8" t="s">
        <v>9</v>
      </c>
      <c r="D41" s="8" t="s">
        <v>164</v>
      </c>
      <c r="E41" s="5"/>
      <c r="F41" s="8" t="s">
        <v>267</v>
      </c>
      <c r="G41" s="5"/>
      <c r="H41" s="5"/>
      <c r="I41" s="5" t="s">
        <v>12</v>
      </c>
      <c r="J41" s="5"/>
      <c r="K41" s="5" t="s">
        <v>12</v>
      </c>
      <c r="L41" s="10">
        <v>1999</v>
      </c>
    </row>
  </sheetData>
  <mergeCells count="11">
    <mergeCell ref="A7:A8"/>
    <mergeCell ref="B7:B8"/>
    <mergeCell ref="C7:C8"/>
    <mergeCell ref="D7:D8"/>
    <mergeCell ref="E7:E8"/>
    <mergeCell ref="H6:K6"/>
    <mergeCell ref="G7:G8"/>
    <mergeCell ref="H7:I7"/>
    <mergeCell ref="J7:K7"/>
    <mergeCell ref="F7:F8"/>
    <mergeCell ref="L7:L8"/>
  </mergeCells>
  <phoneticPr fontId="2" type="noConversion"/>
  <pageMargins left="0.25" right="0.22" top="0.28999999999999998" bottom="0.25" header="0.2" footer="0.2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rightToLeft="1" topLeftCell="A15" workbookViewId="0">
      <selection activeCell="F25" sqref="F25"/>
    </sheetView>
  </sheetViews>
  <sheetFormatPr defaultRowHeight="13.2" x14ac:dyDescent="0.25"/>
  <cols>
    <col min="1" max="1" width="6.5546875" bestFit="1" customWidth="1"/>
    <col min="2" max="2" width="20.5546875" bestFit="1" customWidth="1"/>
    <col min="3" max="3" width="17.6640625" bestFit="1" customWidth="1"/>
    <col min="6" max="6" width="16.33203125" customWidth="1"/>
    <col min="7" max="7" width="14.44140625" customWidth="1"/>
    <col min="12" max="12" width="13.88671875" customWidth="1"/>
  </cols>
  <sheetData>
    <row r="1" spans="1:12" x14ac:dyDescent="0.25">
      <c r="A1" s="1"/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/>
      <c r="B2" s="2"/>
      <c r="C2" s="1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2"/>
      <c r="B5" s="3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/>
      <c r="B6" s="2"/>
      <c r="C6" s="2"/>
      <c r="D6" s="2"/>
      <c r="E6" s="2"/>
      <c r="F6" s="2"/>
      <c r="G6" s="12">
        <v>0.05</v>
      </c>
      <c r="H6" s="35" t="s">
        <v>6</v>
      </c>
      <c r="I6" s="36"/>
      <c r="J6" s="36"/>
      <c r="K6" s="36"/>
      <c r="L6" s="2"/>
    </row>
    <row r="7" spans="1:12" x14ac:dyDescent="0.25">
      <c r="A7" s="37" t="s">
        <v>1</v>
      </c>
      <c r="B7" s="37" t="s">
        <v>2</v>
      </c>
      <c r="C7" s="37" t="s">
        <v>3</v>
      </c>
      <c r="D7" s="37" t="s">
        <v>4</v>
      </c>
      <c r="E7" s="39" t="s">
        <v>308</v>
      </c>
      <c r="F7" s="37" t="s">
        <v>5</v>
      </c>
      <c r="G7" s="39" t="s">
        <v>305</v>
      </c>
      <c r="H7" s="30">
        <v>2017</v>
      </c>
      <c r="I7" s="31"/>
      <c r="J7" s="30">
        <v>2018</v>
      </c>
      <c r="K7" s="31"/>
      <c r="L7" s="37" t="s">
        <v>7</v>
      </c>
    </row>
    <row r="8" spans="1:12" x14ac:dyDescent="0.25">
      <c r="A8" s="43"/>
      <c r="B8" s="43"/>
      <c r="C8" s="43"/>
      <c r="D8" s="43"/>
      <c r="E8" s="41"/>
      <c r="F8" s="43"/>
      <c r="G8" s="42"/>
      <c r="H8" s="7" t="s">
        <v>306</v>
      </c>
      <c r="I8" s="7" t="s">
        <v>307</v>
      </c>
      <c r="J8" s="7" t="s">
        <v>306</v>
      </c>
      <c r="K8" s="7" t="s">
        <v>307</v>
      </c>
      <c r="L8" s="43"/>
    </row>
    <row r="9" spans="1:12" ht="20.100000000000001" customHeight="1" x14ac:dyDescent="0.25">
      <c r="A9" s="9">
        <v>1</v>
      </c>
      <c r="B9" s="8" t="s">
        <v>274</v>
      </c>
      <c r="C9" s="8"/>
      <c r="D9" s="8" t="s">
        <v>16</v>
      </c>
      <c r="E9" s="8"/>
      <c r="F9" s="8" t="s">
        <v>288</v>
      </c>
      <c r="G9" s="8"/>
      <c r="H9" s="8">
        <v>92</v>
      </c>
      <c r="I9" s="8" t="s">
        <v>12</v>
      </c>
      <c r="J9" s="8">
        <v>75</v>
      </c>
      <c r="K9" s="8" t="s">
        <v>12</v>
      </c>
      <c r="L9" s="8">
        <v>2004</v>
      </c>
    </row>
    <row r="10" spans="1:12" ht="20.100000000000001" customHeight="1" x14ac:dyDescent="0.25">
      <c r="A10" s="4">
        <v>1</v>
      </c>
      <c r="B10" s="5" t="s">
        <v>275</v>
      </c>
      <c r="C10" s="5"/>
      <c r="D10" s="5" t="s">
        <v>24</v>
      </c>
      <c r="E10" s="8"/>
      <c r="F10" s="5" t="s">
        <v>288</v>
      </c>
      <c r="G10" s="8"/>
      <c r="H10" s="8">
        <v>97</v>
      </c>
      <c r="I10" s="8" t="s">
        <v>12</v>
      </c>
      <c r="J10" s="8">
        <v>80</v>
      </c>
      <c r="K10" s="8" t="s">
        <v>12</v>
      </c>
      <c r="L10" s="11">
        <v>2001</v>
      </c>
    </row>
    <row r="11" spans="1:12" ht="20.100000000000001" customHeight="1" x14ac:dyDescent="0.25">
      <c r="A11" s="4">
        <v>1</v>
      </c>
      <c r="B11" s="5" t="s">
        <v>276</v>
      </c>
      <c r="C11" s="5"/>
      <c r="D11" s="5" t="s">
        <v>16</v>
      </c>
      <c r="E11" s="8"/>
      <c r="F11" s="5" t="s">
        <v>166</v>
      </c>
      <c r="G11" s="8"/>
      <c r="H11" s="8">
        <v>99</v>
      </c>
      <c r="I11" s="8" t="s">
        <v>12</v>
      </c>
      <c r="J11" s="8">
        <v>86</v>
      </c>
      <c r="K11" s="8" t="s">
        <v>12</v>
      </c>
      <c r="L11" s="11">
        <v>2008</v>
      </c>
    </row>
    <row r="12" spans="1:12" ht="20.100000000000001" customHeight="1" x14ac:dyDescent="0.25">
      <c r="A12" s="4">
        <v>1</v>
      </c>
      <c r="B12" s="5" t="s">
        <v>277</v>
      </c>
      <c r="C12" s="5"/>
      <c r="D12" s="5" t="s">
        <v>24</v>
      </c>
      <c r="E12" s="8"/>
      <c r="F12" s="5" t="s">
        <v>166</v>
      </c>
      <c r="G12" s="8"/>
      <c r="H12" s="8">
        <v>95</v>
      </c>
      <c r="I12" s="8" t="s">
        <v>12</v>
      </c>
      <c r="J12" s="8">
        <v>99</v>
      </c>
      <c r="K12" s="8" t="s">
        <v>12</v>
      </c>
      <c r="L12" s="11">
        <v>2001</v>
      </c>
    </row>
    <row r="13" spans="1:12" ht="20.100000000000001" customHeight="1" x14ac:dyDescent="0.25">
      <c r="A13" s="4">
        <v>2</v>
      </c>
      <c r="B13" s="5" t="s">
        <v>278</v>
      </c>
      <c r="C13" s="5"/>
      <c r="D13" s="5" t="s">
        <v>24</v>
      </c>
      <c r="E13" s="8"/>
      <c r="F13" s="5" t="s">
        <v>166</v>
      </c>
      <c r="G13" s="8"/>
      <c r="H13" s="8">
        <v>94</v>
      </c>
      <c r="I13" s="8" t="s">
        <v>12</v>
      </c>
      <c r="J13" s="8">
        <v>90</v>
      </c>
      <c r="K13" s="8" t="s">
        <v>12</v>
      </c>
      <c r="L13" s="11">
        <v>2001</v>
      </c>
    </row>
    <row r="14" spans="1:12" ht="20.100000000000001" customHeight="1" x14ac:dyDescent="0.25">
      <c r="A14" s="4">
        <v>3</v>
      </c>
      <c r="B14" s="5" t="s">
        <v>279</v>
      </c>
      <c r="C14" s="5"/>
      <c r="D14" s="5" t="s">
        <v>24</v>
      </c>
      <c r="E14" s="8"/>
      <c r="F14" s="5" t="s">
        <v>166</v>
      </c>
      <c r="G14" s="8"/>
      <c r="H14" s="8">
        <v>91</v>
      </c>
      <c r="I14" s="8" t="s">
        <v>12</v>
      </c>
      <c r="J14" s="8">
        <v>96</v>
      </c>
      <c r="K14" s="8" t="s">
        <v>12</v>
      </c>
      <c r="L14" s="11">
        <v>2000</v>
      </c>
    </row>
    <row r="15" spans="1:12" ht="20.100000000000001" customHeight="1" x14ac:dyDescent="0.25">
      <c r="A15" s="4">
        <v>4</v>
      </c>
      <c r="B15" s="5" t="s">
        <v>280</v>
      </c>
      <c r="C15" s="5"/>
      <c r="D15" s="5" t="s">
        <v>24</v>
      </c>
      <c r="E15" s="8"/>
      <c r="F15" s="5" t="s">
        <v>166</v>
      </c>
      <c r="G15" s="8"/>
      <c r="H15" s="8"/>
      <c r="I15" s="8" t="s">
        <v>12</v>
      </c>
      <c r="J15" s="8"/>
      <c r="K15" s="8" t="s">
        <v>12</v>
      </c>
      <c r="L15" s="11">
        <v>2001</v>
      </c>
    </row>
    <row r="16" spans="1:12" ht="20.100000000000001" customHeight="1" x14ac:dyDescent="0.25">
      <c r="A16" s="4">
        <v>1</v>
      </c>
      <c r="B16" s="5" t="s">
        <v>281</v>
      </c>
      <c r="C16" s="5"/>
      <c r="D16" s="5" t="s">
        <v>164</v>
      </c>
      <c r="E16" s="8"/>
      <c r="F16" s="5" t="s">
        <v>166</v>
      </c>
      <c r="G16" s="8"/>
      <c r="H16" s="8"/>
      <c r="I16" s="8" t="s">
        <v>12</v>
      </c>
      <c r="J16" s="8"/>
      <c r="K16" s="8" t="s">
        <v>12</v>
      </c>
      <c r="L16" s="11">
        <v>2001</v>
      </c>
    </row>
    <row r="17" spans="1:12" ht="20.100000000000001" customHeight="1" x14ac:dyDescent="0.25">
      <c r="A17" s="4">
        <v>1</v>
      </c>
      <c r="B17" s="5" t="s">
        <v>282</v>
      </c>
      <c r="C17" s="5"/>
      <c r="D17" s="5" t="s">
        <v>16</v>
      </c>
      <c r="E17" s="8"/>
      <c r="F17" s="5" t="s">
        <v>289</v>
      </c>
      <c r="G17" s="8"/>
      <c r="H17" s="8"/>
      <c r="I17" s="8" t="s">
        <v>12</v>
      </c>
      <c r="J17" s="8"/>
      <c r="K17" s="8" t="s">
        <v>12</v>
      </c>
      <c r="L17" s="11">
        <v>2003</v>
      </c>
    </row>
    <row r="18" spans="1:12" ht="20.100000000000001" customHeight="1" x14ac:dyDescent="0.25">
      <c r="A18" s="4">
        <v>1</v>
      </c>
      <c r="B18" s="5" t="s">
        <v>283</v>
      </c>
      <c r="C18" s="5"/>
      <c r="D18" s="5" t="s">
        <v>24</v>
      </c>
      <c r="E18" s="8"/>
      <c r="F18" s="5" t="s">
        <v>289</v>
      </c>
      <c r="G18" s="8"/>
      <c r="H18" s="8"/>
      <c r="I18" s="8" t="s">
        <v>12</v>
      </c>
      <c r="J18" s="8"/>
      <c r="K18" s="8" t="s">
        <v>12</v>
      </c>
      <c r="L18" s="11">
        <v>2000</v>
      </c>
    </row>
    <row r="19" spans="1:12" ht="20.100000000000001" customHeight="1" x14ac:dyDescent="0.25">
      <c r="A19" s="4">
        <v>2</v>
      </c>
      <c r="B19" s="5" t="s">
        <v>284</v>
      </c>
      <c r="C19" s="5"/>
      <c r="D19" s="5" t="s">
        <v>24</v>
      </c>
      <c r="E19" s="8"/>
      <c r="F19" s="5" t="s">
        <v>289</v>
      </c>
      <c r="G19" s="8"/>
      <c r="H19" s="8"/>
      <c r="I19" s="8" t="s">
        <v>12</v>
      </c>
      <c r="J19" s="8"/>
      <c r="K19" s="8" t="s">
        <v>12</v>
      </c>
      <c r="L19" s="11">
        <v>2002</v>
      </c>
    </row>
    <row r="20" spans="1:12" ht="20.100000000000001" customHeight="1" x14ac:dyDescent="0.25">
      <c r="A20" s="4">
        <v>1</v>
      </c>
      <c r="B20" s="5" t="s">
        <v>285</v>
      </c>
      <c r="C20" s="5"/>
      <c r="D20" s="5" t="s">
        <v>164</v>
      </c>
      <c r="E20" s="8"/>
      <c r="F20" s="5" t="s">
        <v>289</v>
      </c>
      <c r="G20" s="8"/>
      <c r="H20" s="8"/>
      <c r="I20" s="8" t="s">
        <v>12</v>
      </c>
      <c r="J20" s="8"/>
      <c r="K20" s="8" t="s">
        <v>12</v>
      </c>
      <c r="L20" s="11">
        <v>2001</v>
      </c>
    </row>
    <row r="21" spans="1:12" ht="20.100000000000001" customHeight="1" x14ac:dyDescent="0.25">
      <c r="A21" s="4">
        <v>1</v>
      </c>
      <c r="B21" s="5" t="s">
        <v>286</v>
      </c>
      <c r="C21" s="5"/>
      <c r="D21" s="5" t="s">
        <v>234</v>
      </c>
      <c r="E21" s="8"/>
      <c r="F21" s="5" t="s">
        <v>289</v>
      </c>
      <c r="G21" s="8"/>
      <c r="H21" s="8"/>
      <c r="I21" s="8" t="s">
        <v>12</v>
      </c>
      <c r="J21" s="8"/>
      <c r="K21" s="8" t="s">
        <v>12</v>
      </c>
      <c r="L21" s="11" t="s">
        <v>13</v>
      </c>
    </row>
    <row r="22" spans="1:12" ht="20.100000000000001" customHeight="1" x14ac:dyDescent="0.25">
      <c r="A22" s="4">
        <v>1</v>
      </c>
      <c r="B22" s="5" t="s">
        <v>287</v>
      </c>
      <c r="C22" s="5"/>
      <c r="D22" s="5" t="s">
        <v>24</v>
      </c>
      <c r="E22" s="8"/>
      <c r="F22" s="5" t="s">
        <v>187</v>
      </c>
      <c r="G22" s="8"/>
      <c r="H22" s="8"/>
      <c r="I22" s="8" t="s">
        <v>12</v>
      </c>
      <c r="J22" s="8"/>
      <c r="K22" s="8" t="s">
        <v>12</v>
      </c>
      <c r="L22" s="11">
        <v>2002</v>
      </c>
    </row>
  </sheetData>
  <mergeCells count="11">
    <mergeCell ref="A7:A8"/>
    <mergeCell ref="B7:B8"/>
    <mergeCell ref="C7:C8"/>
    <mergeCell ref="D7:D8"/>
    <mergeCell ref="E7:E8"/>
    <mergeCell ref="H6:K6"/>
    <mergeCell ref="G7:G8"/>
    <mergeCell ref="H7:I7"/>
    <mergeCell ref="J7:K7"/>
    <mergeCell ref="F7:F8"/>
    <mergeCell ref="L7:L8"/>
  </mergeCells>
  <phoneticPr fontId="2" type="noConversion"/>
  <pageMargins left="0.25" right="0.27" top="0.32" bottom="0.98425196850393704" header="0.26" footer="0.51181102362204722"/>
  <pageSetup paperSize="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rightToLeft="1" topLeftCell="A47" workbookViewId="0">
      <selection activeCell="A52" sqref="A52:IV57"/>
    </sheetView>
  </sheetViews>
  <sheetFormatPr defaultRowHeight="13.2" x14ac:dyDescent="0.25"/>
  <cols>
    <col min="1" max="1" width="6.5546875" bestFit="1" customWidth="1"/>
    <col min="2" max="2" width="20.5546875" bestFit="1" customWidth="1"/>
    <col min="3" max="3" width="17.6640625" bestFit="1" customWidth="1"/>
    <col min="6" max="6" width="14.44140625" bestFit="1" customWidth="1"/>
    <col min="7" max="7" width="14.44140625" customWidth="1"/>
    <col min="12" max="12" width="15.33203125" customWidth="1"/>
  </cols>
  <sheetData>
    <row r="1" spans="1:12" x14ac:dyDescent="0.25">
      <c r="A1" s="1"/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/>
      <c r="B2" s="2"/>
      <c r="C2" s="1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2"/>
      <c r="B5" s="3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2"/>
      <c r="B6" s="2"/>
      <c r="C6" s="2"/>
      <c r="D6" s="2"/>
      <c r="E6" s="2"/>
      <c r="F6" s="2"/>
      <c r="G6" s="12">
        <v>0.05</v>
      </c>
      <c r="H6" s="2"/>
      <c r="I6" s="2"/>
      <c r="J6" s="2"/>
      <c r="K6" s="2"/>
      <c r="L6" s="2"/>
    </row>
    <row r="7" spans="1:12" x14ac:dyDescent="0.25">
      <c r="A7" s="39" t="s">
        <v>1</v>
      </c>
      <c r="B7" s="39" t="s">
        <v>2</v>
      </c>
      <c r="C7" s="39" t="s">
        <v>3</v>
      </c>
      <c r="D7" s="39" t="s">
        <v>4</v>
      </c>
      <c r="E7" s="39" t="s">
        <v>308</v>
      </c>
      <c r="F7" s="39" t="s">
        <v>5</v>
      </c>
      <c r="G7" s="39" t="s">
        <v>305</v>
      </c>
      <c r="H7" s="30">
        <v>2017</v>
      </c>
      <c r="I7" s="31"/>
      <c r="J7" s="30">
        <v>2018</v>
      </c>
      <c r="K7" s="31"/>
      <c r="L7" s="39" t="s">
        <v>7</v>
      </c>
    </row>
    <row r="8" spans="1:12" x14ac:dyDescent="0.25">
      <c r="A8" s="41"/>
      <c r="B8" s="41"/>
      <c r="C8" s="41"/>
      <c r="D8" s="41"/>
      <c r="E8" s="41"/>
      <c r="F8" s="41"/>
      <c r="G8" s="42"/>
      <c r="H8" s="7" t="s">
        <v>306</v>
      </c>
      <c r="I8" s="7" t="s">
        <v>307</v>
      </c>
      <c r="J8" s="7" t="s">
        <v>306</v>
      </c>
      <c r="K8" s="7" t="s">
        <v>307</v>
      </c>
      <c r="L8" s="41"/>
    </row>
    <row r="9" spans="1:12" ht="20.100000000000001" customHeight="1" x14ac:dyDescent="0.25">
      <c r="A9" s="9">
        <v>1</v>
      </c>
      <c r="B9" s="8" t="s">
        <v>190</v>
      </c>
      <c r="C9" s="8"/>
      <c r="D9" s="8" t="s">
        <v>24</v>
      </c>
      <c r="E9" s="8"/>
      <c r="F9" s="8" t="s">
        <v>223</v>
      </c>
      <c r="G9" s="8"/>
      <c r="H9" s="8"/>
      <c r="I9" s="8" t="s">
        <v>12</v>
      </c>
      <c r="J9" s="8"/>
      <c r="K9" s="8" t="s">
        <v>12</v>
      </c>
      <c r="L9" s="8">
        <v>2001</v>
      </c>
    </row>
    <row r="10" spans="1:12" ht="20.100000000000001" customHeight="1" x14ac:dyDescent="0.25">
      <c r="A10" s="9">
        <v>2</v>
      </c>
      <c r="B10" s="8" t="s">
        <v>191</v>
      </c>
      <c r="C10" s="8"/>
      <c r="D10" s="8" t="s">
        <v>24</v>
      </c>
      <c r="E10" s="8"/>
      <c r="F10" s="8" t="s">
        <v>223</v>
      </c>
      <c r="G10" s="8"/>
      <c r="H10" s="8"/>
      <c r="I10" s="8" t="s">
        <v>12</v>
      </c>
      <c r="J10" s="8"/>
      <c r="K10" s="8" t="s">
        <v>12</v>
      </c>
      <c r="L10" s="8">
        <v>2001</v>
      </c>
    </row>
    <row r="11" spans="1:12" ht="20.100000000000001" customHeight="1" x14ac:dyDescent="0.25">
      <c r="A11" s="9">
        <v>3</v>
      </c>
      <c r="B11" s="8" t="s">
        <v>192</v>
      </c>
      <c r="C11" s="8"/>
      <c r="D11" s="8" t="s">
        <v>24</v>
      </c>
      <c r="E11" s="8"/>
      <c r="F11" s="8" t="s">
        <v>223</v>
      </c>
      <c r="G11" s="8"/>
      <c r="H11" s="8"/>
      <c r="I11" s="8" t="s">
        <v>12</v>
      </c>
      <c r="J11" s="8"/>
      <c r="K11" s="8" t="s">
        <v>12</v>
      </c>
      <c r="L11" s="8">
        <v>2001</v>
      </c>
    </row>
    <row r="12" spans="1:12" ht="20.100000000000001" customHeight="1" x14ac:dyDescent="0.25">
      <c r="A12" s="9">
        <v>4</v>
      </c>
      <c r="B12" s="8" t="s">
        <v>193</v>
      </c>
      <c r="C12" s="8"/>
      <c r="D12" s="8" t="s">
        <v>24</v>
      </c>
      <c r="E12" s="8"/>
      <c r="F12" s="8" t="s">
        <v>223</v>
      </c>
      <c r="G12" s="8"/>
      <c r="H12" s="8"/>
      <c r="I12" s="8" t="s">
        <v>12</v>
      </c>
      <c r="J12" s="8"/>
      <c r="K12" s="8" t="s">
        <v>12</v>
      </c>
      <c r="L12" s="8">
        <v>2001</v>
      </c>
    </row>
    <row r="13" spans="1:12" ht="20.100000000000001" customHeight="1" x14ac:dyDescent="0.25">
      <c r="A13" s="9">
        <v>5</v>
      </c>
      <c r="B13" s="8" t="s">
        <v>194</v>
      </c>
      <c r="C13" s="8"/>
      <c r="D13" s="8" t="s">
        <v>24</v>
      </c>
      <c r="E13" s="8"/>
      <c r="F13" s="8" t="s">
        <v>223</v>
      </c>
      <c r="G13" s="8"/>
      <c r="H13" s="8"/>
      <c r="I13" s="8" t="s">
        <v>12</v>
      </c>
      <c r="J13" s="8"/>
      <c r="K13" s="8" t="s">
        <v>12</v>
      </c>
      <c r="L13" s="8">
        <v>2001</v>
      </c>
    </row>
    <row r="14" spans="1:12" ht="20.100000000000001" customHeight="1" x14ac:dyDescent="0.25">
      <c r="A14" s="9">
        <v>6</v>
      </c>
      <c r="B14" s="8" t="s">
        <v>195</v>
      </c>
      <c r="C14" s="8"/>
      <c r="D14" s="8" t="s">
        <v>24</v>
      </c>
      <c r="E14" s="8"/>
      <c r="F14" s="8" t="s">
        <v>223</v>
      </c>
      <c r="G14" s="8"/>
      <c r="H14" s="8"/>
      <c r="I14" s="8" t="s">
        <v>12</v>
      </c>
      <c r="J14" s="8"/>
      <c r="K14" s="8" t="s">
        <v>12</v>
      </c>
      <c r="L14" s="8">
        <v>2001</v>
      </c>
    </row>
    <row r="15" spans="1:12" ht="20.100000000000001" customHeight="1" x14ac:dyDescent="0.25">
      <c r="A15" s="9">
        <v>7</v>
      </c>
      <c r="B15" s="8" t="s">
        <v>196</v>
      </c>
      <c r="C15" s="8"/>
      <c r="D15" s="8" t="s">
        <v>24</v>
      </c>
      <c r="E15" s="8"/>
      <c r="F15" s="8" t="s">
        <v>223</v>
      </c>
      <c r="G15" s="8"/>
      <c r="H15" s="8"/>
      <c r="I15" s="8" t="s">
        <v>12</v>
      </c>
      <c r="J15" s="8"/>
      <c r="K15" s="8" t="s">
        <v>12</v>
      </c>
      <c r="L15" s="8">
        <v>2001</v>
      </c>
    </row>
    <row r="16" spans="1:12" ht="20.100000000000001" customHeight="1" x14ac:dyDescent="0.25">
      <c r="A16" s="9">
        <v>8</v>
      </c>
      <c r="B16" s="8" t="s">
        <v>197</v>
      </c>
      <c r="C16" s="8"/>
      <c r="D16" s="8" t="s">
        <v>24</v>
      </c>
      <c r="E16" s="8"/>
      <c r="F16" s="8" t="s">
        <v>223</v>
      </c>
      <c r="G16" s="8"/>
      <c r="H16" s="8"/>
      <c r="I16" s="8" t="s">
        <v>12</v>
      </c>
      <c r="J16" s="8"/>
      <c r="K16" s="8" t="s">
        <v>12</v>
      </c>
      <c r="L16" s="8">
        <v>2001</v>
      </c>
    </row>
    <row r="17" spans="1:12" ht="20.100000000000001" customHeight="1" x14ac:dyDescent="0.25">
      <c r="A17" s="9">
        <v>9</v>
      </c>
      <c r="B17" s="8" t="s">
        <v>198</v>
      </c>
      <c r="C17" s="8"/>
      <c r="D17" s="8" t="s">
        <v>24</v>
      </c>
      <c r="E17" s="8"/>
      <c r="F17" s="8" t="s">
        <v>223</v>
      </c>
      <c r="G17" s="8"/>
      <c r="H17" s="8"/>
      <c r="I17" s="8" t="s">
        <v>12</v>
      </c>
      <c r="J17" s="8"/>
      <c r="K17" s="8" t="s">
        <v>12</v>
      </c>
      <c r="L17" s="8">
        <v>2001</v>
      </c>
    </row>
    <row r="18" spans="1:12" ht="20.100000000000001" customHeight="1" x14ac:dyDescent="0.25">
      <c r="A18" s="9">
        <v>10</v>
      </c>
      <c r="B18" s="8" t="s">
        <v>199</v>
      </c>
      <c r="C18" s="8"/>
      <c r="D18" s="8" t="s">
        <v>24</v>
      </c>
      <c r="E18" s="8"/>
      <c r="F18" s="8" t="s">
        <v>223</v>
      </c>
      <c r="G18" s="8"/>
      <c r="H18" s="8"/>
      <c r="I18" s="8" t="s">
        <v>12</v>
      </c>
      <c r="J18" s="8"/>
      <c r="K18" s="8" t="s">
        <v>12</v>
      </c>
      <c r="L18" s="8">
        <v>2001</v>
      </c>
    </row>
    <row r="19" spans="1:12" ht="20.100000000000001" customHeight="1" x14ac:dyDescent="0.25">
      <c r="A19" s="9">
        <v>11</v>
      </c>
      <c r="B19" s="8" t="s">
        <v>200</v>
      </c>
      <c r="C19" s="8"/>
      <c r="D19" s="8" t="s">
        <v>24</v>
      </c>
      <c r="E19" s="8"/>
      <c r="F19" s="8" t="s">
        <v>223</v>
      </c>
      <c r="G19" s="8"/>
      <c r="H19" s="8"/>
      <c r="I19" s="8" t="s">
        <v>12</v>
      </c>
      <c r="J19" s="8"/>
      <c r="K19" s="8" t="s">
        <v>12</v>
      </c>
      <c r="L19" s="8">
        <v>2001</v>
      </c>
    </row>
    <row r="20" spans="1:12" ht="20.100000000000001" customHeight="1" x14ac:dyDescent="0.25">
      <c r="A20" s="9">
        <v>12</v>
      </c>
      <c r="B20" s="8" t="s">
        <v>201</v>
      </c>
      <c r="C20" s="8"/>
      <c r="D20" s="8" t="s">
        <v>24</v>
      </c>
      <c r="E20" s="8"/>
      <c r="F20" s="8" t="s">
        <v>223</v>
      </c>
      <c r="G20" s="8"/>
      <c r="H20" s="8"/>
      <c r="I20" s="8" t="s">
        <v>12</v>
      </c>
      <c r="J20" s="8"/>
      <c r="K20" s="8" t="s">
        <v>12</v>
      </c>
      <c r="L20" s="8">
        <v>2001</v>
      </c>
    </row>
    <row r="21" spans="1:12" ht="20.100000000000001" customHeight="1" x14ac:dyDescent="0.25">
      <c r="A21" s="9">
        <v>13</v>
      </c>
      <c r="B21" s="8" t="s">
        <v>202</v>
      </c>
      <c r="C21" s="8"/>
      <c r="D21" s="8" t="s">
        <v>24</v>
      </c>
      <c r="E21" s="8"/>
      <c r="F21" s="8" t="s">
        <v>223</v>
      </c>
      <c r="G21" s="8"/>
      <c r="H21" s="8"/>
      <c r="I21" s="8" t="s">
        <v>12</v>
      </c>
      <c r="J21" s="8"/>
      <c r="K21" s="8" t="s">
        <v>12</v>
      </c>
      <c r="L21" s="8">
        <v>2001</v>
      </c>
    </row>
    <row r="22" spans="1:12" ht="20.100000000000001" customHeight="1" x14ac:dyDescent="0.25">
      <c r="A22" s="4">
        <v>14</v>
      </c>
      <c r="B22" s="5" t="s">
        <v>203</v>
      </c>
      <c r="C22" s="5"/>
      <c r="D22" s="5" t="s">
        <v>24</v>
      </c>
      <c r="E22" s="8"/>
      <c r="F22" s="5" t="s">
        <v>223</v>
      </c>
      <c r="G22" s="8"/>
      <c r="H22" s="8"/>
      <c r="I22" s="8" t="s">
        <v>12</v>
      </c>
      <c r="J22" s="8"/>
      <c r="K22" s="8" t="s">
        <v>12</v>
      </c>
      <c r="L22" s="11">
        <v>2001</v>
      </c>
    </row>
    <row r="23" spans="1:12" ht="20.100000000000001" customHeight="1" x14ac:dyDescent="0.25">
      <c r="A23" s="4">
        <v>15</v>
      </c>
      <c r="B23" s="5" t="s">
        <v>204</v>
      </c>
      <c r="C23" s="5"/>
      <c r="D23" s="5" t="s">
        <v>24</v>
      </c>
      <c r="E23" s="8"/>
      <c r="F23" s="5" t="s">
        <v>223</v>
      </c>
      <c r="G23" s="8"/>
      <c r="H23" s="8"/>
      <c r="I23" s="8" t="s">
        <v>12</v>
      </c>
      <c r="J23" s="8"/>
      <c r="K23" s="8" t="s">
        <v>12</v>
      </c>
      <c r="L23" s="11">
        <v>2001</v>
      </c>
    </row>
    <row r="24" spans="1:12" ht="20.100000000000001" customHeight="1" x14ac:dyDescent="0.25">
      <c r="A24" s="4">
        <v>16</v>
      </c>
      <c r="B24" s="5" t="s">
        <v>304</v>
      </c>
      <c r="C24" s="5"/>
      <c r="D24" s="5" t="s">
        <v>24</v>
      </c>
      <c r="E24" s="8"/>
      <c r="F24" s="5" t="s">
        <v>223</v>
      </c>
      <c r="G24" s="8"/>
      <c r="H24" s="8"/>
      <c r="I24" s="8" t="s">
        <v>12</v>
      </c>
      <c r="J24" s="8"/>
      <c r="K24" s="8" t="s">
        <v>12</v>
      </c>
      <c r="L24" s="11">
        <v>2001</v>
      </c>
    </row>
    <row r="25" spans="1:12" ht="20.100000000000001" customHeight="1" x14ac:dyDescent="0.25">
      <c r="A25" s="4">
        <v>17</v>
      </c>
      <c r="B25" s="5" t="s">
        <v>205</v>
      </c>
      <c r="C25" s="5"/>
      <c r="D25" s="5" t="s">
        <v>24</v>
      </c>
      <c r="E25" s="8"/>
      <c r="F25" s="5" t="s">
        <v>223</v>
      </c>
      <c r="G25" s="8"/>
      <c r="H25" s="8"/>
      <c r="I25" s="8" t="s">
        <v>12</v>
      </c>
      <c r="J25" s="8"/>
      <c r="K25" s="8" t="s">
        <v>12</v>
      </c>
      <c r="L25" s="11">
        <v>2001</v>
      </c>
    </row>
    <row r="26" spans="1:12" ht="20.100000000000001" customHeight="1" x14ac:dyDescent="0.25">
      <c r="A26" s="4">
        <v>18</v>
      </c>
      <c r="B26" s="5" t="s">
        <v>206</v>
      </c>
      <c r="C26" s="5"/>
      <c r="D26" s="5" t="s">
        <v>24</v>
      </c>
      <c r="E26" s="8"/>
      <c r="F26" s="5" t="s">
        <v>223</v>
      </c>
      <c r="G26" s="8"/>
      <c r="H26" s="8"/>
      <c r="I26" s="8" t="s">
        <v>12</v>
      </c>
      <c r="J26" s="8"/>
      <c r="K26" s="8" t="s">
        <v>12</v>
      </c>
      <c r="L26" s="11">
        <v>2001</v>
      </c>
    </row>
    <row r="27" spans="1:12" ht="20.100000000000001" customHeight="1" x14ac:dyDescent="0.25">
      <c r="A27" s="4">
        <v>19</v>
      </c>
      <c r="B27" s="5" t="s">
        <v>207</v>
      </c>
      <c r="C27" s="5"/>
      <c r="D27" s="5" t="s">
        <v>24</v>
      </c>
      <c r="E27" s="8"/>
      <c r="F27" s="5" t="s">
        <v>223</v>
      </c>
      <c r="G27" s="8"/>
      <c r="H27" s="8"/>
      <c r="I27" s="8" t="s">
        <v>12</v>
      </c>
      <c r="J27" s="8"/>
      <c r="K27" s="8" t="s">
        <v>12</v>
      </c>
      <c r="L27" s="11">
        <v>2001</v>
      </c>
    </row>
    <row r="28" spans="1:12" ht="20.100000000000001" customHeight="1" x14ac:dyDescent="0.25">
      <c r="A28" s="4">
        <v>20</v>
      </c>
      <c r="B28" s="5" t="s">
        <v>208</v>
      </c>
      <c r="C28" s="5"/>
      <c r="D28" s="5" t="s">
        <v>24</v>
      </c>
      <c r="E28" s="8"/>
      <c r="F28" s="5" t="s">
        <v>223</v>
      </c>
      <c r="G28" s="8"/>
      <c r="H28" s="8"/>
      <c r="I28" s="8" t="s">
        <v>12</v>
      </c>
      <c r="J28" s="8"/>
      <c r="K28" s="8" t="s">
        <v>12</v>
      </c>
      <c r="L28" s="11">
        <v>2002</v>
      </c>
    </row>
    <row r="29" spans="1:12" ht="20.100000000000001" customHeight="1" x14ac:dyDescent="0.25">
      <c r="A29" s="4">
        <v>21</v>
      </c>
      <c r="B29" s="5" t="s">
        <v>209</v>
      </c>
      <c r="C29" s="5"/>
      <c r="D29" s="5" t="s">
        <v>24</v>
      </c>
      <c r="E29" s="8"/>
      <c r="F29" s="5" t="s">
        <v>223</v>
      </c>
      <c r="G29" s="8"/>
      <c r="H29" s="8"/>
      <c r="I29" s="8" t="s">
        <v>12</v>
      </c>
      <c r="J29" s="8"/>
      <c r="K29" s="8" t="s">
        <v>12</v>
      </c>
      <c r="L29" s="11">
        <v>2002</v>
      </c>
    </row>
    <row r="30" spans="1:12" ht="20.100000000000001" customHeight="1" x14ac:dyDescent="0.25">
      <c r="A30" s="4">
        <v>22</v>
      </c>
      <c r="B30" s="5" t="s">
        <v>210</v>
      </c>
      <c r="C30" s="5"/>
      <c r="D30" s="5" t="s">
        <v>24</v>
      </c>
      <c r="E30" s="8"/>
      <c r="F30" s="5" t="s">
        <v>223</v>
      </c>
      <c r="G30" s="8"/>
      <c r="H30" s="8"/>
      <c r="I30" s="8" t="s">
        <v>12</v>
      </c>
      <c r="J30" s="8"/>
      <c r="K30" s="8" t="s">
        <v>12</v>
      </c>
      <c r="L30" s="11">
        <v>2002</v>
      </c>
    </row>
    <row r="31" spans="1:12" ht="20.100000000000001" customHeight="1" x14ac:dyDescent="0.25">
      <c r="A31" s="4">
        <v>23</v>
      </c>
      <c r="B31" s="5" t="s">
        <v>211</v>
      </c>
      <c r="C31" s="5"/>
      <c r="D31" s="5" t="s">
        <v>24</v>
      </c>
      <c r="E31" s="8"/>
      <c r="F31" s="5" t="s">
        <v>223</v>
      </c>
      <c r="G31" s="8"/>
      <c r="H31" s="8"/>
      <c r="I31" s="8" t="s">
        <v>12</v>
      </c>
      <c r="J31" s="8"/>
      <c r="K31" s="8" t="s">
        <v>12</v>
      </c>
      <c r="L31" s="11">
        <v>2002</v>
      </c>
    </row>
    <row r="32" spans="1:12" ht="20.100000000000001" customHeight="1" x14ac:dyDescent="0.25">
      <c r="A32" s="4">
        <v>24</v>
      </c>
      <c r="B32" s="5" t="s">
        <v>212</v>
      </c>
      <c r="C32" s="5"/>
      <c r="D32" s="5" t="s">
        <v>24</v>
      </c>
      <c r="E32" s="8"/>
      <c r="F32" s="5" t="s">
        <v>223</v>
      </c>
      <c r="G32" s="8"/>
      <c r="H32" s="8"/>
      <c r="I32" s="8" t="s">
        <v>12</v>
      </c>
      <c r="J32" s="8"/>
      <c r="K32" s="8" t="s">
        <v>12</v>
      </c>
      <c r="L32" s="11">
        <v>2002</v>
      </c>
    </row>
    <row r="33" spans="1:12" ht="20.100000000000001" customHeight="1" x14ac:dyDescent="0.25">
      <c r="A33" s="4">
        <v>25</v>
      </c>
      <c r="B33" s="5" t="s">
        <v>213</v>
      </c>
      <c r="C33" s="5"/>
      <c r="D33" s="5" t="s">
        <v>24</v>
      </c>
      <c r="E33" s="8"/>
      <c r="F33" s="5" t="s">
        <v>223</v>
      </c>
      <c r="G33" s="8"/>
      <c r="H33" s="8"/>
      <c r="I33" s="8" t="s">
        <v>12</v>
      </c>
      <c r="J33" s="8"/>
      <c r="K33" s="8" t="s">
        <v>12</v>
      </c>
      <c r="L33" s="11">
        <v>2002</v>
      </c>
    </row>
    <row r="34" spans="1:12" ht="20.100000000000001" customHeight="1" x14ac:dyDescent="0.25">
      <c r="A34" s="4">
        <v>26</v>
      </c>
      <c r="B34" s="5" t="s">
        <v>214</v>
      </c>
      <c r="C34" s="5"/>
      <c r="D34" s="5" t="s">
        <v>24</v>
      </c>
      <c r="E34" s="8"/>
      <c r="F34" s="5" t="s">
        <v>223</v>
      </c>
      <c r="G34" s="8"/>
      <c r="H34" s="8"/>
      <c r="I34" s="8" t="s">
        <v>12</v>
      </c>
      <c r="J34" s="8"/>
      <c r="K34" s="8" t="s">
        <v>12</v>
      </c>
      <c r="L34" s="11">
        <v>2002</v>
      </c>
    </row>
    <row r="35" spans="1:12" ht="20.100000000000001" customHeight="1" x14ac:dyDescent="0.25">
      <c r="A35" s="4">
        <v>1</v>
      </c>
      <c r="B35" s="5" t="s">
        <v>215</v>
      </c>
      <c r="C35" s="5"/>
      <c r="D35" s="5" t="s">
        <v>164</v>
      </c>
      <c r="E35" s="8"/>
      <c r="F35" s="5" t="s">
        <v>223</v>
      </c>
      <c r="G35" s="8"/>
      <c r="H35" s="8"/>
      <c r="I35" s="8" t="s">
        <v>12</v>
      </c>
      <c r="J35" s="8"/>
      <c r="K35" s="8" t="s">
        <v>12</v>
      </c>
      <c r="L35" s="11">
        <v>2000</v>
      </c>
    </row>
    <row r="36" spans="1:12" ht="20.100000000000001" customHeight="1" x14ac:dyDescent="0.25">
      <c r="A36" s="4">
        <v>2</v>
      </c>
      <c r="B36" s="5" t="s">
        <v>216</v>
      </c>
      <c r="C36" s="5"/>
      <c r="D36" s="5" t="s">
        <v>164</v>
      </c>
      <c r="E36" s="8"/>
      <c r="F36" s="5" t="s">
        <v>223</v>
      </c>
      <c r="G36" s="8"/>
      <c r="H36" s="8"/>
      <c r="I36" s="8" t="s">
        <v>12</v>
      </c>
      <c r="J36" s="8"/>
      <c r="K36" s="8" t="s">
        <v>12</v>
      </c>
      <c r="L36" s="11">
        <v>2000</v>
      </c>
    </row>
    <row r="37" spans="1:12" ht="20.100000000000001" customHeight="1" x14ac:dyDescent="0.25">
      <c r="A37" s="4">
        <v>3</v>
      </c>
      <c r="B37" s="5" t="s">
        <v>292</v>
      </c>
      <c r="C37" s="5"/>
      <c r="D37" s="5" t="s">
        <v>164</v>
      </c>
      <c r="E37" s="8"/>
      <c r="F37" s="5" t="s">
        <v>223</v>
      </c>
      <c r="G37" s="8"/>
      <c r="H37" s="8"/>
      <c r="I37" s="8" t="s">
        <v>12</v>
      </c>
      <c r="J37" s="8"/>
      <c r="K37" s="8" t="s">
        <v>12</v>
      </c>
      <c r="L37" s="11">
        <v>2001</v>
      </c>
    </row>
    <row r="38" spans="1:12" ht="20.100000000000001" customHeight="1" x14ac:dyDescent="0.25">
      <c r="A38" s="4">
        <v>4</v>
      </c>
      <c r="B38" s="5" t="s">
        <v>293</v>
      </c>
      <c r="C38" s="5"/>
      <c r="D38" s="5" t="s">
        <v>164</v>
      </c>
      <c r="E38" s="8"/>
      <c r="F38" s="5" t="s">
        <v>223</v>
      </c>
      <c r="G38" s="8"/>
      <c r="H38" s="8"/>
      <c r="I38" s="8" t="s">
        <v>12</v>
      </c>
      <c r="J38" s="8"/>
      <c r="K38" s="8" t="s">
        <v>12</v>
      </c>
      <c r="L38" s="11">
        <v>2001</v>
      </c>
    </row>
    <row r="39" spans="1:12" ht="20.100000000000001" customHeight="1" x14ac:dyDescent="0.25">
      <c r="A39" s="4">
        <v>5</v>
      </c>
      <c r="B39" s="5" t="s">
        <v>294</v>
      </c>
      <c r="C39" s="5"/>
      <c r="D39" s="5" t="s">
        <v>164</v>
      </c>
      <c r="E39" s="8"/>
      <c r="F39" s="5" t="s">
        <v>223</v>
      </c>
      <c r="G39" s="8"/>
      <c r="H39" s="8"/>
      <c r="I39" s="8" t="s">
        <v>12</v>
      </c>
      <c r="J39" s="8"/>
      <c r="K39" s="8" t="s">
        <v>12</v>
      </c>
      <c r="L39" s="11">
        <v>2001</v>
      </c>
    </row>
    <row r="40" spans="1:12" ht="20.100000000000001" customHeight="1" x14ac:dyDescent="0.25">
      <c r="A40" s="4">
        <v>6</v>
      </c>
      <c r="B40" s="5" t="s">
        <v>217</v>
      </c>
      <c r="C40" s="5"/>
      <c r="D40" s="5" t="s">
        <v>164</v>
      </c>
      <c r="E40" s="8"/>
      <c r="F40" s="5" t="s">
        <v>223</v>
      </c>
      <c r="G40" s="8"/>
      <c r="H40" s="8"/>
      <c r="I40" s="8" t="s">
        <v>12</v>
      </c>
      <c r="J40" s="8"/>
      <c r="K40" s="8" t="s">
        <v>12</v>
      </c>
      <c r="L40" s="11">
        <v>2001</v>
      </c>
    </row>
    <row r="41" spans="1:12" ht="20.100000000000001" customHeight="1" x14ac:dyDescent="0.25">
      <c r="A41" s="4">
        <v>7</v>
      </c>
      <c r="B41" s="5" t="s">
        <v>218</v>
      </c>
      <c r="C41" s="5"/>
      <c r="D41" s="5" t="s">
        <v>164</v>
      </c>
      <c r="E41" s="8"/>
      <c r="F41" s="5" t="s">
        <v>223</v>
      </c>
      <c r="G41" s="8"/>
      <c r="H41" s="8"/>
      <c r="I41" s="8" t="s">
        <v>12</v>
      </c>
      <c r="J41" s="8"/>
      <c r="K41" s="8" t="s">
        <v>12</v>
      </c>
      <c r="L41" s="11">
        <v>2001</v>
      </c>
    </row>
    <row r="42" spans="1:12" ht="20.100000000000001" customHeight="1" x14ac:dyDescent="0.25">
      <c r="A42" s="4">
        <v>8</v>
      </c>
      <c r="B42" s="5" t="s">
        <v>219</v>
      </c>
      <c r="C42" s="5"/>
      <c r="D42" s="5" t="s">
        <v>164</v>
      </c>
      <c r="E42" s="8"/>
      <c r="F42" s="5" t="s">
        <v>223</v>
      </c>
      <c r="G42" s="8"/>
      <c r="H42" s="8"/>
      <c r="I42" s="8" t="s">
        <v>12</v>
      </c>
      <c r="J42" s="8"/>
      <c r="K42" s="8" t="s">
        <v>12</v>
      </c>
      <c r="L42" s="11">
        <v>2001</v>
      </c>
    </row>
    <row r="43" spans="1:12" ht="20.100000000000001" customHeight="1" x14ac:dyDescent="0.25">
      <c r="A43" s="4">
        <v>9</v>
      </c>
      <c r="B43" s="5" t="s">
        <v>220</v>
      </c>
      <c r="C43" s="5"/>
      <c r="D43" s="5" t="s">
        <v>164</v>
      </c>
      <c r="E43" s="8"/>
      <c r="F43" s="5" t="s">
        <v>223</v>
      </c>
      <c r="G43" s="8"/>
      <c r="H43" s="8"/>
      <c r="I43" s="8" t="s">
        <v>12</v>
      </c>
      <c r="J43" s="8"/>
      <c r="K43" s="8" t="s">
        <v>12</v>
      </c>
      <c r="L43" s="11">
        <v>2001</v>
      </c>
    </row>
    <row r="44" spans="1:12" ht="20.100000000000001" customHeight="1" x14ac:dyDescent="0.25">
      <c r="A44" s="4">
        <v>10</v>
      </c>
      <c r="B44" s="5" t="s">
        <v>221</v>
      </c>
      <c r="C44" s="5"/>
      <c r="D44" s="5" t="s">
        <v>164</v>
      </c>
      <c r="E44" s="8"/>
      <c r="F44" s="5" t="s">
        <v>223</v>
      </c>
      <c r="G44" s="8"/>
      <c r="H44" s="8"/>
      <c r="I44" s="8" t="s">
        <v>12</v>
      </c>
      <c r="J44" s="8"/>
      <c r="K44" s="8" t="s">
        <v>12</v>
      </c>
      <c r="L44" s="11">
        <v>2001</v>
      </c>
    </row>
    <row r="45" spans="1:12" ht="20.100000000000001" customHeight="1" x14ac:dyDescent="0.25">
      <c r="A45" s="4">
        <v>11</v>
      </c>
      <c r="B45" s="5" t="s">
        <v>222</v>
      </c>
      <c r="C45" s="5"/>
      <c r="D45" s="5" t="s">
        <v>164</v>
      </c>
      <c r="E45" s="8"/>
      <c r="F45" s="5" t="s">
        <v>223</v>
      </c>
      <c r="G45" s="8"/>
      <c r="H45" s="8"/>
      <c r="I45" s="8" t="s">
        <v>12</v>
      </c>
      <c r="J45" s="8"/>
      <c r="K45" s="8" t="s">
        <v>12</v>
      </c>
      <c r="L45" s="11">
        <v>2001</v>
      </c>
    </row>
    <row r="46" spans="1:12" ht="20.100000000000001" customHeight="1" x14ac:dyDescent="0.25">
      <c r="A46" s="4">
        <v>12</v>
      </c>
      <c r="B46" s="5" t="s">
        <v>224</v>
      </c>
      <c r="C46" s="5"/>
      <c r="D46" s="5" t="s">
        <v>164</v>
      </c>
      <c r="E46" s="8"/>
      <c r="F46" s="5" t="s">
        <v>223</v>
      </c>
      <c r="G46" s="8"/>
      <c r="H46" s="8"/>
      <c r="I46" s="8" t="s">
        <v>12</v>
      </c>
      <c r="J46" s="8"/>
      <c r="K46" s="8" t="s">
        <v>12</v>
      </c>
      <c r="L46" s="11">
        <v>2001</v>
      </c>
    </row>
    <row r="47" spans="1:12" ht="20.100000000000001" customHeight="1" x14ac:dyDescent="0.25">
      <c r="A47" s="4">
        <v>13</v>
      </c>
      <c r="B47" s="5" t="s">
        <v>225</v>
      </c>
      <c r="C47" s="5"/>
      <c r="D47" s="5" t="s">
        <v>164</v>
      </c>
      <c r="E47" s="8"/>
      <c r="F47" s="5" t="s">
        <v>223</v>
      </c>
      <c r="G47" s="8"/>
      <c r="H47" s="8"/>
      <c r="I47" s="8" t="s">
        <v>12</v>
      </c>
      <c r="J47" s="8"/>
      <c r="K47" s="8" t="s">
        <v>12</v>
      </c>
      <c r="L47" s="11">
        <v>2001</v>
      </c>
    </row>
    <row r="48" spans="1:12" ht="20.100000000000001" customHeight="1" x14ac:dyDescent="0.25">
      <c r="A48" s="4">
        <v>14</v>
      </c>
      <c r="B48" s="5" t="s">
        <v>226</v>
      </c>
      <c r="C48" s="5"/>
      <c r="D48" s="5" t="s">
        <v>164</v>
      </c>
      <c r="E48" s="8"/>
      <c r="F48" s="5" t="s">
        <v>223</v>
      </c>
      <c r="G48" s="8"/>
      <c r="H48" s="8"/>
      <c r="I48" s="8" t="s">
        <v>12</v>
      </c>
      <c r="J48" s="8"/>
      <c r="K48" s="8" t="s">
        <v>12</v>
      </c>
      <c r="L48" s="11">
        <v>2001</v>
      </c>
    </row>
    <row r="49" spans="1:12" ht="20.100000000000001" customHeight="1" x14ac:dyDescent="0.25">
      <c r="A49" s="4">
        <v>15</v>
      </c>
      <c r="B49" s="8" t="s">
        <v>295</v>
      </c>
      <c r="C49" s="8"/>
      <c r="D49" s="8" t="s">
        <v>164</v>
      </c>
      <c r="E49" s="8"/>
      <c r="F49" s="8" t="s">
        <v>223</v>
      </c>
      <c r="G49" s="8"/>
      <c r="H49" s="8"/>
      <c r="I49" s="8" t="s">
        <v>12</v>
      </c>
      <c r="J49" s="8"/>
      <c r="K49" s="8" t="s">
        <v>12</v>
      </c>
      <c r="L49" s="10">
        <v>2001</v>
      </c>
    </row>
    <row r="50" spans="1:12" ht="20.100000000000001" customHeight="1" x14ac:dyDescent="0.25">
      <c r="A50" s="9">
        <v>16</v>
      </c>
      <c r="B50" s="8" t="s">
        <v>227</v>
      </c>
      <c r="C50" s="8"/>
      <c r="D50" s="8" t="s">
        <v>164</v>
      </c>
      <c r="E50" s="8"/>
      <c r="F50" s="8" t="s">
        <v>223</v>
      </c>
      <c r="G50" s="8"/>
      <c r="H50" s="8"/>
      <c r="I50" s="8" t="s">
        <v>12</v>
      </c>
      <c r="J50" s="8"/>
      <c r="K50" s="8" t="s">
        <v>12</v>
      </c>
      <c r="L50" s="10">
        <v>2001</v>
      </c>
    </row>
    <row r="51" spans="1:12" ht="20.100000000000001" customHeight="1" x14ac:dyDescent="0.25">
      <c r="A51" s="4">
        <v>17</v>
      </c>
      <c r="B51" s="8" t="s">
        <v>228</v>
      </c>
      <c r="C51" s="8"/>
      <c r="D51" s="8" t="s">
        <v>164</v>
      </c>
      <c r="E51" s="8"/>
      <c r="F51" s="8" t="s">
        <v>223</v>
      </c>
      <c r="G51" s="8"/>
      <c r="H51" s="8"/>
      <c r="I51" s="8" t="s">
        <v>12</v>
      </c>
      <c r="J51" s="8"/>
      <c r="K51" s="8" t="s">
        <v>12</v>
      </c>
      <c r="L51" s="10">
        <v>2001</v>
      </c>
    </row>
    <row r="52" spans="1:12" ht="20.100000000000001" customHeight="1" x14ac:dyDescent="0.25">
      <c r="A52" s="4">
        <v>18</v>
      </c>
      <c r="B52" s="5" t="s">
        <v>229</v>
      </c>
      <c r="C52" s="5"/>
      <c r="D52" s="5" t="s">
        <v>164</v>
      </c>
      <c r="E52" s="8"/>
      <c r="F52" s="5" t="s">
        <v>223</v>
      </c>
      <c r="G52" s="8"/>
      <c r="H52" s="8"/>
      <c r="I52" s="8" t="s">
        <v>12</v>
      </c>
      <c r="J52" s="8"/>
      <c r="K52" s="8" t="s">
        <v>12</v>
      </c>
      <c r="L52" s="11">
        <v>2001</v>
      </c>
    </row>
    <row r="53" spans="1:12" ht="20.100000000000001" customHeight="1" x14ac:dyDescent="0.25">
      <c r="A53" s="4">
        <v>19</v>
      </c>
      <c r="B53" s="5" t="s">
        <v>296</v>
      </c>
      <c r="C53" s="5"/>
      <c r="D53" s="5" t="s">
        <v>164</v>
      </c>
      <c r="E53" s="8"/>
      <c r="F53" s="5" t="s">
        <v>223</v>
      </c>
      <c r="G53" s="8"/>
      <c r="H53" s="8"/>
      <c r="I53" s="8" t="s">
        <v>12</v>
      </c>
      <c r="J53" s="8"/>
      <c r="K53" s="8" t="s">
        <v>12</v>
      </c>
      <c r="L53" s="11">
        <v>2001</v>
      </c>
    </row>
    <row r="54" spans="1:12" ht="20.100000000000001" customHeight="1" x14ac:dyDescent="0.25">
      <c r="A54" s="4">
        <v>20</v>
      </c>
      <c r="B54" s="5" t="s">
        <v>230</v>
      </c>
      <c r="C54" s="5"/>
      <c r="D54" s="5" t="s">
        <v>164</v>
      </c>
      <c r="E54" s="8"/>
      <c r="F54" s="5" t="s">
        <v>223</v>
      </c>
      <c r="G54" s="8"/>
      <c r="H54" s="8"/>
      <c r="I54" s="8" t="s">
        <v>12</v>
      </c>
      <c r="J54" s="8"/>
      <c r="K54" s="8" t="s">
        <v>12</v>
      </c>
      <c r="L54" s="11">
        <v>2001</v>
      </c>
    </row>
    <row r="55" spans="1:12" ht="20.100000000000001" customHeight="1" x14ac:dyDescent="0.25">
      <c r="A55" s="4">
        <v>21</v>
      </c>
      <c r="B55" s="5" t="s">
        <v>231</v>
      </c>
      <c r="C55" s="5"/>
      <c r="D55" s="5" t="s">
        <v>164</v>
      </c>
      <c r="E55" s="8"/>
      <c r="F55" s="5" t="s">
        <v>223</v>
      </c>
      <c r="G55" s="8"/>
      <c r="H55" s="8"/>
      <c r="I55" s="8" t="s">
        <v>12</v>
      </c>
      <c r="J55" s="8"/>
      <c r="K55" s="8" t="s">
        <v>12</v>
      </c>
      <c r="L55" s="11">
        <v>2001</v>
      </c>
    </row>
    <row r="56" spans="1:12" ht="20.100000000000001" customHeight="1" x14ac:dyDescent="0.25">
      <c r="A56" s="4">
        <v>22</v>
      </c>
      <c r="B56" s="5" t="s">
        <v>232</v>
      </c>
      <c r="C56" s="5"/>
      <c r="D56" s="5" t="s">
        <v>164</v>
      </c>
      <c r="E56" s="8"/>
      <c r="F56" s="5" t="s">
        <v>223</v>
      </c>
      <c r="G56" s="8"/>
      <c r="H56" s="8"/>
      <c r="I56" s="8" t="s">
        <v>12</v>
      </c>
      <c r="J56" s="8"/>
      <c r="K56" s="8" t="s">
        <v>12</v>
      </c>
      <c r="L56" s="11">
        <v>2002</v>
      </c>
    </row>
    <row r="57" spans="1:12" ht="20.100000000000001" customHeight="1" x14ac:dyDescent="0.25">
      <c r="A57" s="4">
        <v>1</v>
      </c>
      <c r="B57" s="5" t="s">
        <v>233</v>
      </c>
      <c r="C57" s="5"/>
      <c r="D57" s="5" t="s">
        <v>234</v>
      </c>
      <c r="E57" s="8"/>
      <c r="F57" s="5" t="s">
        <v>223</v>
      </c>
      <c r="G57" s="8"/>
      <c r="H57" s="8"/>
      <c r="I57" s="8" t="s">
        <v>12</v>
      </c>
      <c r="J57" s="8"/>
      <c r="K57" s="8" t="s">
        <v>12</v>
      </c>
      <c r="L57" s="11">
        <v>2008</v>
      </c>
    </row>
  </sheetData>
  <mergeCells count="10">
    <mergeCell ref="F7:F8"/>
    <mergeCell ref="L7:L8"/>
    <mergeCell ref="A7:A8"/>
    <mergeCell ref="B7:B8"/>
    <mergeCell ref="C7:C8"/>
    <mergeCell ref="D7:D8"/>
    <mergeCell ref="G7:G8"/>
    <mergeCell ref="J7:K7"/>
    <mergeCell ref="H7:I7"/>
    <mergeCell ref="E7:E8"/>
  </mergeCells>
  <phoneticPr fontId="0" type="noConversion"/>
  <pageMargins left="0.2" right="0.25" top="0.36" bottom="0.4" header="0.32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تخصصية</vt:lpstr>
      <vt:lpstr>الفنية</vt:lpstr>
      <vt:lpstr>المكتبية</vt:lpstr>
      <vt:lpstr>الحرفية</vt:lpstr>
      <vt:lpstr>المعاونه</vt:lpstr>
      <vt:lpstr>الحرفية!Print_Area</vt:lpstr>
      <vt:lpstr>الفنية!Print_Area</vt:lpstr>
      <vt:lpstr>المعاونه!Print_Area</vt:lpstr>
      <vt:lpstr>المكتبية!Print_Area</vt:lpstr>
      <vt:lpstr>تخصصية!Print_Area</vt:lpstr>
      <vt:lpstr>الفنية!Print_Titles</vt:lpstr>
      <vt:lpstr>المعاونه!Print_Titles</vt:lpstr>
      <vt:lpstr>المكتبية!Print_Titles</vt:lpstr>
      <vt:lpstr>تخصصية!Print_Titles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Tarek</cp:lastModifiedBy>
  <cp:lastPrinted>2011-06-13T07:38:26Z</cp:lastPrinted>
  <dcterms:created xsi:type="dcterms:W3CDTF">1996-10-14T23:33:28Z</dcterms:created>
  <dcterms:modified xsi:type="dcterms:W3CDTF">2018-10-09T06:17:44Z</dcterms:modified>
</cp:coreProperties>
</file>