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12120" windowHeight="8100" tabRatio="599"/>
  </bookViews>
  <sheets>
    <sheet name="ورقة1 (3)" sheetId="7" r:id="rId1"/>
  </sheets>
  <definedNames>
    <definedName name="_xlnm.Print_Area" localSheetId="0">'ورقة1 (3)'!$B$1:$L$37</definedName>
    <definedName name="ابراهيم" localSheetId="0">'ورقة1 (3)'!$K$124:$R$133</definedName>
    <definedName name="ابراهيم">#REF!</definedName>
    <definedName name="عزت" localSheetId="0">'ورقة1 (3)'!$A$156:$L$181</definedName>
    <definedName name="عزت">#REF!</definedName>
  </definedNames>
  <calcPr calcId="144525"/>
</workbook>
</file>

<file path=xl/calcChain.xml><?xml version="1.0" encoding="utf-8"?>
<calcChain xmlns="http://schemas.openxmlformats.org/spreadsheetml/2006/main">
  <c r="G180" i="7" l="1"/>
  <c r="K172" i="7"/>
  <c r="G167" i="7"/>
  <c r="G161" i="7"/>
  <c r="G162" i="7" s="1"/>
  <c r="P146" i="7"/>
  <c r="M130" i="7"/>
  <c r="M131" i="7" s="1"/>
  <c r="G33" i="7"/>
  <c r="G21" i="7"/>
  <c r="G13" i="7"/>
  <c r="I12" i="7"/>
  <c r="G22" i="7" l="1"/>
  <c r="G168" i="7"/>
  <c r="K173" i="7" s="1"/>
  <c r="K175" i="7" s="1"/>
  <c r="I15" i="7"/>
  <c r="I19" i="7"/>
  <c r="I17" i="7"/>
  <c r="M135" i="7"/>
  <c r="M136" i="7" s="1"/>
  <c r="M137" i="7" s="1"/>
  <c r="P147" i="7" s="1"/>
  <c r="K174" i="7"/>
  <c r="I16" i="7"/>
  <c r="I18" i="7"/>
  <c r="I20" i="7"/>
  <c r="P149" i="7" l="1"/>
  <c r="P148" i="7"/>
  <c r="M142" i="7" s="1"/>
  <c r="M143" i="7" s="1"/>
  <c r="M144" i="7" s="1"/>
  <c r="M140" i="7"/>
  <c r="M141" i="7" l="1"/>
  <c r="M139" i="7"/>
  <c r="M148" i="7" s="1"/>
</calcChain>
</file>

<file path=xl/sharedStrings.xml><?xml version="1.0" encoding="utf-8"?>
<sst xmlns="http://schemas.openxmlformats.org/spreadsheetml/2006/main" count="91" uniqueCount="63">
  <si>
    <t>تصفية تركة السيد /</t>
  </si>
  <si>
    <t xml:space="preserve">البيان    </t>
  </si>
  <si>
    <t>المبلغ</t>
  </si>
  <si>
    <t>اجمالى قيمة التركــــــــــــــــــة_</t>
  </si>
  <si>
    <t xml:space="preserve">                    الصافى القابل للتوزيع</t>
  </si>
  <si>
    <t>الرصيد المتبقى</t>
  </si>
  <si>
    <t>ناقص عمولة تصفية التركة 03%</t>
  </si>
  <si>
    <t>اجمالى الانصبة عاليه</t>
  </si>
  <si>
    <t xml:space="preserve">تصيب  الاب ( السدس)      </t>
  </si>
  <si>
    <t>نصيب الام (السدس)</t>
  </si>
  <si>
    <t>نصيب الزوجه ( الثمن)</t>
  </si>
  <si>
    <t>نصيب الفرد</t>
  </si>
  <si>
    <t>ذكور</t>
  </si>
  <si>
    <t>اناث</t>
  </si>
  <si>
    <t>الاجمالى</t>
  </si>
  <si>
    <t>نصيب الذكر</t>
  </si>
  <si>
    <t>نصيب البنت</t>
  </si>
  <si>
    <t>عدد</t>
  </si>
  <si>
    <t>البيان</t>
  </si>
  <si>
    <t>االسيد /</t>
  </si>
  <si>
    <t>السيد/</t>
  </si>
  <si>
    <t>القاصر</t>
  </si>
  <si>
    <t>السيدة /</t>
  </si>
  <si>
    <t xml:space="preserve">حساب رقم  </t>
  </si>
  <si>
    <t>بنك القاهرة - فرع الالفى</t>
  </si>
  <si>
    <t xml:space="preserve">تم الصرف بموجب اذن صرف رقم            بتاريخ       /      /2006  </t>
  </si>
  <si>
    <t>تصفية تركة السيد / شحاتة موسى شحاتة</t>
  </si>
  <si>
    <t>حساب رقم 40.501.30431</t>
  </si>
  <si>
    <t xml:space="preserve">نصيب الام (السدس) </t>
  </si>
  <si>
    <t>نصيب الزوجه ( الثمن) تهانى عثمان محمد</t>
  </si>
  <si>
    <t>السيده/  وفاء شحاتة موسى</t>
  </si>
  <si>
    <t xml:space="preserve">االسيد ه/ سهير شحاته موسى </t>
  </si>
  <si>
    <t>السيده/ صفاء شحاتة موسى</t>
  </si>
  <si>
    <t>السيد/ سمير شحاتة موسى</t>
  </si>
  <si>
    <t>السيد/ عزت شحاتة موسى</t>
  </si>
  <si>
    <t>السيد/ عماد شحاتة موسى</t>
  </si>
  <si>
    <t>ا</t>
  </si>
  <si>
    <t>`</t>
  </si>
  <si>
    <t xml:space="preserve"> </t>
  </si>
  <si>
    <t>اجمالى قيمة التركــــــــــــــــــة</t>
  </si>
  <si>
    <t xml:space="preserve">صافى قيمة التركة بعد العمولة </t>
  </si>
  <si>
    <t xml:space="preserve">تركة المرحوم (ة)/ </t>
  </si>
  <si>
    <t>-</t>
  </si>
  <si>
    <t xml:space="preserve">البيــــــــــــــــــــــــــــــــــــــــــــــــــان    </t>
  </si>
  <si>
    <t xml:space="preserve">احمد محمد احمد محمد </t>
  </si>
  <si>
    <t>م</t>
  </si>
  <si>
    <t>نصيب/</t>
  </si>
  <si>
    <t>الأب</t>
  </si>
  <si>
    <t>الأم</t>
  </si>
  <si>
    <t>الزوج</t>
  </si>
  <si>
    <t>الزوجة</t>
  </si>
  <si>
    <t>الجدة لأمه</t>
  </si>
  <si>
    <t>الجدة لأبيه</t>
  </si>
  <si>
    <t>الأخ لأمه</t>
  </si>
  <si>
    <t>الأخت لأمها</t>
  </si>
  <si>
    <t xml:space="preserve">أنصبة التركة / توزيع أصحـــــــــــــــاب الفروض </t>
  </si>
  <si>
    <t xml:space="preserve">أنصبة التركة / قسم يرث بالتعصيب </t>
  </si>
  <si>
    <t>النصف</t>
  </si>
  <si>
    <t>الثمن</t>
  </si>
  <si>
    <t>الثلث</t>
  </si>
  <si>
    <t>الربع</t>
  </si>
  <si>
    <t>اااااااااا</t>
  </si>
  <si>
    <r>
      <t xml:space="preserve">        المطلوب عند اختيار الثلث من خلية E16 يتم احتساب نصيب </t>
    </r>
    <r>
      <rPr>
        <b/>
        <sz val="18"/>
        <rFont val="Arial"/>
        <family val="2"/>
      </rPr>
      <t>فى خانةG16 = G13 صافى التركة * الثلث 3/1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</si>
</sst>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26"/>
      <name val="Arial"/>
      <family val="2"/>
    </font>
    <font>
      <sz val="26"/>
      <name val="Arial"/>
      <family val="2"/>
    </font>
    <font>
      <b/>
      <sz val="26"/>
      <color theme="0" tint="-0.14999847407452621"/>
      <name val="Arial"/>
      <family val="2"/>
    </font>
    <font>
      <b/>
      <u/>
      <sz val="18"/>
      <name val="Arial"/>
      <family val="2"/>
    </font>
    <font>
      <b/>
      <u/>
      <sz val="26"/>
      <name val="Arial"/>
      <family val="2"/>
    </font>
    <font>
      <b/>
      <sz val="26"/>
      <name val="Andalus"/>
      <family val="1"/>
    </font>
    <font>
      <b/>
      <u/>
      <sz val="26"/>
      <name val="Andalus"/>
      <family val="1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/>
    <xf numFmtId="2" fontId="1" fillId="0" borderId="2" xfId="0" applyNumberFormat="1" applyFont="1" applyBorder="1"/>
    <xf numFmtId="0" fontId="1" fillId="0" borderId="2" xfId="0" applyFont="1" applyFill="1" applyBorder="1"/>
    <xf numFmtId="0" fontId="1" fillId="0" borderId="2" xfId="0" applyFont="1" applyBorder="1" applyAlignment="1">
      <alignment horizontal="center"/>
    </xf>
    <xf numFmtId="2" fontId="1" fillId="0" borderId="0" xfId="0" applyNumberFormat="1" applyFont="1" applyBorder="1"/>
    <xf numFmtId="0" fontId="1" fillId="0" borderId="4" xfId="0" applyFont="1" applyBorder="1"/>
    <xf numFmtId="0" fontId="1" fillId="0" borderId="2" xfId="0" applyNumberFormat="1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1" xfId="0" applyFont="1" applyBorder="1"/>
    <xf numFmtId="0" fontId="2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13" xfId="0" applyFont="1" applyBorder="1"/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2" fontId="2" fillId="0" borderId="0" xfId="0" applyNumberFormat="1" applyFont="1" applyBorder="1"/>
    <xf numFmtId="0" fontId="2" fillId="0" borderId="4" xfId="0" applyFont="1" applyBorder="1"/>
    <xf numFmtId="0" fontId="2" fillId="3" borderId="14" xfId="0" applyFont="1" applyFill="1" applyBorder="1"/>
    <xf numFmtId="0" fontId="2" fillId="0" borderId="2" xfId="0" applyNumberFormat="1" applyFont="1" applyBorder="1"/>
    <xf numFmtId="0" fontId="2" fillId="0" borderId="15" xfId="0" applyFont="1" applyBorder="1"/>
    <xf numFmtId="0" fontId="2" fillId="0" borderId="5" xfId="0" applyFont="1" applyBorder="1"/>
    <xf numFmtId="0" fontId="2" fillId="3" borderId="2" xfId="0" applyFont="1" applyFill="1" applyBorder="1"/>
    <xf numFmtId="0" fontId="2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2" fontId="1" fillId="0" borderId="0" xfId="0" applyNumberFormat="1" applyFont="1" applyBorder="1" applyAlignment="1">
      <alignment horizontal="center"/>
    </xf>
    <xf numFmtId="2" fontId="1" fillId="0" borderId="19" xfId="0" applyNumberFormat="1" applyFont="1" applyBorder="1"/>
    <xf numFmtId="2" fontId="2" fillId="0" borderId="6" xfId="0" applyNumberFormat="1" applyFont="1" applyBorder="1"/>
    <xf numFmtId="2" fontId="2" fillId="0" borderId="1" xfId="0" applyNumberFormat="1" applyFont="1" applyBorder="1"/>
    <xf numFmtId="2" fontId="2" fillId="0" borderId="7" xfId="0" applyNumberFormat="1" applyFont="1" applyBorder="1"/>
    <xf numFmtId="2" fontId="2" fillId="0" borderId="0" xfId="0" applyNumberFormat="1" applyFont="1" applyBorder="1" applyAlignment="1">
      <alignment horizontal="center"/>
    </xf>
    <xf numFmtId="2" fontId="2" fillId="3" borderId="2" xfId="0" applyNumberFormat="1" applyFont="1" applyFill="1" applyBorder="1"/>
    <xf numFmtId="2" fontId="2" fillId="0" borderId="15" xfId="0" applyNumberFormat="1" applyFont="1" applyBorder="1"/>
    <xf numFmtId="0" fontId="1" fillId="0" borderId="2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2" fontId="3" fillId="0" borderId="0" xfId="0" applyNumberFormat="1" applyFont="1" applyBorder="1"/>
    <xf numFmtId="2" fontId="3" fillId="0" borderId="2" xfId="0" applyNumberFormat="1" applyFont="1" applyBorder="1"/>
    <xf numFmtId="2" fontId="1" fillId="3" borderId="21" xfId="0" applyNumberFormat="1" applyFont="1" applyFill="1" applyBorder="1"/>
    <xf numFmtId="0" fontId="1" fillId="0" borderId="14" xfId="0" applyNumberFormat="1" applyFont="1" applyBorder="1"/>
    <xf numFmtId="0" fontId="1" fillId="3" borderId="22" xfId="0" applyFont="1" applyFill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20" xfId="0" applyFont="1" applyBorder="1" applyAlignment="1"/>
    <xf numFmtId="0" fontId="1" fillId="0" borderId="23" xfId="0" applyFont="1" applyBorder="1" applyAlignment="1"/>
    <xf numFmtId="0" fontId="2" fillId="0" borderId="0" xfId="0" applyFont="1" applyBorder="1" applyAlignment="1">
      <alignment readingOrder="2"/>
    </xf>
    <xf numFmtId="0" fontId="1" fillId="0" borderId="0" xfId="0" applyFont="1" applyBorder="1" applyAlignment="1">
      <alignment horizontal="center" readingOrder="2"/>
    </xf>
    <xf numFmtId="0" fontId="1" fillId="0" borderId="0" xfId="0" applyFont="1" applyBorder="1" applyAlignment="1">
      <alignment readingOrder="2"/>
    </xf>
    <xf numFmtId="2" fontId="1" fillId="0" borderId="2" xfId="0" applyNumberFormat="1" applyFont="1" applyBorder="1" applyAlignment="1">
      <alignment horizontal="right" readingOrder="2"/>
    </xf>
    <xf numFmtId="2" fontId="1" fillId="0" borderId="2" xfId="0" applyNumberFormat="1" applyFont="1" applyBorder="1" applyAlignment="1">
      <alignment readingOrder="2"/>
    </xf>
    <xf numFmtId="0" fontId="1" fillId="0" borderId="2" xfId="0" applyFont="1" applyBorder="1" applyAlignment="1">
      <alignment readingOrder="2"/>
    </xf>
    <xf numFmtId="0" fontId="1" fillId="0" borderId="17" xfId="0" applyFont="1" applyBorder="1" applyAlignment="1">
      <alignment readingOrder="2"/>
    </xf>
    <xf numFmtId="0" fontId="2" fillId="0" borderId="6" xfId="0" applyFont="1" applyBorder="1" applyAlignment="1">
      <alignment readingOrder="2"/>
    </xf>
    <xf numFmtId="0" fontId="2" fillId="0" borderId="1" xfId="0" applyFont="1" applyBorder="1" applyAlignment="1">
      <alignment readingOrder="2"/>
    </xf>
    <xf numFmtId="0" fontId="2" fillId="0" borderId="0" xfId="0" applyFont="1" applyBorder="1" applyAlignment="1">
      <alignment horizontal="center" readingOrder="2"/>
    </xf>
    <xf numFmtId="0" fontId="2" fillId="2" borderId="2" xfId="0" applyFont="1" applyFill="1" applyBorder="1" applyAlignment="1">
      <alignment horizontal="center" readingOrder="2"/>
    </xf>
    <xf numFmtId="2" fontId="2" fillId="0" borderId="2" xfId="0" applyNumberFormat="1" applyFont="1" applyBorder="1" applyAlignment="1">
      <alignment horizontal="center" readingOrder="2"/>
    </xf>
    <xf numFmtId="2" fontId="2" fillId="0" borderId="2" xfId="0" applyNumberFormat="1" applyFont="1" applyBorder="1" applyAlignment="1">
      <alignment readingOrder="2"/>
    </xf>
    <xf numFmtId="0" fontId="2" fillId="0" borderId="2" xfId="0" applyFont="1" applyBorder="1" applyAlignment="1">
      <alignment readingOrder="2"/>
    </xf>
    <xf numFmtId="0" fontId="6" fillId="4" borderId="2" xfId="0" applyFont="1" applyFill="1" applyBorder="1" applyAlignment="1">
      <alignment horizontal="center" readingOrder="2"/>
    </xf>
    <xf numFmtId="0" fontId="7" fillId="0" borderId="0" xfId="0" applyFont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3" borderId="0" xfId="0" applyNumberFormat="1" applyFont="1" applyFill="1" applyBorder="1"/>
    <xf numFmtId="2" fontId="1" fillId="0" borderId="14" xfId="0" applyNumberFormat="1" applyFont="1" applyBorder="1"/>
    <xf numFmtId="2" fontId="2" fillId="0" borderId="9" xfId="0" applyNumberFormat="1" applyFont="1" applyBorder="1"/>
    <xf numFmtId="0" fontId="4" fillId="4" borderId="2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 readingOrder="2"/>
    </xf>
    <xf numFmtId="0" fontId="1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1816100</xdr:colOff>
      <xdr:row>15</xdr:row>
      <xdr:rowOff>228600</xdr:rowOff>
    </xdr:from>
    <xdr:to>
      <xdr:col>7</xdr:col>
      <xdr:colOff>787400</xdr:colOff>
      <xdr:row>15</xdr:row>
      <xdr:rowOff>241300</xdr:rowOff>
    </xdr:to>
    <xdr:cxnSp macro="">
      <xdr:nvCxnSpPr>
        <xdr:cNvPr id="3" name="Straight Arrow Connector 2"/>
        <xdr:cNvCxnSpPr/>
      </xdr:nvCxnSpPr>
      <xdr:spPr>
        <a:xfrm flipH="1">
          <a:off x="10342549800" y="5143500"/>
          <a:ext cx="1016000" cy="12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U181"/>
  <sheetViews>
    <sheetView rightToLeft="1" tabSelected="1" topLeftCell="B2" zoomScale="75" zoomScaleNormal="75" zoomScaleSheetLayoutView="55" workbookViewId="0">
      <selection activeCell="H20" sqref="H20"/>
    </sheetView>
  </sheetViews>
  <sheetFormatPr defaultRowHeight="33" x14ac:dyDescent="0.45"/>
  <cols>
    <col min="1" max="1" width="30.7109375" style="3" customWidth="1"/>
    <col min="2" max="2" width="7.85546875" style="3" customWidth="1"/>
    <col min="3" max="3" width="17.28515625" style="3" customWidth="1"/>
    <col min="4" max="5" width="15.140625" style="3" customWidth="1"/>
    <col min="6" max="6" width="47.42578125" style="3" customWidth="1"/>
    <col min="7" max="7" width="30.7109375" style="73" customWidth="1"/>
    <col min="8" max="8" width="47.85546875" style="3" customWidth="1"/>
    <col min="9" max="10" width="30.7109375" style="45" customWidth="1"/>
    <col min="11" max="257" width="30.7109375" style="3" customWidth="1"/>
    <col min="258" max="16384" width="9.140625" style="3"/>
  </cols>
  <sheetData>
    <row r="1" spans="1:15" ht="33" hidden="1" customHeight="1" x14ac:dyDescent="0.45">
      <c r="A1" s="2"/>
      <c r="B1" s="2"/>
      <c r="C1" s="2"/>
      <c r="D1" s="2"/>
      <c r="E1" s="2"/>
      <c r="F1" s="2"/>
      <c r="G1" s="65"/>
      <c r="H1" s="2"/>
      <c r="I1" s="32"/>
      <c r="J1" s="32"/>
      <c r="K1" s="2"/>
      <c r="L1" s="2"/>
    </row>
    <row r="2" spans="1:15" x14ac:dyDescent="0.45">
      <c r="A2" s="2"/>
      <c r="B2" s="54" t="s">
        <v>38</v>
      </c>
      <c r="C2" s="54"/>
      <c r="D2" s="54"/>
      <c r="E2" s="54"/>
      <c r="F2" s="54"/>
      <c r="G2" s="65"/>
      <c r="H2" s="54"/>
      <c r="I2" s="54"/>
      <c r="J2" s="54"/>
      <c r="K2" s="54"/>
      <c r="L2" s="62"/>
    </row>
    <row r="3" spans="1:15" ht="44.25" x14ac:dyDescent="1">
      <c r="A3" s="2"/>
      <c r="B3" s="95"/>
      <c r="C3" s="95"/>
      <c r="D3" s="95"/>
      <c r="E3" s="95"/>
      <c r="F3" s="95"/>
      <c r="G3" s="95"/>
      <c r="H3" s="6"/>
      <c r="I3" s="47"/>
      <c r="J3" s="47"/>
      <c r="K3" s="6"/>
      <c r="L3" s="6"/>
    </row>
    <row r="4" spans="1:15" ht="44.25" x14ac:dyDescent="1">
      <c r="A4" s="2"/>
      <c r="B4" s="96" t="s">
        <v>41</v>
      </c>
      <c r="C4" s="96"/>
      <c r="D4" s="96"/>
      <c r="E4" s="80"/>
      <c r="F4" s="97" t="s">
        <v>44</v>
      </c>
      <c r="G4" s="97"/>
      <c r="H4" s="54"/>
      <c r="I4" s="47"/>
      <c r="J4" s="47"/>
      <c r="K4" s="53"/>
      <c r="L4" s="6"/>
    </row>
    <row r="5" spans="1:15" ht="81" hidden="1" customHeight="1" x14ac:dyDescent="0.5">
      <c r="A5" s="2"/>
      <c r="B5" s="5"/>
      <c r="C5" s="5"/>
      <c r="D5" s="5"/>
      <c r="E5" s="61"/>
      <c r="F5" s="5"/>
      <c r="G5" s="66"/>
      <c r="H5" s="5"/>
      <c r="I5" s="42"/>
      <c r="J5" s="42"/>
      <c r="K5" s="5"/>
      <c r="L5" s="5"/>
      <c r="M5" s="4"/>
      <c r="N5" s="4"/>
      <c r="O5" s="4"/>
    </row>
    <row r="6" spans="1:15" ht="81" hidden="1" customHeight="1" x14ac:dyDescent="0.5">
      <c r="A6" s="2"/>
      <c r="B6" s="5"/>
      <c r="C6" s="5"/>
      <c r="D6" s="5"/>
      <c r="E6" s="61"/>
      <c r="F6" s="5"/>
      <c r="G6" s="66"/>
      <c r="H6" s="5"/>
      <c r="I6" s="42"/>
      <c r="J6" s="42"/>
      <c r="K6" s="5"/>
      <c r="L6" s="5"/>
      <c r="M6" s="4"/>
      <c r="N6" s="4"/>
      <c r="O6" s="4"/>
    </row>
    <row r="7" spans="1:15" ht="81" hidden="1" customHeight="1" x14ac:dyDescent="0.5">
      <c r="A7" s="2"/>
      <c r="B7" s="5"/>
      <c r="C7" s="5"/>
      <c r="D7" s="5"/>
      <c r="E7" s="61"/>
      <c r="F7" s="5"/>
      <c r="G7" s="66"/>
      <c r="H7" s="5"/>
      <c r="I7" s="42"/>
      <c r="J7" s="42"/>
      <c r="K7" s="5"/>
      <c r="L7" s="5"/>
      <c r="M7" s="4"/>
      <c r="N7" s="4"/>
      <c r="O7" s="4"/>
    </row>
    <row r="8" spans="1:15" ht="44.25" x14ac:dyDescent="1">
      <c r="A8" s="2"/>
      <c r="B8" s="96"/>
      <c r="C8" s="96"/>
      <c r="D8" s="96"/>
      <c r="E8" s="80"/>
      <c r="F8" s="98"/>
      <c r="G8" s="98"/>
      <c r="H8" s="51"/>
      <c r="I8" s="51"/>
      <c r="J8" s="51"/>
      <c r="K8" s="51"/>
      <c r="L8" s="5"/>
      <c r="M8" s="4"/>
      <c r="N8" s="4"/>
      <c r="O8" s="4"/>
    </row>
    <row r="9" spans="1:15" ht="3" customHeight="1" thickBot="1" x14ac:dyDescent="0.5">
      <c r="A9" s="2"/>
      <c r="B9" s="2"/>
      <c r="C9" s="2"/>
      <c r="D9" s="2"/>
      <c r="E9" s="2"/>
      <c r="F9" s="54"/>
      <c r="G9" s="65"/>
      <c r="H9" s="54"/>
      <c r="I9" s="54"/>
      <c r="J9" s="54"/>
      <c r="K9" s="54"/>
      <c r="L9" s="62"/>
    </row>
    <row r="10" spans="1:15" ht="45.75" thickTop="1" thickBot="1" x14ac:dyDescent="1.05">
      <c r="A10" s="2"/>
      <c r="B10" s="81" t="s">
        <v>45</v>
      </c>
      <c r="C10" s="92" t="s">
        <v>43</v>
      </c>
      <c r="D10" s="93"/>
      <c r="E10" s="93"/>
      <c r="F10" s="94"/>
      <c r="G10" s="79" t="s">
        <v>2</v>
      </c>
      <c r="H10" s="50"/>
      <c r="I10" s="51"/>
      <c r="J10" s="51"/>
      <c r="K10" s="51"/>
      <c r="L10" s="51"/>
      <c r="M10" s="7"/>
    </row>
    <row r="11" spans="1:15" ht="45.75" thickTop="1" thickBot="1" x14ac:dyDescent="1.05">
      <c r="A11" s="2"/>
      <c r="B11" s="8"/>
      <c r="C11" s="89" t="s">
        <v>39</v>
      </c>
      <c r="D11" s="90"/>
      <c r="E11" s="90"/>
      <c r="F11" s="91"/>
      <c r="G11" s="68">
        <v>3000</v>
      </c>
      <c r="H11" s="1"/>
      <c r="I11" s="12"/>
      <c r="J11" s="12"/>
      <c r="K11" s="1"/>
      <c r="L11" s="1"/>
    </row>
    <row r="12" spans="1:15" ht="45.75" thickTop="1" thickBot="1" x14ac:dyDescent="1.05">
      <c r="A12" s="2"/>
      <c r="B12" s="11" t="s">
        <v>42</v>
      </c>
      <c r="C12" s="89"/>
      <c r="D12" s="90"/>
      <c r="E12" s="90"/>
      <c r="F12" s="91"/>
      <c r="G12" s="68">
        <v>0</v>
      </c>
      <c r="H12" s="1"/>
      <c r="I12" s="55">
        <f>G11*0.003</f>
        <v>9</v>
      </c>
      <c r="J12" s="1" t="s">
        <v>47</v>
      </c>
      <c r="K12" s="1" t="s">
        <v>46</v>
      </c>
      <c r="L12" s="1"/>
    </row>
    <row r="13" spans="1:15" ht="45.75" thickTop="1" thickBot="1" x14ac:dyDescent="1.05">
      <c r="A13" s="2"/>
      <c r="B13" s="8"/>
      <c r="C13" s="89" t="s">
        <v>40</v>
      </c>
      <c r="D13" s="90"/>
      <c r="E13" s="90"/>
      <c r="F13" s="91"/>
      <c r="G13" s="69">
        <f>G11-G12</f>
        <v>3000</v>
      </c>
      <c r="H13" s="1"/>
      <c r="I13" s="55"/>
      <c r="J13" s="1" t="s">
        <v>48</v>
      </c>
      <c r="K13" s="1" t="s">
        <v>46</v>
      </c>
      <c r="L13" s="1"/>
    </row>
    <row r="14" spans="1:15" ht="1.5" customHeight="1" thickTop="1" thickBot="1" x14ac:dyDescent="0.55000000000000004">
      <c r="A14" s="2"/>
      <c r="B14" s="8"/>
      <c r="C14" s="8"/>
      <c r="D14" s="8"/>
      <c r="E14" s="8"/>
      <c r="F14" s="8"/>
      <c r="G14" s="69"/>
      <c r="H14" s="1"/>
      <c r="I14" s="55"/>
      <c r="J14" s="1" t="s">
        <v>49</v>
      </c>
      <c r="K14" s="1"/>
      <c r="L14" s="1"/>
    </row>
    <row r="15" spans="1:15" ht="33" customHeight="1" thickTop="1" thickBot="1" x14ac:dyDescent="0.55000000000000004">
      <c r="A15" s="2"/>
      <c r="B15" s="86" t="s">
        <v>55</v>
      </c>
      <c r="C15" s="87"/>
      <c r="D15" s="87"/>
      <c r="E15" s="87"/>
      <c r="F15" s="87"/>
      <c r="G15" s="88"/>
      <c r="H15" s="1"/>
      <c r="I15" s="55">
        <f>G13/3</f>
        <v>1000</v>
      </c>
      <c r="J15" s="1" t="s">
        <v>50</v>
      </c>
      <c r="K15" s="1"/>
      <c r="L15" s="1"/>
    </row>
    <row r="16" spans="1:15" ht="33" customHeight="1" thickTop="1" thickBot="1" x14ac:dyDescent="0.55000000000000004">
      <c r="A16" s="2"/>
      <c r="B16" s="8"/>
      <c r="C16" s="82" t="s">
        <v>46</v>
      </c>
      <c r="D16" s="8" t="s">
        <v>50</v>
      </c>
      <c r="E16" s="8" t="s">
        <v>59</v>
      </c>
      <c r="F16" s="8" t="s">
        <v>61</v>
      </c>
      <c r="G16" s="69"/>
      <c r="H16" s="99" t="s">
        <v>62</v>
      </c>
      <c r="I16" s="55">
        <f>G13/3</f>
        <v>1000</v>
      </c>
      <c r="J16" s="1" t="s">
        <v>51</v>
      </c>
      <c r="K16" s="1"/>
      <c r="L16" s="1"/>
    </row>
    <row r="17" spans="1:21" ht="35.25" thickTop="1" thickBot="1" x14ac:dyDescent="0.55000000000000004">
      <c r="A17" s="2"/>
      <c r="B17" s="8"/>
      <c r="C17" s="8"/>
      <c r="D17" s="8"/>
      <c r="E17" s="8"/>
      <c r="F17" s="8"/>
      <c r="G17" s="69"/>
      <c r="H17" s="99"/>
      <c r="I17" s="55">
        <f>G13/6</f>
        <v>500</v>
      </c>
      <c r="J17" s="1" t="s">
        <v>52</v>
      </c>
      <c r="K17" s="51"/>
      <c r="L17" s="52"/>
    </row>
    <row r="18" spans="1:21" ht="35.25" thickTop="1" thickBot="1" x14ac:dyDescent="0.55000000000000004">
      <c r="A18" s="2"/>
      <c r="B18" s="8"/>
      <c r="C18" s="8"/>
      <c r="D18" s="8"/>
      <c r="E18" s="8"/>
      <c r="F18" s="8"/>
      <c r="G18" s="69"/>
      <c r="H18" s="99"/>
      <c r="I18" s="55">
        <f>G13/6</f>
        <v>500</v>
      </c>
      <c r="J18" s="1" t="s">
        <v>53</v>
      </c>
      <c r="K18" s="1" t="s">
        <v>38</v>
      </c>
      <c r="L18" s="1"/>
    </row>
    <row r="19" spans="1:21" ht="35.25" thickTop="1" thickBot="1" x14ac:dyDescent="0.55000000000000004">
      <c r="A19" s="2"/>
      <c r="B19" s="8"/>
      <c r="C19" s="8"/>
      <c r="D19" s="8"/>
      <c r="E19" s="8"/>
      <c r="F19" s="8"/>
      <c r="G19" s="69">
        <v>0</v>
      </c>
      <c r="H19" s="99"/>
      <c r="I19" s="55">
        <f>G13/8</f>
        <v>375</v>
      </c>
      <c r="J19" s="1" t="s">
        <v>54</v>
      </c>
      <c r="L19" s="1"/>
    </row>
    <row r="20" spans="1:21" ht="35.25" thickTop="1" thickBot="1" x14ac:dyDescent="0.55000000000000004">
      <c r="A20" s="2"/>
      <c r="B20" s="8"/>
      <c r="C20" s="8"/>
      <c r="D20" s="8"/>
      <c r="E20" s="8"/>
      <c r="F20" s="8"/>
      <c r="G20" s="69"/>
      <c r="H20" s="1"/>
      <c r="I20" s="55">
        <f>G13/4</f>
        <v>750</v>
      </c>
      <c r="L20" s="1"/>
      <c r="O20" s="3" t="s">
        <v>37</v>
      </c>
    </row>
    <row r="21" spans="1:21" ht="35.25" thickTop="1" thickBot="1" x14ac:dyDescent="0.55000000000000004">
      <c r="A21" s="2"/>
      <c r="B21" s="8"/>
      <c r="C21" s="8"/>
      <c r="D21" s="8"/>
      <c r="E21" s="8"/>
      <c r="F21" s="10"/>
      <c r="G21" s="69">
        <f>SUM(G18:G20)</f>
        <v>0</v>
      </c>
      <c r="H21" s="1"/>
      <c r="I21" s="12"/>
      <c r="J21" s="12"/>
      <c r="L21" s="1"/>
    </row>
    <row r="22" spans="1:21" ht="35.25" thickTop="1" thickBot="1" x14ac:dyDescent="0.55000000000000004">
      <c r="A22" s="2"/>
      <c r="B22" s="8"/>
      <c r="C22" s="8"/>
      <c r="D22" s="8"/>
      <c r="E22" s="8"/>
      <c r="F22" s="11" t="s">
        <v>5</v>
      </c>
      <c r="G22" s="69">
        <f>G13-G21</f>
        <v>3000</v>
      </c>
      <c r="H22" s="12"/>
      <c r="I22" s="12"/>
      <c r="J22" s="12"/>
      <c r="L22" s="1"/>
    </row>
    <row r="23" spans="1:21" ht="3" customHeight="1" thickTop="1" thickBot="1" x14ac:dyDescent="0.55000000000000004">
      <c r="A23" s="2"/>
      <c r="B23" s="8"/>
      <c r="C23" s="8"/>
      <c r="D23" s="8"/>
      <c r="E23" s="8"/>
      <c r="F23" s="8"/>
      <c r="G23" s="70"/>
      <c r="H23" s="1"/>
      <c r="I23" s="12"/>
      <c r="J23" s="12"/>
      <c r="L23" s="1"/>
      <c r="N23" s="4"/>
      <c r="O23" s="4"/>
      <c r="P23" s="4"/>
      <c r="Q23" s="4"/>
      <c r="R23" s="4"/>
      <c r="S23" s="4"/>
      <c r="T23" s="4"/>
    </row>
    <row r="24" spans="1:21" ht="35.25" thickTop="1" thickBot="1" x14ac:dyDescent="0.55000000000000004">
      <c r="A24" s="2"/>
      <c r="B24" s="86" t="s">
        <v>56</v>
      </c>
      <c r="C24" s="87"/>
      <c r="D24" s="87"/>
      <c r="E24" s="87"/>
      <c r="F24" s="87"/>
      <c r="G24" s="88"/>
      <c r="H24" s="1"/>
      <c r="I24" s="12"/>
      <c r="J24" s="12" t="s">
        <v>57</v>
      </c>
      <c r="L24" s="1"/>
    </row>
    <row r="25" spans="1:21" ht="35.25" thickTop="1" thickBot="1" x14ac:dyDescent="0.55000000000000004">
      <c r="A25" s="2"/>
      <c r="B25" s="8">
        <v>2</v>
      </c>
      <c r="C25" s="8"/>
      <c r="D25" s="8"/>
      <c r="E25" s="8"/>
      <c r="F25" s="8"/>
      <c r="G25" s="69">
        <v>6.19</v>
      </c>
      <c r="H25" s="1"/>
      <c r="I25" s="12"/>
      <c r="J25" s="12" t="s">
        <v>58</v>
      </c>
      <c r="L25" s="1"/>
    </row>
    <row r="26" spans="1:21" ht="35.25" thickTop="1" thickBot="1" x14ac:dyDescent="0.55000000000000004">
      <c r="A26" s="2"/>
      <c r="B26" s="8">
        <v>3</v>
      </c>
      <c r="C26" s="8"/>
      <c r="D26" s="8"/>
      <c r="E26" s="8"/>
      <c r="F26" s="8"/>
      <c r="G26" s="69">
        <v>6.2</v>
      </c>
      <c r="H26" s="1"/>
      <c r="I26" s="12"/>
      <c r="J26" s="12" t="s">
        <v>59</v>
      </c>
      <c r="L26" s="1"/>
    </row>
    <row r="27" spans="1:21" ht="35.25" thickTop="1" thickBot="1" x14ac:dyDescent="0.55000000000000004">
      <c r="A27" s="2"/>
      <c r="B27" s="8">
        <v>4</v>
      </c>
      <c r="C27" s="8"/>
      <c r="D27" s="8"/>
      <c r="E27" s="8"/>
      <c r="F27" s="8"/>
      <c r="G27" s="69">
        <v>6.2</v>
      </c>
      <c r="H27" s="1"/>
      <c r="I27" s="12"/>
      <c r="J27" s="12" t="s">
        <v>60</v>
      </c>
      <c r="L27" s="1"/>
    </row>
    <row r="28" spans="1:21" ht="35.25" thickTop="1" thickBot="1" x14ac:dyDescent="0.55000000000000004">
      <c r="A28" s="2"/>
      <c r="B28" s="8">
        <v>5</v>
      </c>
      <c r="C28" s="8"/>
      <c r="D28" s="8"/>
      <c r="E28" s="8"/>
      <c r="F28" s="8"/>
      <c r="G28" s="69">
        <v>3.1</v>
      </c>
      <c r="H28" s="1"/>
      <c r="I28" s="43"/>
      <c r="J28" s="12"/>
      <c r="K28" s="1"/>
      <c r="L28" s="13"/>
    </row>
    <row r="29" spans="1:21" ht="35.25" thickTop="1" thickBot="1" x14ac:dyDescent="0.55000000000000004">
      <c r="A29" s="2"/>
      <c r="B29" s="8">
        <v>6</v>
      </c>
      <c r="C29" s="8"/>
      <c r="D29" s="8"/>
      <c r="E29" s="8"/>
      <c r="F29" s="8"/>
      <c r="G29" s="69">
        <v>3.1</v>
      </c>
      <c r="H29" s="1"/>
      <c r="I29" s="57"/>
      <c r="J29" s="83"/>
      <c r="K29" s="59"/>
      <c r="L29" s="13"/>
    </row>
    <row r="30" spans="1:21" ht="35.25" thickTop="1" thickBot="1" x14ac:dyDescent="0.55000000000000004">
      <c r="A30" s="2"/>
      <c r="B30" s="8">
        <v>7</v>
      </c>
      <c r="C30" s="8"/>
      <c r="D30" s="8"/>
      <c r="E30" s="8"/>
      <c r="F30" s="8"/>
      <c r="G30" s="69">
        <v>3.09</v>
      </c>
      <c r="H30" s="1"/>
      <c r="I30" s="9"/>
      <c r="J30" s="84"/>
      <c r="K30" s="58"/>
      <c r="L30" s="13"/>
      <c r="U30" s="3" t="s">
        <v>36</v>
      </c>
    </row>
    <row r="31" spans="1:21" ht="35.25" thickTop="1" thickBot="1" x14ac:dyDescent="0.55000000000000004">
      <c r="A31" s="2"/>
      <c r="B31" s="8">
        <v>8</v>
      </c>
      <c r="C31" s="8"/>
      <c r="D31" s="8"/>
      <c r="E31" s="8"/>
      <c r="F31" s="8"/>
      <c r="G31" s="69">
        <v>3.1</v>
      </c>
      <c r="H31" s="1"/>
      <c r="I31" s="9"/>
      <c r="J31" s="9"/>
      <c r="K31" s="14"/>
      <c r="L31" s="13"/>
    </row>
    <row r="32" spans="1:21" ht="35.25" thickTop="1" thickBot="1" x14ac:dyDescent="0.55000000000000004">
      <c r="A32" s="2"/>
      <c r="B32" s="8">
        <v>9</v>
      </c>
      <c r="C32" s="8"/>
      <c r="D32" s="8"/>
      <c r="E32" s="8"/>
      <c r="F32" s="8"/>
      <c r="G32" s="69"/>
      <c r="H32" s="1"/>
      <c r="I32" s="9"/>
      <c r="J32" s="9"/>
      <c r="K32" s="14"/>
      <c r="L32" s="13"/>
    </row>
    <row r="33" spans="1:13" ht="35.25" thickTop="1" thickBot="1" x14ac:dyDescent="0.55000000000000004">
      <c r="A33" s="2"/>
      <c r="B33" s="8">
        <v>10</v>
      </c>
      <c r="C33" s="8"/>
      <c r="D33" s="8"/>
      <c r="E33" s="8"/>
      <c r="F33" s="8"/>
      <c r="G33" s="69">
        <f>SUM(G24:G31)</f>
        <v>30.980000000000004</v>
      </c>
      <c r="H33" s="1"/>
      <c r="I33" s="56"/>
      <c r="J33" s="56"/>
      <c r="K33" s="56"/>
      <c r="L33" s="13"/>
    </row>
    <row r="34" spans="1:13" ht="35.25" thickTop="1" thickBot="1" x14ac:dyDescent="0.55000000000000004">
      <c r="A34" s="2"/>
      <c r="B34" s="40"/>
      <c r="C34" s="40"/>
      <c r="D34" s="40"/>
      <c r="E34" s="40"/>
      <c r="F34" s="40"/>
      <c r="G34" s="71"/>
      <c r="H34" s="41"/>
      <c r="I34" s="9"/>
      <c r="J34" s="9"/>
      <c r="K34" s="9"/>
      <c r="L34" s="15"/>
    </row>
    <row r="35" spans="1:13" ht="35.25" thickTop="1" thickBot="1" x14ac:dyDescent="0.55000000000000004">
      <c r="A35" s="39"/>
      <c r="B35" s="1"/>
      <c r="C35" s="1"/>
      <c r="D35" s="1"/>
      <c r="E35" s="1"/>
      <c r="F35" s="1"/>
      <c r="G35" s="67"/>
      <c r="H35" s="1"/>
      <c r="I35" s="9"/>
      <c r="J35" s="9"/>
      <c r="K35" s="9"/>
      <c r="L35" s="17"/>
    </row>
    <row r="36" spans="1:13" ht="34.5" thickTop="1" x14ac:dyDescent="0.5">
      <c r="A36" s="39"/>
      <c r="B36" s="1"/>
      <c r="C36" s="1"/>
      <c r="D36" s="1"/>
      <c r="E36" s="1"/>
      <c r="F36" s="1"/>
      <c r="G36" s="67"/>
      <c r="H36" s="1"/>
      <c r="I36" s="12"/>
      <c r="J36" s="12"/>
      <c r="K36" s="12"/>
      <c r="L36" s="19"/>
      <c r="M36" s="7"/>
    </row>
    <row r="37" spans="1:13" ht="33.75" x14ac:dyDescent="0.5">
      <c r="A37" s="18"/>
      <c r="B37" s="1"/>
      <c r="C37" s="1"/>
      <c r="D37" s="1"/>
      <c r="E37" s="1"/>
      <c r="F37" s="1"/>
      <c r="G37" s="67"/>
      <c r="H37" s="1"/>
      <c r="I37" s="12"/>
      <c r="J37" s="12"/>
      <c r="K37" s="1"/>
      <c r="L37" s="19"/>
      <c r="M37" s="7"/>
    </row>
    <row r="38" spans="1:13" ht="33.75" x14ac:dyDescent="0.5">
      <c r="A38" s="18"/>
      <c r="B38" s="2"/>
      <c r="C38" s="2"/>
      <c r="D38" s="2"/>
      <c r="E38" s="2"/>
      <c r="F38" s="2"/>
      <c r="G38" s="65"/>
      <c r="H38" s="2"/>
      <c r="I38" s="12"/>
      <c r="J38" s="12"/>
      <c r="K38" s="1"/>
      <c r="L38" s="1"/>
      <c r="M38" s="7"/>
    </row>
    <row r="39" spans="1:13" x14ac:dyDescent="0.45">
      <c r="A39" s="18"/>
      <c r="B39" s="2"/>
      <c r="C39" s="2"/>
      <c r="D39" s="2"/>
      <c r="E39" s="2"/>
      <c r="F39" s="2"/>
      <c r="G39" s="65"/>
      <c r="H39" s="2"/>
      <c r="I39" s="32"/>
      <c r="J39" s="32"/>
      <c r="K39" s="2"/>
      <c r="L39" s="2"/>
      <c r="M39" s="7"/>
    </row>
    <row r="40" spans="1:13" x14ac:dyDescent="0.45">
      <c r="A40" s="18"/>
      <c r="B40" s="16"/>
      <c r="C40" s="16"/>
      <c r="D40" s="16"/>
      <c r="E40" s="16"/>
      <c r="F40" s="16"/>
      <c r="G40" s="72"/>
      <c r="H40" s="16"/>
      <c r="I40" s="32"/>
      <c r="J40" s="32"/>
      <c r="K40" s="2"/>
      <c r="L40" s="2"/>
      <c r="M40" s="7"/>
    </row>
    <row r="41" spans="1:13" x14ac:dyDescent="0.45">
      <c r="I41" s="44"/>
      <c r="J41" s="44"/>
      <c r="K41" s="16"/>
      <c r="L41" s="16"/>
    </row>
    <row r="121" spans="9:18" x14ac:dyDescent="0.45">
      <c r="J121" s="85"/>
      <c r="K121" s="20"/>
      <c r="L121" s="20"/>
      <c r="M121" s="20"/>
      <c r="N121" s="20"/>
      <c r="O121" s="20"/>
      <c r="P121" s="20"/>
    </row>
    <row r="122" spans="9:18" x14ac:dyDescent="0.45">
      <c r="I122" s="46"/>
      <c r="J122" s="32"/>
      <c r="K122" s="2"/>
      <c r="L122" s="2"/>
      <c r="M122" s="2"/>
      <c r="N122" s="2"/>
      <c r="O122" s="2"/>
      <c r="P122" s="2"/>
      <c r="Q122" s="7"/>
    </row>
    <row r="123" spans="9:18" ht="33.75" thickBot="1" x14ac:dyDescent="0.5">
      <c r="I123" s="46"/>
      <c r="J123" s="32"/>
      <c r="K123" s="2"/>
      <c r="L123" s="2"/>
      <c r="M123" s="2"/>
      <c r="N123" s="2"/>
      <c r="O123" s="2"/>
      <c r="P123" s="2"/>
      <c r="Q123" s="21"/>
      <c r="R123" s="20"/>
    </row>
    <row r="124" spans="9:18" ht="33.75" thickTop="1" x14ac:dyDescent="0.45">
      <c r="I124" s="46"/>
      <c r="J124" s="32"/>
      <c r="K124" s="54" t="s">
        <v>24</v>
      </c>
      <c r="L124" s="54"/>
      <c r="M124" s="54"/>
      <c r="N124" s="54"/>
      <c r="O124" s="54"/>
      <c r="P124" s="54"/>
      <c r="Q124" s="62"/>
      <c r="R124" s="22"/>
    </row>
    <row r="125" spans="9:18" x14ac:dyDescent="0.45">
      <c r="I125" s="46"/>
      <c r="J125" s="32"/>
      <c r="K125" s="2"/>
      <c r="L125" s="54" t="s">
        <v>26</v>
      </c>
      <c r="M125" s="54"/>
      <c r="N125" s="6"/>
      <c r="O125" s="6"/>
      <c r="P125" s="6"/>
      <c r="Q125" s="6"/>
      <c r="R125" s="23"/>
    </row>
    <row r="126" spans="9:18" x14ac:dyDescent="0.45">
      <c r="I126" s="46"/>
      <c r="J126" s="32"/>
      <c r="K126" s="54" t="s">
        <v>27</v>
      </c>
      <c r="L126" s="54"/>
      <c r="M126" s="54"/>
      <c r="N126" s="54"/>
      <c r="O126" s="6"/>
      <c r="P126" s="6"/>
      <c r="Q126" s="6"/>
      <c r="R126" s="23"/>
    </row>
    <row r="127" spans="9:18" ht="33.75" thickBot="1" x14ac:dyDescent="0.5">
      <c r="I127" s="46"/>
      <c r="J127" s="32"/>
      <c r="K127" s="2"/>
      <c r="L127" s="54"/>
      <c r="M127" s="54"/>
      <c r="N127" s="54"/>
      <c r="O127" s="54"/>
      <c r="P127" s="54"/>
      <c r="Q127" s="62"/>
      <c r="R127" s="23"/>
    </row>
    <row r="128" spans="9:18" ht="34.5" thickTop="1" thickBot="1" x14ac:dyDescent="0.5">
      <c r="I128" s="46"/>
      <c r="J128" s="32"/>
      <c r="K128" s="24"/>
      <c r="L128" s="25" t="s">
        <v>1</v>
      </c>
      <c r="M128" s="25" t="s">
        <v>2</v>
      </c>
      <c r="N128" s="63"/>
      <c r="O128" s="54"/>
      <c r="P128" s="54"/>
      <c r="Q128" s="62"/>
      <c r="R128" s="23"/>
    </row>
    <row r="129" spans="9:18" ht="34.5" thickTop="1" thickBot="1" x14ac:dyDescent="0.5">
      <c r="I129" s="46"/>
      <c r="J129" s="32"/>
      <c r="K129" s="26"/>
      <c r="L129" s="26" t="s">
        <v>3</v>
      </c>
      <c r="M129" s="27">
        <v>52811.97</v>
      </c>
      <c r="N129" s="2"/>
      <c r="O129" s="2"/>
      <c r="P129" s="2"/>
      <c r="Q129" s="2"/>
      <c r="R129" s="23"/>
    </row>
    <row r="130" spans="9:18" ht="34.5" thickTop="1" thickBot="1" x14ac:dyDescent="0.5">
      <c r="I130" s="46"/>
      <c r="J130" s="32"/>
      <c r="K130" s="26"/>
      <c r="L130" s="26" t="s">
        <v>6</v>
      </c>
      <c r="M130" s="28">
        <f>M129*3/1000</f>
        <v>158.43591000000001</v>
      </c>
      <c r="N130" s="2"/>
      <c r="O130" s="2"/>
      <c r="P130" s="2"/>
      <c r="Q130" s="2"/>
      <c r="R130" s="23"/>
    </row>
    <row r="131" spans="9:18" ht="34.5" thickTop="1" thickBot="1" x14ac:dyDescent="0.5">
      <c r="I131" s="46"/>
      <c r="J131" s="32"/>
      <c r="K131" s="26"/>
      <c r="L131" s="26" t="s">
        <v>4</v>
      </c>
      <c r="M131" s="28">
        <f>M129-M130</f>
        <v>52653.534090000001</v>
      </c>
      <c r="N131" s="2"/>
      <c r="O131" s="2"/>
      <c r="P131" s="2"/>
      <c r="Q131" s="2"/>
      <c r="R131" s="23"/>
    </row>
    <row r="132" spans="9:18" ht="34.5" thickTop="1" thickBot="1" x14ac:dyDescent="0.5">
      <c r="I132" s="46"/>
      <c r="J132" s="32"/>
      <c r="K132" s="26"/>
      <c r="L132" s="26"/>
      <c r="M132" s="28"/>
      <c r="N132" s="2"/>
      <c r="O132" s="2"/>
      <c r="P132" s="2"/>
      <c r="Q132" s="2"/>
      <c r="R132" s="23"/>
    </row>
    <row r="133" spans="9:18" ht="34.5" thickTop="1" thickBot="1" x14ac:dyDescent="0.5">
      <c r="I133" s="46"/>
      <c r="J133" s="32"/>
      <c r="K133" s="26"/>
      <c r="L133" s="26" t="s">
        <v>8</v>
      </c>
      <c r="M133" s="28">
        <v>0</v>
      </c>
      <c r="N133" s="63"/>
      <c r="O133" s="54"/>
      <c r="P133" s="54"/>
      <c r="Q133" s="62"/>
      <c r="R133" s="29"/>
    </row>
    <row r="134" spans="9:18" ht="35.25" thickTop="1" thickBot="1" x14ac:dyDescent="0.55000000000000004">
      <c r="J134" s="32"/>
      <c r="K134" s="26"/>
      <c r="L134" s="26" t="s">
        <v>28</v>
      </c>
      <c r="M134" s="28"/>
      <c r="N134" s="2"/>
      <c r="O134" s="64"/>
      <c r="P134" s="52"/>
      <c r="Q134" s="2"/>
    </row>
    <row r="135" spans="9:18" ht="35.25" thickTop="1" thickBot="1" x14ac:dyDescent="0.55000000000000004">
      <c r="J135" s="32"/>
      <c r="K135" s="26"/>
      <c r="L135" s="26" t="s">
        <v>29</v>
      </c>
      <c r="M135" s="28">
        <f>M131/8</f>
        <v>6581.6917612500001</v>
      </c>
      <c r="N135" s="2"/>
      <c r="O135" s="64" t="s">
        <v>25</v>
      </c>
      <c r="P135" s="52"/>
      <c r="Q135" s="2"/>
    </row>
    <row r="136" spans="9:18" ht="34.5" thickTop="1" thickBot="1" x14ac:dyDescent="0.5">
      <c r="J136" s="32"/>
      <c r="K136" s="26"/>
      <c r="L136" s="30" t="s">
        <v>7</v>
      </c>
      <c r="M136" s="28">
        <f>M133+M134+M135</f>
        <v>6581.6917612500001</v>
      </c>
      <c r="N136" s="2"/>
      <c r="O136" s="2"/>
      <c r="P136" s="2"/>
      <c r="Q136" s="2"/>
    </row>
    <row r="137" spans="9:18" ht="34.5" thickTop="1" thickBot="1" x14ac:dyDescent="0.5">
      <c r="J137" s="32"/>
      <c r="K137" s="26"/>
      <c r="L137" s="31" t="s">
        <v>5</v>
      </c>
      <c r="M137" s="28">
        <f>M131-M136</f>
        <v>46071.842328750005</v>
      </c>
      <c r="N137" s="32"/>
      <c r="O137" s="6"/>
      <c r="P137" s="6"/>
      <c r="Q137" s="2"/>
    </row>
    <row r="138" spans="9:18" ht="34.5" thickTop="1" thickBot="1" x14ac:dyDescent="0.5">
      <c r="J138" s="32"/>
      <c r="K138" s="26"/>
      <c r="L138" s="26"/>
      <c r="M138" s="26"/>
      <c r="N138" s="2"/>
      <c r="O138" s="6"/>
      <c r="P138" s="6"/>
      <c r="Q138" s="2"/>
    </row>
    <row r="139" spans="9:18" ht="35.25" thickTop="1" thickBot="1" x14ac:dyDescent="0.55000000000000004">
      <c r="J139" s="32"/>
      <c r="K139" s="26">
        <v>1</v>
      </c>
      <c r="L139" s="26" t="s">
        <v>31</v>
      </c>
      <c r="M139" s="28">
        <f>M140</f>
        <v>5119.0935920833335</v>
      </c>
      <c r="N139" s="2"/>
      <c r="O139" s="64" t="s">
        <v>25</v>
      </c>
      <c r="P139" s="52"/>
      <c r="Q139" s="2"/>
    </row>
    <row r="140" spans="9:18" ht="35.25" thickTop="1" thickBot="1" x14ac:dyDescent="0.55000000000000004">
      <c r="J140" s="32"/>
      <c r="K140" s="26">
        <v>2</v>
      </c>
      <c r="L140" s="26" t="s">
        <v>30</v>
      </c>
      <c r="M140" s="28">
        <f>P147</f>
        <v>5119.0935920833335</v>
      </c>
      <c r="N140" s="2"/>
      <c r="O140" s="64" t="s">
        <v>25</v>
      </c>
      <c r="P140" s="52"/>
      <c r="Q140" s="2"/>
    </row>
    <row r="141" spans="9:18" ht="35.25" thickTop="1" thickBot="1" x14ac:dyDescent="0.55000000000000004">
      <c r="J141" s="32"/>
      <c r="K141" s="26">
        <v>3</v>
      </c>
      <c r="L141" s="26" t="s">
        <v>32</v>
      </c>
      <c r="M141" s="28">
        <f>M140</f>
        <v>5119.0935920833335</v>
      </c>
      <c r="N141" s="2"/>
      <c r="O141" s="64" t="s">
        <v>25</v>
      </c>
      <c r="P141" s="52"/>
      <c r="Q141" s="2"/>
    </row>
    <row r="142" spans="9:18" ht="35.25" thickTop="1" thickBot="1" x14ac:dyDescent="0.55000000000000004">
      <c r="J142" s="32"/>
      <c r="K142" s="26">
        <v>4</v>
      </c>
      <c r="L142" s="26" t="s">
        <v>33</v>
      </c>
      <c r="M142" s="28">
        <f>P148</f>
        <v>10238.187184166667</v>
      </c>
      <c r="N142" s="2"/>
      <c r="O142" s="64" t="s">
        <v>25</v>
      </c>
      <c r="P142" s="52"/>
      <c r="Q142" s="33"/>
    </row>
    <row r="143" spans="9:18" ht="34.5" thickTop="1" thickBot="1" x14ac:dyDescent="0.5">
      <c r="J143" s="32"/>
      <c r="K143" s="26">
        <v>5</v>
      </c>
      <c r="L143" s="26" t="s">
        <v>34</v>
      </c>
      <c r="M143" s="28">
        <f>M142</f>
        <v>10238.187184166667</v>
      </c>
      <c r="N143" s="2"/>
      <c r="O143" s="34" t="s">
        <v>18</v>
      </c>
      <c r="P143" s="34" t="s">
        <v>17</v>
      </c>
      <c r="Q143" s="33"/>
    </row>
    <row r="144" spans="9:18" ht="34.5" thickTop="1" thickBot="1" x14ac:dyDescent="0.5">
      <c r="J144" s="32"/>
      <c r="K144" s="26">
        <v>6</v>
      </c>
      <c r="L144" s="26" t="s">
        <v>35</v>
      </c>
      <c r="M144" s="28">
        <f>M143</f>
        <v>10238.187184166667</v>
      </c>
      <c r="N144" s="2"/>
      <c r="O144" s="26" t="s">
        <v>12</v>
      </c>
      <c r="P144" s="35">
        <v>3</v>
      </c>
      <c r="Q144" s="33"/>
    </row>
    <row r="145" spans="1:17" ht="34.5" thickTop="1" thickBot="1" x14ac:dyDescent="0.5">
      <c r="J145" s="32"/>
      <c r="K145" s="26"/>
      <c r="L145" s="26"/>
      <c r="M145" s="28">
        <v>0</v>
      </c>
      <c r="N145" s="2"/>
      <c r="O145" s="26" t="s">
        <v>13</v>
      </c>
      <c r="P145" s="35">
        <v>3</v>
      </c>
      <c r="Q145" s="33"/>
    </row>
    <row r="146" spans="1:17" ht="34.5" thickTop="1" thickBot="1" x14ac:dyDescent="0.5">
      <c r="J146" s="32"/>
      <c r="K146" s="26"/>
      <c r="L146" s="26"/>
      <c r="M146" s="28">
        <v>0</v>
      </c>
      <c r="N146" s="2"/>
      <c r="O146" s="26" t="s">
        <v>14</v>
      </c>
      <c r="P146" s="35">
        <f>P144*2+P145</f>
        <v>9</v>
      </c>
      <c r="Q146" s="33"/>
    </row>
    <row r="147" spans="1:17" ht="34.5" thickTop="1" thickBot="1" x14ac:dyDescent="0.5">
      <c r="J147" s="32"/>
      <c r="K147" s="26"/>
      <c r="L147" s="26"/>
      <c r="M147" s="28">
        <v>0</v>
      </c>
      <c r="N147" s="2"/>
      <c r="O147" s="26" t="s">
        <v>11</v>
      </c>
      <c r="P147" s="28">
        <f>M137/P146</f>
        <v>5119.0935920833335</v>
      </c>
      <c r="Q147" s="33"/>
    </row>
    <row r="148" spans="1:17" ht="34.5" thickTop="1" thickBot="1" x14ac:dyDescent="0.5">
      <c r="J148" s="32"/>
      <c r="K148" s="26"/>
      <c r="L148" s="26"/>
      <c r="M148" s="28">
        <f>SUM(M139:M147)</f>
        <v>46071.842328749997</v>
      </c>
      <c r="N148" s="36"/>
      <c r="O148" s="26" t="s">
        <v>15</v>
      </c>
      <c r="P148" s="28">
        <f>P147*2</f>
        <v>10238.187184166667</v>
      </c>
      <c r="Q148" s="37"/>
    </row>
    <row r="149" spans="1:17" ht="34.5" thickTop="1" thickBot="1" x14ac:dyDescent="0.5">
      <c r="O149" s="26" t="s">
        <v>16</v>
      </c>
      <c r="P149" s="28">
        <f>P147*1</f>
        <v>5119.0935920833335</v>
      </c>
    </row>
    <row r="150" spans="1:17" ht="33.75" thickTop="1" x14ac:dyDescent="0.45"/>
    <row r="155" spans="1:17" x14ac:dyDescent="0.45">
      <c r="B155" s="6" t="s">
        <v>24</v>
      </c>
      <c r="C155" s="6"/>
      <c r="D155" s="6"/>
      <c r="E155" s="60"/>
      <c r="F155" s="6"/>
      <c r="G155" s="74"/>
      <c r="H155" s="6"/>
    </row>
    <row r="156" spans="1:17" x14ac:dyDescent="0.45">
      <c r="A156" s="2"/>
      <c r="B156" s="2"/>
      <c r="C156" s="2"/>
      <c r="D156" s="2"/>
      <c r="E156" s="2"/>
      <c r="F156" s="54" t="s">
        <v>0</v>
      </c>
      <c r="G156" s="65"/>
      <c r="H156" s="6"/>
      <c r="I156" s="6"/>
      <c r="J156" s="6"/>
      <c r="K156" s="6"/>
      <c r="L156" s="6"/>
    </row>
    <row r="157" spans="1:17" x14ac:dyDescent="0.45">
      <c r="A157" s="2"/>
      <c r="B157" s="54" t="s">
        <v>23</v>
      </c>
      <c r="C157" s="54"/>
      <c r="D157" s="54"/>
      <c r="E157" s="54"/>
      <c r="F157" s="54"/>
      <c r="G157" s="65"/>
      <c r="H157" s="54"/>
      <c r="I157" s="47"/>
      <c r="J157" s="47"/>
      <c r="K157" s="6"/>
      <c r="L157" s="6"/>
    </row>
    <row r="158" spans="1:17" ht="33.75" thickBot="1" x14ac:dyDescent="0.5">
      <c r="A158" s="2"/>
      <c r="B158" s="2"/>
      <c r="C158" s="2"/>
      <c r="D158" s="2"/>
      <c r="E158" s="2"/>
      <c r="F158" s="6"/>
      <c r="G158" s="74"/>
      <c r="H158" s="6"/>
      <c r="I158" s="47"/>
      <c r="J158" s="47"/>
      <c r="K158" s="6"/>
      <c r="L158" s="6"/>
    </row>
    <row r="159" spans="1:17" ht="34.5" thickTop="1" thickBot="1" x14ac:dyDescent="0.5">
      <c r="A159" s="2"/>
      <c r="B159" s="24"/>
      <c r="C159" s="24"/>
      <c r="D159" s="24"/>
      <c r="E159" s="24"/>
      <c r="F159" s="25" t="s">
        <v>1</v>
      </c>
      <c r="G159" s="75" t="s">
        <v>2</v>
      </c>
      <c r="H159" s="6"/>
      <c r="I159" s="6"/>
      <c r="J159" s="6"/>
      <c r="K159" s="6"/>
      <c r="L159" s="6"/>
    </row>
    <row r="160" spans="1:17" ht="34.5" thickTop="1" thickBot="1" x14ac:dyDescent="0.5">
      <c r="A160" s="2"/>
      <c r="B160" s="26"/>
      <c r="C160" s="26"/>
      <c r="D160" s="26"/>
      <c r="E160" s="26"/>
      <c r="F160" s="26" t="s">
        <v>3</v>
      </c>
      <c r="G160" s="76">
        <v>100000</v>
      </c>
      <c r="H160" s="2"/>
      <c r="I160" s="6"/>
      <c r="J160" s="6"/>
      <c r="K160" s="6"/>
      <c r="L160" s="6"/>
    </row>
    <row r="161" spans="1:12" ht="34.5" thickTop="1" thickBot="1" x14ac:dyDescent="0.5">
      <c r="A161" s="2"/>
      <c r="B161" s="26"/>
      <c r="C161" s="26"/>
      <c r="D161" s="26"/>
      <c r="E161" s="26"/>
      <c r="F161" s="26" t="s">
        <v>6</v>
      </c>
      <c r="G161" s="77">
        <f>G160*0.003</f>
        <v>300</v>
      </c>
      <c r="H161" s="2"/>
      <c r="I161" s="32"/>
      <c r="J161" s="32"/>
      <c r="K161" s="2"/>
      <c r="L161" s="2"/>
    </row>
    <row r="162" spans="1:12" ht="34.5" thickTop="1" thickBot="1" x14ac:dyDescent="0.5">
      <c r="A162" s="2"/>
      <c r="B162" s="26"/>
      <c r="C162" s="26"/>
      <c r="D162" s="26"/>
      <c r="E162" s="26"/>
      <c r="F162" s="26" t="s">
        <v>4</v>
      </c>
      <c r="G162" s="77">
        <f>G160-G161</f>
        <v>99700</v>
      </c>
      <c r="H162" s="2"/>
      <c r="I162" s="32"/>
      <c r="J162" s="32"/>
      <c r="K162" s="2"/>
      <c r="L162" s="2"/>
    </row>
    <row r="163" spans="1:12" ht="34.5" thickTop="1" thickBot="1" x14ac:dyDescent="0.5">
      <c r="A163" s="2"/>
      <c r="B163" s="26"/>
      <c r="C163" s="26"/>
      <c r="D163" s="26"/>
      <c r="E163" s="26"/>
      <c r="F163" s="26"/>
      <c r="G163" s="77"/>
      <c r="H163" s="2"/>
      <c r="I163" s="32"/>
      <c r="J163" s="32"/>
      <c r="K163" s="2"/>
      <c r="L163" s="2"/>
    </row>
    <row r="164" spans="1:12" ht="34.5" thickTop="1" thickBot="1" x14ac:dyDescent="0.5">
      <c r="A164" s="2"/>
      <c r="B164" s="26"/>
      <c r="C164" s="26"/>
      <c r="D164" s="26"/>
      <c r="E164" s="26"/>
      <c r="F164" s="26" t="s">
        <v>8</v>
      </c>
      <c r="G164" s="77">
        <v>0</v>
      </c>
      <c r="H164" s="6"/>
      <c r="I164" s="32"/>
      <c r="J164" s="32"/>
      <c r="K164" s="2"/>
      <c r="L164" s="2"/>
    </row>
    <row r="165" spans="1:12" ht="34.5" thickTop="1" thickBot="1" x14ac:dyDescent="0.5">
      <c r="A165" s="2"/>
      <c r="B165" s="26"/>
      <c r="C165" s="26"/>
      <c r="D165" s="26"/>
      <c r="E165" s="26"/>
      <c r="F165" s="26" t="s">
        <v>9</v>
      </c>
      <c r="G165" s="77">
        <v>0</v>
      </c>
      <c r="H165" s="2"/>
      <c r="I165" s="6"/>
      <c r="J165" s="6"/>
      <c r="K165" s="6"/>
      <c r="L165" s="6"/>
    </row>
    <row r="166" spans="1:12" ht="34.5" thickTop="1" thickBot="1" x14ac:dyDescent="0.5">
      <c r="A166" s="2"/>
      <c r="B166" s="26"/>
      <c r="C166" s="26"/>
      <c r="D166" s="26"/>
      <c r="E166" s="26"/>
      <c r="F166" s="26" t="s">
        <v>10</v>
      </c>
      <c r="G166" s="77">
        <v>0</v>
      </c>
      <c r="H166" s="2"/>
      <c r="I166" s="32"/>
      <c r="J166" s="32"/>
      <c r="K166" s="2"/>
      <c r="L166" s="2"/>
    </row>
    <row r="167" spans="1:12" ht="34.5" thickTop="1" thickBot="1" x14ac:dyDescent="0.5">
      <c r="A167" s="2"/>
      <c r="B167" s="26"/>
      <c r="C167" s="26"/>
      <c r="D167" s="26"/>
      <c r="E167" s="26"/>
      <c r="F167" s="30" t="s">
        <v>7</v>
      </c>
      <c r="G167" s="77">
        <f>G164+G165+G166</f>
        <v>0</v>
      </c>
      <c r="H167" s="2"/>
      <c r="I167" s="32"/>
      <c r="J167" s="32"/>
      <c r="K167" s="2"/>
      <c r="L167" s="2"/>
    </row>
    <row r="168" spans="1:12" ht="34.5" thickTop="1" thickBot="1" x14ac:dyDescent="0.5">
      <c r="A168" s="2"/>
      <c r="B168" s="26"/>
      <c r="C168" s="26"/>
      <c r="D168" s="26"/>
      <c r="E168" s="26"/>
      <c r="F168" s="31" t="s">
        <v>5</v>
      </c>
      <c r="G168" s="77">
        <f>G162-G167</f>
        <v>99700</v>
      </c>
      <c r="H168" s="32"/>
      <c r="I168" s="32"/>
      <c r="J168" s="32"/>
      <c r="K168" s="2"/>
      <c r="L168" s="2"/>
    </row>
    <row r="169" spans="1:12" ht="34.5" thickTop="1" thickBot="1" x14ac:dyDescent="0.5">
      <c r="A169" s="2"/>
      <c r="B169" s="26"/>
      <c r="C169" s="26"/>
      <c r="D169" s="26"/>
      <c r="E169" s="26"/>
      <c r="F169" s="26"/>
      <c r="G169" s="78"/>
      <c r="H169" s="2"/>
      <c r="I169" s="48" t="s">
        <v>18</v>
      </c>
      <c r="J169" s="48"/>
      <c r="K169" s="38" t="s">
        <v>17</v>
      </c>
      <c r="L169" s="2"/>
    </row>
    <row r="170" spans="1:12" ht="34.5" thickTop="1" thickBot="1" x14ac:dyDescent="0.5">
      <c r="A170" s="2"/>
      <c r="B170" s="26">
        <v>1</v>
      </c>
      <c r="C170" s="26"/>
      <c r="D170" s="26"/>
      <c r="E170" s="26"/>
      <c r="F170" s="26" t="s">
        <v>19</v>
      </c>
      <c r="G170" s="77">
        <v>0</v>
      </c>
      <c r="H170" s="2"/>
      <c r="I170" s="28" t="s">
        <v>12</v>
      </c>
      <c r="J170" s="28"/>
      <c r="K170" s="35">
        <v>1</v>
      </c>
      <c r="L170" s="2"/>
    </row>
    <row r="171" spans="1:12" ht="34.5" thickTop="1" thickBot="1" x14ac:dyDescent="0.5">
      <c r="A171" s="2"/>
      <c r="B171" s="26">
        <v>2</v>
      </c>
      <c r="C171" s="26"/>
      <c r="D171" s="26"/>
      <c r="E171" s="26"/>
      <c r="F171" s="26" t="s">
        <v>20</v>
      </c>
      <c r="G171" s="77">
        <v>0</v>
      </c>
      <c r="H171" s="2"/>
      <c r="I171" s="28" t="s">
        <v>13</v>
      </c>
      <c r="J171" s="28"/>
      <c r="K171" s="35">
        <v>0</v>
      </c>
      <c r="L171" s="2"/>
    </row>
    <row r="172" spans="1:12" ht="34.5" thickTop="1" thickBot="1" x14ac:dyDescent="0.5">
      <c r="A172" s="2"/>
      <c r="B172" s="26">
        <v>3</v>
      </c>
      <c r="C172" s="26"/>
      <c r="D172" s="26"/>
      <c r="E172" s="26"/>
      <c r="F172" s="26" t="s">
        <v>21</v>
      </c>
      <c r="G172" s="77">
        <v>0</v>
      </c>
      <c r="H172" s="2"/>
      <c r="I172" s="28" t="s">
        <v>14</v>
      </c>
      <c r="J172" s="28"/>
      <c r="K172" s="35">
        <f>K170*2+K171</f>
        <v>2</v>
      </c>
      <c r="L172" s="2"/>
    </row>
    <row r="173" spans="1:12" ht="34.5" thickTop="1" thickBot="1" x14ac:dyDescent="0.5">
      <c r="A173" s="2"/>
      <c r="B173" s="26">
        <v>4</v>
      </c>
      <c r="C173" s="26"/>
      <c r="D173" s="26"/>
      <c r="E173" s="26"/>
      <c r="F173" s="26" t="s">
        <v>22</v>
      </c>
      <c r="G173" s="77">
        <v>0</v>
      </c>
      <c r="H173" s="2"/>
      <c r="I173" s="28" t="s">
        <v>11</v>
      </c>
      <c r="J173" s="28"/>
      <c r="K173" s="28">
        <f>G168/K172</f>
        <v>49850</v>
      </c>
      <c r="L173" s="2"/>
    </row>
    <row r="174" spans="1:12" ht="34.5" thickTop="1" thickBot="1" x14ac:dyDescent="0.5">
      <c r="A174" s="2"/>
      <c r="B174" s="26">
        <v>5</v>
      </c>
      <c r="C174" s="26"/>
      <c r="D174" s="26"/>
      <c r="E174" s="26"/>
      <c r="F174" s="26"/>
      <c r="G174" s="77">
        <v>0</v>
      </c>
      <c r="H174" s="2"/>
      <c r="I174" s="28" t="s">
        <v>15</v>
      </c>
      <c r="J174" s="28"/>
      <c r="K174" s="28">
        <f>K173*2</f>
        <v>99700</v>
      </c>
      <c r="L174" s="2"/>
    </row>
    <row r="175" spans="1:12" ht="34.5" thickTop="1" thickBot="1" x14ac:dyDescent="0.5">
      <c r="A175" s="2"/>
      <c r="B175" s="26">
        <v>6</v>
      </c>
      <c r="C175" s="26"/>
      <c r="D175" s="26"/>
      <c r="E175" s="26"/>
      <c r="F175" s="26"/>
      <c r="G175" s="77">
        <v>0</v>
      </c>
      <c r="H175" s="2"/>
      <c r="I175" s="28" t="s">
        <v>16</v>
      </c>
      <c r="J175" s="28"/>
      <c r="K175" s="28">
        <f>K173*1</f>
        <v>49850</v>
      </c>
      <c r="L175" s="33"/>
    </row>
    <row r="176" spans="1:12" ht="34.5" thickTop="1" thickBot="1" x14ac:dyDescent="0.5">
      <c r="A176" s="2"/>
      <c r="B176" s="26">
        <v>7</v>
      </c>
      <c r="C176" s="26"/>
      <c r="D176" s="26"/>
      <c r="E176" s="26"/>
      <c r="F176" s="26"/>
      <c r="G176" s="77">
        <v>0</v>
      </c>
      <c r="H176" s="2"/>
      <c r="I176" s="32"/>
      <c r="J176" s="32"/>
      <c r="K176" s="2"/>
      <c r="L176" s="33"/>
    </row>
    <row r="177" spans="1:12" ht="34.5" thickTop="1" thickBot="1" x14ac:dyDescent="0.5">
      <c r="A177" s="2"/>
      <c r="B177" s="26">
        <v>8</v>
      </c>
      <c r="C177" s="26"/>
      <c r="D177" s="26"/>
      <c r="E177" s="26"/>
      <c r="F177" s="26"/>
      <c r="G177" s="77">
        <v>0</v>
      </c>
      <c r="H177" s="2"/>
      <c r="I177" s="32"/>
      <c r="J177" s="32"/>
      <c r="K177" s="2"/>
      <c r="L177" s="33"/>
    </row>
    <row r="178" spans="1:12" ht="34.5" thickTop="1" thickBot="1" x14ac:dyDescent="0.5">
      <c r="A178" s="2"/>
      <c r="B178" s="26">
        <v>9</v>
      </c>
      <c r="C178" s="26"/>
      <c r="D178" s="26"/>
      <c r="E178" s="26"/>
      <c r="F178" s="26"/>
      <c r="G178" s="77">
        <v>0</v>
      </c>
      <c r="H178" s="2"/>
      <c r="I178" s="32"/>
      <c r="J178" s="32"/>
      <c r="K178" s="2"/>
      <c r="L178" s="33"/>
    </row>
    <row r="179" spans="1:12" ht="34.5" thickTop="1" thickBot="1" x14ac:dyDescent="0.5">
      <c r="A179" s="2"/>
      <c r="B179" s="26">
        <v>10</v>
      </c>
      <c r="C179" s="26"/>
      <c r="D179" s="26"/>
      <c r="E179" s="26"/>
      <c r="F179" s="26"/>
      <c r="G179" s="77">
        <v>0</v>
      </c>
      <c r="H179" s="2"/>
      <c r="I179" s="32"/>
      <c r="J179" s="32"/>
      <c r="K179" s="2"/>
      <c r="L179" s="33"/>
    </row>
    <row r="180" spans="1:12" ht="34.5" thickTop="1" thickBot="1" x14ac:dyDescent="0.5">
      <c r="A180" s="2"/>
      <c r="B180" s="26"/>
      <c r="C180" s="26"/>
      <c r="D180" s="26"/>
      <c r="E180" s="26"/>
      <c r="F180" s="26"/>
      <c r="G180" s="77">
        <f>SUM(G170:G179)</f>
        <v>0</v>
      </c>
      <c r="H180" s="36"/>
      <c r="I180" s="32"/>
      <c r="J180" s="32"/>
      <c r="K180" s="2"/>
      <c r="L180" s="33"/>
    </row>
    <row r="181" spans="1:12" ht="33.75" thickTop="1" x14ac:dyDescent="0.45">
      <c r="A181" s="2"/>
      <c r="I181" s="49"/>
      <c r="J181" s="49"/>
      <c r="K181" s="36"/>
      <c r="L181" s="37"/>
    </row>
  </sheetData>
  <mergeCells count="12">
    <mergeCell ref="H16:H19"/>
    <mergeCell ref="B15:G15"/>
    <mergeCell ref="C12:F12"/>
    <mergeCell ref="C10:F10"/>
    <mergeCell ref="B3:G3"/>
    <mergeCell ref="B24:G24"/>
    <mergeCell ref="C11:F11"/>
    <mergeCell ref="C13:F13"/>
    <mergeCell ref="B4:D4"/>
    <mergeCell ref="F4:G4"/>
    <mergeCell ref="B8:D8"/>
    <mergeCell ref="F8:G8"/>
  </mergeCells>
  <dataValidations count="3">
    <dataValidation type="list" allowBlank="1" showInputMessage="1" showErrorMessage="1" sqref="C16:C22 C25:C33">
      <formula1>$K$12:$K$15</formula1>
    </dataValidation>
    <dataValidation type="list" allowBlank="1" showInputMessage="1" showErrorMessage="1" sqref="D16">
      <formula1>$J$12:$J$18</formula1>
    </dataValidation>
    <dataValidation type="list" allowBlank="1" showInputMessage="1" showErrorMessage="1" sqref="E16:E22 E25:E33">
      <formula1>$J$24:$J$27</formula1>
    </dataValidation>
  </dataValidations>
  <pageMargins left="0.75" right="0.75" top="1.1200000000000001" bottom="1" header="0.5" footer="0.5"/>
  <pageSetup paperSize="39" scale="50" orientation="portrait" r:id="rId1"/>
  <headerFooter alignWithMargins="0">
    <oddHeader>&amp;C&amp;"Arial,Bold"&amp;16&amp;F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ورقة1 (3)</vt:lpstr>
      <vt:lpstr>'ورقة1 (3)'!Print_Area</vt:lpstr>
      <vt:lpstr>'ورقة1 (3)'!ابراهيم</vt:lpstr>
      <vt:lpstr>'ورقة1 (3)'!عزت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bdc</dc:creator>
  <cp:lastModifiedBy>ppc</cp:lastModifiedBy>
  <cp:lastPrinted>2016-12-27T14:34:12Z</cp:lastPrinted>
  <dcterms:created xsi:type="dcterms:W3CDTF">2006-04-09T06:39:30Z</dcterms:created>
  <dcterms:modified xsi:type="dcterms:W3CDTF">2018-10-22T14:36:39Z</dcterms:modified>
</cp:coreProperties>
</file>