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1760"/>
  </bookViews>
  <sheets>
    <sheet name="نور البيان" sheetId="1" r:id="rId1"/>
  </sheets>
  <definedNames>
    <definedName name="_xlnm._FilterDatabase" localSheetId="0" hidden="1">'نور البيان'!$B$7:$U$189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4" i="1"/>
  <c r="C3" i="1"/>
  <c r="U190" i="1" l="1"/>
  <c r="Q190" i="1"/>
  <c r="P190" i="1"/>
  <c r="C190" i="1"/>
  <c r="B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190" i="1" s="1"/>
</calcChain>
</file>

<file path=xl/sharedStrings.xml><?xml version="1.0" encoding="utf-8"?>
<sst xmlns="http://schemas.openxmlformats.org/spreadsheetml/2006/main" count="422" uniqueCount="376">
  <si>
    <t>الاسم</t>
  </si>
  <si>
    <t>المستحق</t>
  </si>
  <si>
    <t>المدفوع</t>
  </si>
  <si>
    <t>المتبقي</t>
  </si>
  <si>
    <t>الزي</t>
  </si>
  <si>
    <t>الكتب</t>
  </si>
  <si>
    <t>ايصال</t>
  </si>
  <si>
    <t>مبلغ 1</t>
  </si>
  <si>
    <t>ايصال1</t>
  </si>
  <si>
    <t>مبلغ 2</t>
  </si>
  <si>
    <t>ايصال2</t>
  </si>
  <si>
    <t xml:space="preserve">مبلغ 3 </t>
  </si>
  <si>
    <t>ايصال3</t>
  </si>
  <si>
    <t>مبلغ 4</t>
  </si>
  <si>
    <t>ايصال4</t>
  </si>
  <si>
    <t>الخصم</t>
  </si>
  <si>
    <t>ملاحظات</t>
  </si>
  <si>
    <t>العنوان</t>
  </si>
  <si>
    <t>رقم الهاتف</t>
  </si>
  <si>
    <t>رقم الموبايل</t>
  </si>
  <si>
    <t>الحافلة</t>
  </si>
  <si>
    <t>زياد احمد جاد الموالي</t>
  </si>
  <si>
    <t>ابناء العاملين</t>
  </si>
  <si>
    <t>محمد مصطفي محمد</t>
  </si>
  <si>
    <t>شهري</t>
  </si>
  <si>
    <t>محمد عمرو رشاد</t>
  </si>
  <si>
    <t>الشيخ محمود</t>
  </si>
  <si>
    <t>يوسف عمرو رشاد</t>
  </si>
  <si>
    <t>حمزه ابراهيم المغربي</t>
  </si>
  <si>
    <t>عاصم عبدالرحمن</t>
  </si>
  <si>
    <t>محمد عمر اجعنينه</t>
  </si>
  <si>
    <t>سورية</t>
  </si>
  <si>
    <t>يوسف رياض (عمار)</t>
  </si>
  <si>
    <t>انجي احمد عبدالله</t>
  </si>
  <si>
    <t>محمد جهاد نزير</t>
  </si>
  <si>
    <t>انسام انس</t>
  </si>
  <si>
    <t>عصام انس</t>
  </si>
  <si>
    <t>يوسف احمد عبدالحليم</t>
  </si>
  <si>
    <t>193//269//</t>
  </si>
  <si>
    <t>مصطفي احمد عبدالحليم</t>
  </si>
  <si>
    <t>مالك احمد عزت</t>
  </si>
  <si>
    <t>صالح احمد صالح</t>
  </si>
  <si>
    <t>252//149//</t>
  </si>
  <si>
    <t>فاطمةالزهراء محمودعطية</t>
  </si>
  <si>
    <t>حبيبة طارق احمد</t>
  </si>
  <si>
    <t>29//21//</t>
  </si>
  <si>
    <t>مودة طارق احمد</t>
  </si>
  <si>
    <t>30//22//</t>
  </si>
  <si>
    <t>اميرة خالد عبدالله</t>
  </si>
  <si>
    <t>زي / أخوة</t>
  </si>
  <si>
    <t>يزيد نبيل فؤاد</t>
  </si>
  <si>
    <t>142//111</t>
  </si>
  <si>
    <t>عمر صقر خليفة</t>
  </si>
  <si>
    <t>زي</t>
  </si>
  <si>
    <t>نور محمد سليمان</t>
  </si>
  <si>
    <t>بلال محسن عبدالنبي</t>
  </si>
  <si>
    <t>14//11//</t>
  </si>
  <si>
    <t>جودي عبدالرحمن رمضان</t>
  </si>
  <si>
    <t>مريم هاني جنيدي</t>
  </si>
  <si>
    <t>سيف محمد سيد</t>
  </si>
  <si>
    <t>19//15//</t>
  </si>
  <si>
    <t>يحيي احمد يحيي</t>
  </si>
  <si>
    <t>فاطمة هاني رمضان</t>
  </si>
  <si>
    <t>ادم اشرف محمد</t>
  </si>
  <si>
    <t>سما باهر عبدالنبي</t>
  </si>
  <si>
    <t>لوجين محمد محمود</t>
  </si>
  <si>
    <t>201//132//</t>
  </si>
  <si>
    <t>أخوة</t>
  </si>
  <si>
    <t>خالد سلامة محمد</t>
  </si>
  <si>
    <t>احمد مجدي عبدالوهاب</t>
  </si>
  <si>
    <t>سمية مجدي عبدالوهاب</t>
  </si>
  <si>
    <t>68//57//</t>
  </si>
  <si>
    <t>انس عبدالكريم عبدالعاطي</t>
  </si>
  <si>
    <t>احمد خالد عبدالله</t>
  </si>
  <si>
    <t>ادم وائل وجدي</t>
  </si>
  <si>
    <t>محمد ياسر محمد حمدان</t>
  </si>
  <si>
    <t>عبدالعزيز محمد رجب</t>
  </si>
  <si>
    <t>امينه محمود سيد</t>
  </si>
  <si>
    <t>118//96//</t>
  </si>
  <si>
    <t>سارةاحمدعبدالتواب</t>
  </si>
  <si>
    <t>جمال علي جمال</t>
  </si>
  <si>
    <t>يوسف نبيل فؤاد</t>
  </si>
  <si>
    <t>141//110</t>
  </si>
  <si>
    <t>مازن طارق احمد</t>
  </si>
  <si>
    <t>زياد طه عبدالمنعم</t>
  </si>
  <si>
    <t>225//141//</t>
  </si>
  <si>
    <t>رغد يحيي عوض</t>
  </si>
  <si>
    <t>حور عماد</t>
  </si>
  <si>
    <t>ايات ابراهيم منير</t>
  </si>
  <si>
    <t>علي عبدالله علي</t>
  </si>
  <si>
    <t>5//3//</t>
  </si>
  <si>
    <t>أ/ مني</t>
  </si>
  <si>
    <t>منة محمود عبدالله</t>
  </si>
  <si>
    <t>12//9//</t>
  </si>
  <si>
    <t>محمد احمد عبدالنبي</t>
  </si>
  <si>
    <t>13//10//</t>
  </si>
  <si>
    <t>سمر عصام عمرون</t>
  </si>
  <si>
    <t>10//7//</t>
  </si>
  <si>
    <t xml:space="preserve">انس محمد كامل </t>
  </si>
  <si>
    <t>15//12//</t>
  </si>
  <si>
    <t>سارة محمود عبد التواب</t>
  </si>
  <si>
    <t>62//52//</t>
  </si>
  <si>
    <t>عمر محمد حامد</t>
  </si>
  <si>
    <t>17//14//</t>
  </si>
  <si>
    <t>سمية سمير سيد</t>
  </si>
  <si>
    <t>محمد حسين سلطان</t>
  </si>
  <si>
    <t>22//16//</t>
  </si>
  <si>
    <t>لمي اشرف محمد</t>
  </si>
  <si>
    <t>111//91//</t>
  </si>
  <si>
    <t>ديما مصطفي حامد سنجر</t>
  </si>
  <si>
    <t>24//17//</t>
  </si>
  <si>
    <t>سجي سليمان علواني</t>
  </si>
  <si>
    <t>26//18//</t>
  </si>
  <si>
    <t>ريهام سعيد محمد</t>
  </si>
  <si>
    <t>27//19//</t>
  </si>
  <si>
    <t>ادم ابراهيم محمد</t>
  </si>
  <si>
    <t>28//20//</t>
  </si>
  <si>
    <t>رنا محمد عبدالقادر</t>
  </si>
  <si>
    <t>36//28//</t>
  </si>
  <si>
    <t>مدثر زارع زارع</t>
  </si>
  <si>
    <t>31//23//</t>
  </si>
  <si>
    <t>عبدالرؤوف تامر</t>
  </si>
  <si>
    <t>32//24//</t>
  </si>
  <si>
    <t>مصطفي محمود جابر</t>
  </si>
  <si>
    <t>33//25//</t>
  </si>
  <si>
    <t>مرام ياسر محمود</t>
  </si>
  <si>
    <t>34//26//</t>
  </si>
  <si>
    <t>رقية محمد حامد حجاج</t>
  </si>
  <si>
    <t>35//27//</t>
  </si>
  <si>
    <t>محمد تامر يحيي</t>
  </si>
  <si>
    <t>43//35//</t>
  </si>
  <si>
    <t>مصطفي سيد محمود</t>
  </si>
  <si>
    <t>63//53//</t>
  </si>
  <si>
    <t>رضوي محمود شعيب</t>
  </si>
  <si>
    <t>45//36//</t>
  </si>
  <si>
    <t>لارا خالد محمد البكري</t>
  </si>
  <si>
    <t>47//38//</t>
  </si>
  <si>
    <t>احمد محمد احمد</t>
  </si>
  <si>
    <t>48//39//</t>
  </si>
  <si>
    <t>ريماس حسين محمد</t>
  </si>
  <si>
    <t>50//40//</t>
  </si>
  <si>
    <t>سلمي محمود راضي</t>
  </si>
  <si>
    <t>214//126//</t>
  </si>
  <si>
    <t>تسنيم احمد محمود</t>
  </si>
  <si>
    <t>53//43//</t>
  </si>
  <si>
    <t>جودي عزت عبدالتواب</t>
  </si>
  <si>
    <t>56//46//</t>
  </si>
  <si>
    <t>رحمة عماد ابوالقاسم</t>
  </si>
  <si>
    <t>61//51//</t>
  </si>
  <si>
    <t>شيماء محمد عبدالعزيز</t>
  </si>
  <si>
    <t>59//49//</t>
  </si>
  <si>
    <t>ميادة حماده قرني</t>
  </si>
  <si>
    <t>64//54//</t>
  </si>
  <si>
    <t>اسيل محمد محمد</t>
  </si>
  <si>
    <t>233//144//</t>
  </si>
  <si>
    <t>تميم اسامه سيد</t>
  </si>
  <si>
    <t>69//58//</t>
  </si>
  <si>
    <t>يوسف محمد اسماعيل</t>
  </si>
  <si>
    <t>70//59//</t>
  </si>
  <si>
    <t>حبيبة عبدالنبي رسمي</t>
  </si>
  <si>
    <t>71//60//</t>
  </si>
  <si>
    <t>لمار احمد معوض</t>
  </si>
  <si>
    <t>204//133//</t>
  </si>
  <si>
    <t>روميساء عربي عبدالتواب</t>
  </si>
  <si>
    <t>79//68//</t>
  </si>
  <si>
    <t>انس وليد يونس</t>
  </si>
  <si>
    <t>80//69//</t>
  </si>
  <si>
    <t>اياد شريف حسن</t>
  </si>
  <si>
    <t>81//70//</t>
  </si>
  <si>
    <t>رغدة احمد حسن</t>
  </si>
  <si>
    <t>82//71//</t>
  </si>
  <si>
    <t>منة وليد حامد</t>
  </si>
  <si>
    <t>84//73//</t>
  </si>
  <si>
    <t>محمد خالد عبد القادر</t>
  </si>
  <si>
    <t>87//76</t>
  </si>
  <si>
    <t>ملك مصطفي معوض</t>
  </si>
  <si>
    <t>88//77//</t>
  </si>
  <si>
    <t>ادم خالد رمضان</t>
  </si>
  <si>
    <t>90//79//</t>
  </si>
  <si>
    <t>روضة حسين سيد</t>
  </si>
  <si>
    <t>120//97//</t>
  </si>
  <si>
    <t>حنين ياسر محمد</t>
  </si>
  <si>
    <t>92//81//</t>
  </si>
  <si>
    <t>سيف احمد بدوي</t>
  </si>
  <si>
    <t>95//84//</t>
  </si>
  <si>
    <t>شهد احمد حسن</t>
  </si>
  <si>
    <t>93//82//</t>
  </si>
  <si>
    <t>معاذبدوي محمدعويس</t>
  </si>
  <si>
    <t>98//86//</t>
  </si>
  <si>
    <t>مازن احمد محمود</t>
  </si>
  <si>
    <t>99//87</t>
  </si>
  <si>
    <t>اروي محمد سيد</t>
  </si>
  <si>
    <t>100//88//</t>
  </si>
  <si>
    <t>حفص عمر حامد</t>
  </si>
  <si>
    <t>103//89//</t>
  </si>
  <si>
    <t>افوة</t>
  </si>
  <si>
    <t>ديانا محمود سيد</t>
  </si>
  <si>
    <t>117//95//</t>
  </si>
  <si>
    <t>ريناد محمود عبدالتواب</t>
  </si>
  <si>
    <t>136//107//</t>
  </si>
  <si>
    <t>كنزي عبدالوهاب عبداللطيف</t>
  </si>
  <si>
    <t>121//98//</t>
  </si>
  <si>
    <t xml:space="preserve">عبدالمحسن تامر </t>
  </si>
  <si>
    <t>122//99//</t>
  </si>
  <si>
    <t>احمد شريف محمد</t>
  </si>
  <si>
    <t>123//100//</t>
  </si>
  <si>
    <t>محمود رمضان محمد</t>
  </si>
  <si>
    <t>127//102//</t>
  </si>
  <si>
    <t>سما سيدعبدالتواب</t>
  </si>
  <si>
    <t>131//104</t>
  </si>
  <si>
    <t>فاطمةالزهراءعبدالحليم</t>
  </si>
  <si>
    <t>133//105</t>
  </si>
  <si>
    <t>حمزه عصام ممدوح</t>
  </si>
  <si>
    <t>200//131//</t>
  </si>
  <si>
    <t>الشرق</t>
  </si>
  <si>
    <t>روفيدة خليفية احمد</t>
  </si>
  <si>
    <t>290//556</t>
  </si>
  <si>
    <t>ديما محمدعبدالحميد</t>
  </si>
  <si>
    <t>206//134//</t>
  </si>
  <si>
    <t>شمس احمدسيدنصر</t>
  </si>
  <si>
    <t>186//186//</t>
  </si>
  <si>
    <t>ريناد عبدالله مصطفي</t>
  </si>
  <si>
    <t>137//108</t>
  </si>
  <si>
    <t>اياد احمد محمد</t>
  </si>
  <si>
    <t>143//112</t>
  </si>
  <si>
    <t>يارا عماداحمدحسين</t>
  </si>
  <si>
    <t>146//113</t>
  </si>
  <si>
    <t>222//276</t>
  </si>
  <si>
    <t>حنين شهاب فولي</t>
  </si>
  <si>
    <t>147//114</t>
  </si>
  <si>
    <t>ليلي محمدعلي</t>
  </si>
  <si>
    <t>149//116</t>
  </si>
  <si>
    <t>معاذ مبروك رشدي</t>
  </si>
  <si>
    <t>156//121//</t>
  </si>
  <si>
    <t>رودينا وليد صلاح</t>
  </si>
  <si>
    <t>165//123//</t>
  </si>
  <si>
    <t>ابو بكر عمر اسعد</t>
  </si>
  <si>
    <t>182//128//</t>
  </si>
  <si>
    <t>حسام هاني ابلااهيم</t>
  </si>
  <si>
    <t>199//130</t>
  </si>
  <si>
    <t>يوسف حسين كمال</t>
  </si>
  <si>
    <t>224//140</t>
  </si>
  <si>
    <t>ريتاج خالد محمد</t>
  </si>
  <si>
    <t>223//139//</t>
  </si>
  <si>
    <t>ملك طه عبدالمنعم</t>
  </si>
  <si>
    <t>226//142//</t>
  </si>
  <si>
    <t>ليان احمد عبدالمنعم</t>
  </si>
  <si>
    <t>227//143//</t>
  </si>
  <si>
    <t>يس محمود فرحات</t>
  </si>
  <si>
    <t>244//146//</t>
  </si>
  <si>
    <t>الاء اشراف محمد</t>
  </si>
  <si>
    <t>246//147//</t>
  </si>
  <si>
    <t>محمد عضيلي بدوي</t>
  </si>
  <si>
    <t>257//150//</t>
  </si>
  <si>
    <t>حازم محمود مجدي</t>
  </si>
  <si>
    <t>فاروق ياسر فاروق</t>
  </si>
  <si>
    <t>265///551//</t>
  </si>
  <si>
    <t xml:space="preserve">يمني احمد محمد </t>
  </si>
  <si>
    <t>277//553//</t>
  </si>
  <si>
    <t>محموداحمد مهدي</t>
  </si>
  <si>
    <t>134//106</t>
  </si>
  <si>
    <t>نصف نقل</t>
  </si>
  <si>
    <t>الادارةالتعليمة</t>
  </si>
  <si>
    <t>ياسين تامر احمد</t>
  </si>
  <si>
    <t>112//92//</t>
  </si>
  <si>
    <t>الكفر</t>
  </si>
  <si>
    <t>يوسف الحسيني محمد</t>
  </si>
  <si>
    <t>85//74//</t>
  </si>
  <si>
    <t>طراد النيل</t>
  </si>
  <si>
    <t>مرام محمد مجدي</t>
  </si>
  <si>
    <t>زي / الشيخ</t>
  </si>
  <si>
    <t>البنزينه</t>
  </si>
  <si>
    <t>مروان  احمد محمود</t>
  </si>
  <si>
    <t>7//4//</t>
  </si>
  <si>
    <t>البنك الاهلي</t>
  </si>
  <si>
    <t>عبدالرحمن بدر مراد</t>
  </si>
  <si>
    <t>38//30//</t>
  </si>
  <si>
    <t>قبل المطحن</t>
  </si>
  <si>
    <t>فريدة شريف ممدوح</t>
  </si>
  <si>
    <t>52//42//</t>
  </si>
  <si>
    <t>ملك محمد سيد</t>
  </si>
  <si>
    <t>54//44//</t>
  </si>
  <si>
    <t>عزبة علي عبدالجليل</t>
  </si>
  <si>
    <t>ميار عبدالعزيز رمضان</t>
  </si>
  <si>
    <t>58//48//</t>
  </si>
  <si>
    <t>ش طلبة</t>
  </si>
  <si>
    <t>ادم هاني فتحي</t>
  </si>
  <si>
    <t>72//61//</t>
  </si>
  <si>
    <t>بنك القاهرة</t>
  </si>
  <si>
    <t>فاطمة وليد عبدالظاهر</t>
  </si>
  <si>
    <t>75//64//</t>
  </si>
  <si>
    <t>خلف الثانوية</t>
  </si>
  <si>
    <t>جويرية باسم</t>
  </si>
  <si>
    <t>76//65//</t>
  </si>
  <si>
    <t>حبيبة عبدالله يوسف</t>
  </si>
  <si>
    <t>78//67//</t>
  </si>
  <si>
    <t>احمد جابر يوسف</t>
  </si>
  <si>
    <t>91//80//</t>
  </si>
  <si>
    <t>سيف احمد احمد بدوي</t>
  </si>
  <si>
    <t>104//90//</t>
  </si>
  <si>
    <t>قبل فجر الاسلام</t>
  </si>
  <si>
    <t>عمر محمد عبدالرؤف</t>
  </si>
  <si>
    <t>130//103</t>
  </si>
  <si>
    <t>الابراهمية</t>
  </si>
  <si>
    <t>ياسمين محمد عبدالرحمن</t>
  </si>
  <si>
    <t>138//109</t>
  </si>
  <si>
    <t>انس محمد هاشم</t>
  </si>
  <si>
    <t>148//115</t>
  </si>
  <si>
    <t>محمد حسين هلال</t>
  </si>
  <si>
    <t>183//128//</t>
  </si>
  <si>
    <t>محمد احمد حسين</t>
  </si>
  <si>
    <t>284//555</t>
  </si>
  <si>
    <t>حمزه محمود رشاد</t>
  </si>
  <si>
    <t>مالك محمود صابر</t>
  </si>
  <si>
    <t>219//138//</t>
  </si>
  <si>
    <t>سجي محمود مجدي</t>
  </si>
  <si>
    <t>160//122//</t>
  </si>
  <si>
    <t>جودي عادل علي</t>
  </si>
  <si>
    <t>8//5//</t>
  </si>
  <si>
    <t>ميدوم</t>
  </si>
  <si>
    <t>اسيل حسين علي</t>
  </si>
  <si>
    <t>11//8//</t>
  </si>
  <si>
    <t>جودي عمرو سعيد</t>
  </si>
  <si>
    <t>16//13//</t>
  </si>
  <si>
    <t>الزاوية</t>
  </si>
  <si>
    <t>خالدعلاءالدين عبدالله</t>
  </si>
  <si>
    <t>39//31//</t>
  </si>
  <si>
    <t>رودينا ابوالعزايم</t>
  </si>
  <si>
    <t>44//34//</t>
  </si>
  <si>
    <t>رودينا فيصل خالد</t>
  </si>
  <si>
    <t>55//45//</t>
  </si>
  <si>
    <t>ملك عمر فتحي</t>
  </si>
  <si>
    <t>60//50//</t>
  </si>
  <si>
    <t>عمار هندي عمرون</t>
  </si>
  <si>
    <t>73//62//</t>
  </si>
  <si>
    <t>المطحن</t>
  </si>
  <si>
    <t>علي محمود علي زارع</t>
  </si>
  <si>
    <t>77//66//</t>
  </si>
  <si>
    <t>محمد ابراهيم سيد</t>
  </si>
  <si>
    <t>83//72//</t>
  </si>
  <si>
    <t>مسجدابراهيم الدسوقي</t>
  </si>
  <si>
    <t>منة الله محمود سعداوي</t>
  </si>
  <si>
    <t>86//75//</t>
  </si>
  <si>
    <t>مسجد ابوبكر</t>
  </si>
  <si>
    <t>مختار محمود علي</t>
  </si>
  <si>
    <t>89//78//</t>
  </si>
  <si>
    <t>عبدالله احمد مراد</t>
  </si>
  <si>
    <t>97//85//</t>
  </si>
  <si>
    <t>اية جمال صلاح</t>
  </si>
  <si>
    <t>94//83//</t>
  </si>
  <si>
    <t>الفواله</t>
  </si>
  <si>
    <t>عبدالله رجب سيد</t>
  </si>
  <si>
    <t>115//93//</t>
  </si>
  <si>
    <t>زياد حسين محمد</t>
  </si>
  <si>
    <t>116//94//</t>
  </si>
  <si>
    <t>ريناد محمد سيد</t>
  </si>
  <si>
    <t>125//101</t>
  </si>
  <si>
    <t>جني خالدابوالحسن</t>
  </si>
  <si>
    <t>285//554</t>
  </si>
  <si>
    <t>فداء سعيد سيد</t>
  </si>
  <si>
    <t>65//55</t>
  </si>
  <si>
    <t>يحيي احمد بدوي قطب</t>
  </si>
  <si>
    <t>150//1177</t>
  </si>
  <si>
    <t>بشري علي</t>
  </si>
  <si>
    <t>151//118</t>
  </si>
  <si>
    <t>مالك احمد ابوالسعود</t>
  </si>
  <si>
    <t>166//124//</t>
  </si>
  <si>
    <t>اياد عبدالله ابوالسعود</t>
  </si>
  <si>
    <t>178//126//</t>
  </si>
  <si>
    <t>معاذمحمود صابر</t>
  </si>
  <si>
    <t>218//137//</t>
  </si>
  <si>
    <t>محمد احمد سيد</t>
  </si>
  <si>
    <t>247//148//</t>
  </si>
  <si>
    <t>مراد ايمن سعيد</t>
  </si>
  <si>
    <t>267//552//</t>
  </si>
  <si>
    <t>مسجدالفتح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</si>
</sst>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13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b/>
      <sz val="14"/>
      <color theme="0"/>
      <name val="Calibri"/>
      <family val="2"/>
      <charset val="178"/>
      <scheme val="minor"/>
    </font>
    <font>
      <b/>
      <sz val="12"/>
      <name val="Calibri"/>
      <family val="2"/>
      <charset val="178"/>
      <scheme val="minor"/>
    </font>
    <font>
      <sz val="12"/>
      <name val="Calibri"/>
      <family val="2"/>
      <charset val="178"/>
      <scheme val="minor"/>
    </font>
    <font>
      <b/>
      <sz val="12"/>
      <color theme="0"/>
      <name val="Calibri"/>
      <scheme val="minor"/>
    </font>
    <font>
      <sz val="12"/>
      <color theme="0"/>
      <name val="Calibri"/>
      <scheme val="minor"/>
    </font>
    <font>
      <b/>
      <sz val="14"/>
      <name val="Calibri"/>
      <family val="2"/>
      <charset val="178"/>
      <scheme val="minor"/>
    </font>
    <font>
      <b/>
      <sz val="11"/>
      <name val="Calibri"/>
      <family val="2"/>
      <charset val="178"/>
      <scheme val="minor"/>
    </font>
    <font>
      <b/>
      <sz val="12"/>
      <color rgb="FF660033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C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  <xf numFmtId="165" fontId="5" fillId="0" borderId="0" xfId="1" applyNumberFormat="1" applyFont="1" applyFill="1" applyBorder="1" applyAlignment="1">
      <alignment vertical="center" shrinkToFit="1"/>
    </xf>
    <xf numFmtId="165" fontId="5" fillId="0" borderId="0" xfId="1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shrinkToFit="1"/>
    </xf>
    <xf numFmtId="0" fontId="5" fillId="0" borderId="0" xfId="1" applyNumberFormat="1" applyFont="1" applyFill="1" applyBorder="1" applyAlignment="1">
      <alignment horizontal="center" vertical="center" shrinkToFit="1"/>
    </xf>
    <xf numFmtId="165" fontId="5" fillId="0" borderId="0" xfId="1" applyNumberFormat="1" applyFont="1" applyFill="1" applyBorder="1" applyAlignment="1">
      <alignment horizontal="center" vertical="center" shrinkToFit="1" readingOrder="2"/>
    </xf>
    <xf numFmtId="14" fontId="5" fillId="0" borderId="0" xfId="0" applyNumberFormat="1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shrinkToFit="1"/>
    </xf>
    <xf numFmtId="165" fontId="7" fillId="2" borderId="0" xfId="0" applyNumberFormat="1" applyFont="1" applyFill="1" applyBorder="1" applyAlignment="1">
      <alignment vertical="center" shrinkToFit="1"/>
    </xf>
    <xf numFmtId="0" fontId="7" fillId="2" borderId="0" xfId="0" applyNumberFormat="1" applyFont="1" applyFill="1" applyBorder="1" applyAlignment="1">
      <alignment horizontal="center" vertical="center" shrinkToFit="1"/>
    </xf>
    <xf numFmtId="165" fontId="7" fillId="2" borderId="0" xfId="0" applyNumberFormat="1" applyFont="1" applyFill="1" applyBorder="1" applyAlignment="1">
      <alignment horizontal="center" vertical="center" shrinkToFit="1"/>
    </xf>
    <xf numFmtId="0" fontId="8" fillId="2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65" formatCode="_-* #,##0_-;\-* #,##0_-;_-* &quot;-&quot;??_-;_-@_-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65" formatCode="_-* #,##0_-;\-* #,##0_-;_-* &quot;-&quot;??_-;_-@_-"/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65" formatCode="_-* #,##0_-;\-* #,##0_-;_-* &quot;-&quot;??_-;_-@_-"/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65" formatCode="_-* #,##0_-;\-* #,##0_-;_-* &quot;-&quot;??_-;_-@_-"/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65" formatCode="_-* #,##0_-;\-* #,##0_-;_-* &quot;-&quot;??_-;_-@_-"/>
      <fill>
        <patternFill patternType="solid">
          <fgColor indexed="64"/>
          <bgColor theme="9"/>
        </patternFill>
      </fill>
      <alignment horizontal="general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9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660033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7:U190" totalsRowCount="1" headerRowDxfId="28" dataDxfId="26" totalsRowDxfId="24" headerRowBorderDxfId="27" tableBorderDxfId="25">
  <autoFilter ref="B7:U189"/>
  <sortState ref="B8:U189">
    <sortCondition ref="C2:C184"/>
  </sortState>
  <tableColumns count="20">
    <tableColumn id="2" name="الاسم" totalsRowFunction="count" totalsRowDxfId="23"/>
    <tableColumn id="5" name="المستحق" totalsRowFunction="sum" totalsRowDxfId="22" dataCellStyle="Comma"/>
    <tableColumn id="3" name="الزي" dataDxfId="21" totalsRowDxfId="20" dataCellStyle="Comma"/>
    <tableColumn id="1" name="الكتب" dataDxfId="19" totalsRowDxfId="18" dataCellStyle="Comma"/>
    <tableColumn id="4" name="ايصال" dataDxfId="17" totalsRowDxfId="16" dataCellStyle="Comma"/>
    <tableColumn id="6" name="مبلغ 1" totalsRowDxfId="15" dataCellStyle="Comma"/>
    <tableColumn id="7" name="ايصال1" totalsRowDxfId="14"/>
    <tableColumn id="8" name="مبلغ 2" totalsRowDxfId="13" dataCellStyle="Comma"/>
    <tableColumn id="9" name="ايصال2" totalsRowDxfId="12"/>
    <tableColumn id="10" name="مبلغ 3 " totalsRowDxfId="11" dataCellStyle="Comma"/>
    <tableColumn id="11" name="ايصال3" totalsRowDxfId="10"/>
    <tableColumn id="12" name="مبلغ 4" totalsRowDxfId="9" dataCellStyle="Comma"/>
    <tableColumn id="13" name="ايصال4" totalsRowDxfId="8"/>
    <tableColumn id="14" name="المتبقي" totalsRowFunction="count" dataDxfId="7" totalsRowDxfId="6" dataCellStyle="Comma">
      <calculatedColumnFormula>IF(C8&lt;=0,"معفي",IF(C8-SUM(D8+E8+G8+I8+K8+M8)=0,"خالص",C8-SUM(D8+E8+G8+I8+K8+M8)))</calculatedColumnFormula>
    </tableColumn>
    <tableColumn id="19" name="الخصم" totalsRowFunction="sum" totalsRowDxfId="5" dataCellStyle="Comma"/>
    <tableColumn id="20" name="ملاحظات" totalsRowFunction="count" totalsRowDxfId="4" dataCellStyle="Comma"/>
    <tableColumn id="15" name="العنوان" totalsRowDxfId="3"/>
    <tableColumn id="18" name="رقم الهاتف" totalsRowDxfId="2"/>
    <tableColumn id="17" name="رقم الموبايل" totalsRowDxfId="1"/>
    <tableColumn id="16" name="الحافلة" totalsRowFunction="count" totalsRow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191"/>
  <sheetViews>
    <sheetView rightToLeft="1" tabSelected="1" zoomScaleNormal="100" zoomScaleSheetLayoutView="115" workbookViewId="0">
      <pane ySplit="7" topLeftCell="A8" activePane="bottomLeft" state="frozen"/>
      <selection pane="bottomLeft" activeCell="G2" sqref="G2"/>
    </sheetView>
  </sheetViews>
  <sheetFormatPr defaultRowHeight="15"/>
  <cols>
    <col min="1" max="1" width="1.42578125" style="1" customWidth="1"/>
    <col min="2" max="2" width="24.140625" style="1" bestFit="1" customWidth="1"/>
    <col min="3" max="3" width="25.5703125" style="1" customWidth="1"/>
    <col min="4" max="5" width="10" style="1" customWidth="1"/>
    <col min="6" max="6" width="10" style="1" hidden="1" customWidth="1"/>
    <col min="7" max="7" width="9.7109375" style="1" customWidth="1"/>
    <col min="8" max="8" width="10.7109375" style="1" hidden="1" customWidth="1"/>
    <col min="9" max="9" width="9.7109375" style="1" customWidth="1"/>
    <col min="10" max="10" width="10.7109375" style="1" hidden="1" customWidth="1"/>
    <col min="11" max="11" width="9.85546875" style="1" customWidth="1"/>
    <col min="12" max="12" width="10.7109375" style="1" hidden="1" customWidth="1"/>
    <col min="13" max="13" width="9.7109375" style="1" customWidth="1"/>
    <col min="14" max="14" width="10.7109375" style="1" hidden="1" customWidth="1"/>
    <col min="15" max="15" width="11.42578125" style="1" customWidth="1"/>
    <col min="16" max="16" width="8.28515625" style="1" customWidth="1"/>
    <col min="17" max="17" width="21" style="1" customWidth="1"/>
    <col min="18" max="18" width="27.5703125" style="1" bestFit="1" customWidth="1"/>
    <col min="19" max="19" width="14.85546875" style="1" customWidth="1"/>
    <col min="20" max="20" width="15.140625" style="1" customWidth="1"/>
    <col min="21" max="21" width="19.140625" style="1" customWidth="1"/>
    <col min="22" max="16384" width="9.140625" style="1"/>
  </cols>
  <sheetData>
    <row r="2" spans="2:21" ht="15.75">
      <c r="B2" s="18" t="s">
        <v>0</v>
      </c>
      <c r="C2" s="19" t="s">
        <v>35</v>
      </c>
    </row>
    <row r="3" spans="2:21">
      <c r="B3" s="18" t="s">
        <v>1</v>
      </c>
      <c r="C3" s="20">
        <f>SUMPRODUCT((Table1[الاسم]=$C$2)*(Table1[المستحق]))</f>
        <v>0</v>
      </c>
    </row>
    <row r="4" spans="2:21">
      <c r="B4" s="18" t="s">
        <v>2</v>
      </c>
      <c r="C4" s="20">
        <f>SUMPRODUCT((Table1[الاسم]=$C$2)*((G8:G189)+(I8:I189)+(K8:K189)+(M8:M189)))</f>
        <v>0</v>
      </c>
    </row>
    <row r="5" spans="2:21">
      <c r="B5" s="18" t="s">
        <v>3</v>
      </c>
      <c r="C5" s="20" t="str">
        <f>IFERROR(INDEX(Table1[المتبقي],MATCH($C$2,Table1[الاسم],0)),"")</f>
        <v>معفي</v>
      </c>
    </row>
    <row r="6" spans="2:21" ht="26.25" customHeight="1"/>
    <row r="7" spans="2:21" ht="36" customHeight="1">
      <c r="B7" s="2" t="s">
        <v>0</v>
      </c>
      <c r="C7" s="2" t="s">
        <v>1</v>
      </c>
      <c r="D7" s="2" t="s">
        <v>4</v>
      </c>
      <c r="E7" s="2" t="s">
        <v>5</v>
      </c>
      <c r="F7" s="2" t="s">
        <v>6</v>
      </c>
      <c r="G7" s="2" t="s">
        <v>7</v>
      </c>
      <c r="H7" s="2" t="s">
        <v>8</v>
      </c>
      <c r="I7" s="2" t="s">
        <v>9</v>
      </c>
      <c r="J7" s="2" t="s">
        <v>10</v>
      </c>
      <c r="K7" s="2" t="s">
        <v>11</v>
      </c>
      <c r="L7" s="2" t="s">
        <v>12</v>
      </c>
      <c r="M7" s="2" t="s">
        <v>13</v>
      </c>
      <c r="N7" s="2" t="s">
        <v>14</v>
      </c>
      <c r="O7" s="2" t="s">
        <v>3</v>
      </c>
      <c r="P7" s="2" t="s">
        <v>15</v>
      </c>
      <c r="Q7" s="2" t="s">
        <v>16</v>
      </c>
      <c r="R7" s="2" t="s">
        <v>17</v>
      </c>
      <c r="S7" s="2" t="s">
        <v>18</v>
      </c>
      <c r="T7" s="2" t="s">
        <v>19</v>
      </c>
      <c r="U7" s="2" t="s">
        <v>20</v>
      </c>
    </row>
    <row r="8" spans="2:21" ht="15.75">
      <c r="B8" s="3" t="s">
        <v>21</v>
      </c>
      <c r="C8" s="4">
        <v>0</v>
      </c>
      <c r="D8" s="4"/>
      <c r="E8" s="4"/>
      <c r="F8" s="4"/>
      <c r="G8" s="5"/>
      <c r="H8" s="3"/>
      <c r="I8" s="5"/>
      <c r="J8" s="3"/>
      <c r="K8" s="5"/>
      <c r="L8" s="3"/>
      <c r="M8" s="5"/>
      <c r="N8" s="3"/>
      <c r="O8" s="5" t="str">
        <f t="shared" ref="O8:O39" si="0">IF(C8&lt;=0,"معفي",IF(C8-SUM(D8+E8+G8+I8+K8+M8)=0,"خالص",C8-SUM(D8+E8+G8+I8+K8+M8)))</f>
        <v>معفي</v>
      </c>
      <c r="P8" s="5"/>
      <c r="Q8" s="5" t="s">
        <v>22</v>
      </c>
      <c r="R8" s="3"/>
      <c r="S8" s="3">
        <v>1275217256</v>
      </c>
      <c r="T8" s="3">
        <v>1220015953</v>
      </c>
      <c r="U8" s="3"/>
    </row>
    <row r="9" spans="2:21" ht="15.75">
      <c r="B9" s="3" t="s">
        <v>23</v>
      </c>
      <c r="C9" s="4">
        <v>0</v>
      </c>
      <c r="D9" s="4"/>
      <c r="E9" s="4"/>
      <c r="F9" s="4"/>
      <c r="G9" s="5">
        <v>150</v>
      </c>
      <c r="H9" s="3">
        <v>281</v>
      </c>
      <c r="I9" s="5"/>
      <c r="J9" s="3"/>
      <c r="K9" s="5"/>
      <c r="L9" s="3"/>
      <c r="M9" s="5"/>
      <c r="N9" s="3"/>
      <c r="O9" s="5" t="str">
        <f t="shared" si="0"/>
        <v>معفي</v>
      </c>
      <c r="P9" s="5"/>
      <c r="Q9" s="5"/>
      <c r="R9" s="3"/>
      <c r="S9" s="3">
        <v>1068674722</v>
      </c>
      <c r="T9" s="3" t="s">
        <v>24</v>
      </c>
      <c r="U9" s="5"/>
    </row>
    <row r="10" spans="2:21" ht="15.75">
      <c r="B10" s="3" t="s">
        <v>25</v>
      </c>
      <c r="C10" s="4">
        <v>0</v>
      </c>
      <c r="D10" s="4"/>
      <c r="E10" s="4"/>
      <c r="F10" s="4"/>
      <c r="G10" s="5"/>
      <c r="H10" s="3"/>
      <c r="I10" s="5"/>
      <c r="J10" s="3"/>
      <c r="K10" s="5"/>
      <c r="L10" s="3"/>
      <c r="M10" s="5"/>
      <c r="N10" s="3"/>
      <c r="O10" s="5" t="str">
        <f t="shared" si="0"/>
        <v>معفي</v>
      </c>
      <c r="P10" s="5"/>
      <c r="Q10" s="5" t="s">
        <v>26</v>
      </c>
      <c r="R10" s="3"/>
      <c r="S10" s="3">
        <v>109544537</v>
      </c>
      <c r="T10" s="3"/>
      <c r="U10" s="5"/>
    </row>
    <row r="11" spans="2:21" ht="15.75">
      <c r="B11" s="3" t="s">
        <v>27</v>
      </c>
      <c r="C11" s="4">
        <v>0</v>
      </c>
      <c r="D11" s="4"/>
      <c r="E11" s="4"/>
      <c r="F11" s="4"/>
      <c r="G11" s="5"/>
      <c r="H11" s="3"/>
      <c r="I11" s="5"/>
      <c r="J11" s="3"/>
      <c r="K11" s="5"/>
      <c r="L11" s="3"/>
      <c r="M11" s="5"/>
      <c r="N11" s="3"/>
      <c r="O11" s="5" t="str">
        <f t="shared" si="0"/>
        <v>معفي</v>
      </c>
      <c r="P11" s="5"/>
      <c r="Q11" s="5" t="s">
        <v>26</v>
      </c>
      <c r="R11" s="3"/>
      <c r="S11" s="3">
        <v>1095445537</v>
      </c>
      <c r="T11" s="3"/>
      <c r="U11" s="5"/>
    </row>
    <row r="12" spans="2:21" ht="15.75">
      <c r="B12" s="3" t="s">
        <v>28</v>
      </c>
      <c r="C12" s="4">
        <v>0</v>
      </c>
      <c r="D12" s="4"/>
      <c r="E12" s="4"/>
      <c r="F12" s="4"/>
      <c r="G12" s="5"/>
      <c r="H12" s="3"/>
      <c r="I12" s="5"/>
      <c r="J12" s="3"/>
      <c r="K12" s="5"/>
      <c r="L12" s="3"/>
      <c r="M12" s="5"/>
      <c r="N12" s="3"/>
      <c r="O12" s="5" t="str">
        <f t="shared" si="0"/>
        <v>معفي</v>
      </c>
      <c r="P12" s="5"/>
      <c r="Q12" s="5" t="s">
        <v>26</v>
      </c>
      <c r="R12" s="3"/>
      <c r="S12" s="3"/>
      <c r="T12" s="3"/>
      <c r="U12" s="5"/>
    </row>
    <row r="13" spans="2:21" ht="15.75">
      <c r="B13" s="3" t="s">
        <v>29</v>
      </c>
      <c r="C13" s="4">
        <v>0</v>
      </c>
      <c r="D13" s="4"/>
      <c r="E13" s="4"/>
      <c r="F13" s="4"/>
      <c r="G13" s="5"/>
      <c r="H13" s="3"/>
      <c r="I13" s="5"/>
      <c r="J13" s="3"/>
      <c r="K13" s="5"/>
      <c r="L13" s="3"/>
      <c r="M13" s="5"/>
      <c r="N13" s="3"/>
      <c r="O13" s="5" t="str">
        <f t="shared" si="0"/>
        <v>معفي</v>
      </c>
      <c r="P13" s="5"/>
      <c r="Q13" s="5" t="s">
        <v>26</v>
      </c>
      <c r="R13" s="3"/>
      <c r="S13" s="3">
        <v>1004312448</v>
      </c>
      <c r="T13" s="3"/>
      <c r="U13" s="5"/>
    </row>
    <row r="14" spans="2:21" ht="15.75">
      <c r="B14" s="3" t="s">
        <v>30</v>
      </c>
      <c r="C14" s="4">
        <v>0</v>
      </c>
      <c r="D14" s="4"/>
      <c r="E14" s="4"/>
      <c r="F14" s="4"/>
      <c r="G14" s="5"/>
      <c r="H14" s="3"/>
      <c r="I14" s="5"/>
      <c r="J14" s="3"/>
      <c r="K14" s="5"/>
      <c r="L14" s="3"/>
      <c r="M14" s="5"/>
      <c r="N14" s="3"/>
      <c r="O14" s="5" t="str">
        <f t="shared" si="0"/>
        <v>معفي</v>
      </c>
      <c r="P14" s="5"/>
      <c r="Q14" s="5" t="s">
        <v>31</v>
      </c>
      <c r="R14" s="3"/>
      <c r="S14" s="3"/>
      <c r="T14" s="3"/>
      <c r="U14" s="5"/>
    </row>
    <row r="15" spans="2:21" ht="15.75">
      <c r="B15" s="3" t="s">
        <v>32</v>
      </c>
      <c r="C15" s="4">
        <v>0</v>
      </c>
      <c r="D15" s="4"/>
      <c r="E15" s="4"/>
      <c r="F15" s="4"/>
      <c r="G15" s="5"/>
      <c r="H15" s="3"/>
      <c r="I15" s="5"/>
      <c r="J15" s="3"/>
      <c r="K15" s="5"/>
      <c r="L15" s="3"/>
      <c r="M15" s="5"/>
      <c r="N15" s="3"/>
      <c r="O15" s="5" t="str">
        <f t="shared" si="0"/>
        <v>معفي</v>
      </c>
      <c r="P15" s="5"/>
      <c r="Q15" s="5" t="s">
        <v>26</v>
      </c>
      <c r="R15" s="3"/>
      <c r="S15" s="3"/>
      <c r="T15" s="3"/>
      <c r="U15" s="5"/>
    </row>
    <row r="16" spans="2:21" ht="15.75">
      <c r="B16" s="3" t="s">
        <v>33</v>
      </c>
      <c r="C16" s="4">
        <v>0</v>
      </c>
      <c r="D16" s="4"/>
      <c r="E16" s="4"/>
      <c r="F16" s="4"/>
      <c r="G16" s="5"/>
      <c r="H16" s="3"/>
      <c r="I16" s="5"/>
      <c r="J16" s="3"/>
      <c r="K16" s="5"/>
      <c r="L16" s="3"/>
      <c r="M16" s="5"/>
      <c r="N16" s="3"/>
      <c r="O16" s="5" t="str">
        <f t="shared" si="0"/>
        <v>معفي</v>
      </c>
      <c r="P16" s="5"/>
      <c r="Q16" s="5" t="s">
        <v>26</v>
      </c>
      <c r="R16" s="3"/>
      <c r="S16" s="3">
        <v>1021502223</v>
      </c>
      <c r="T16" s="3">
        <v>1061818999</v>
      </c>
      <c r="U16" s="5"/>
    </row>
    <row r="17" spans="2:21" ht="15.75">
      <c r="B17" s="3" t="s">
        <v>34</v>
      </c>
      <c r="C17" s="4">
        <v>0</v>
      </c>
      <c r="D17" s="4"/>
      <c r="E17" s="4"/>
      <c r="F17" s="4"/>
      <c r="G17" s="5"/>
      <c r="H17" s="3"/>
      <c r="I17" s="5"/>
      <c r="J17" s="3"/>
      <c r="K17" s="5"/>
      <c r="L17" s="3"/>
      <c r="M17" s="5"/>
      <c r="N17" s="3"/>
      <c r="O17" s="5" t="str">
        <f t="shared" si="0"/>
        <v>معفي</v>
      </c>
      <c r="P17" s="5"/>
      <c r="Q17" s="5" t="s">
        <v>31</v>
      </c>
      <c r="R17" s="3"/>
      <c r="S17" s="3">
        <v>1152372219</v>
      </c>
      <c r="T17" s="3"/>
      <c r="U17" s="5"/>
    </row>
    <row r="18" spans="2:21" ht="15.75">
      <c r="B18" s="3" t="s">
        <v>35</v>
      </c>
      <c r="C18" s="4">
        <v>0</v>
      </c>
      <c r="D18" s="4"/>
      <c r="E18" s="4"/>
      <c r="F18" s="4"/>
      <c r="G18" s="5"/>
      <c r="H18" s="3"/>
      <c r="I18" s="5"/>
      <c r="J18" s="3"/>
      <c r="K18" s="5"/>
      <c r="L18" s="3"/>
      <c r="M18" s="5"/>
      <c r="N18" s="3"/>
      <c r="O18" s="5" t="str">
        <f t="shared" si="0"/>
        <v>معفي</v>
      </c>
      <c r="P18" s="5"/>
      <c r="Q18" s="5" t="s">
        <v>31</v>
      </c>
      <c r="R18" s="3"/>
      <c r="S18" s="3">
        <v>1098932716</v>
      </c>
      <c r="T18" s="3"/>
      <c r="U18" s="5"/>
    </row>
    <row r="19" spans="2:21" ht="15.75">
      <c r="B19" s="3" t="s">
        <v>36</v>
      </c>
      <c r="C19" s="4">
        <v>0</v>
      </c>
      <c r="D19" s="4"/>
      <c r="E19" s="4"/>
      <c r="F19" s="4"/>
      <c r="G19" s="5"/>
      <c r="H19" s="3"/>
      <c r="I19" s="5"/>
      <c r="J19" s="3"/>
      <c r="K19" s="5"/>
      <c r="L19" s="3"/>
      <c r="M19" s="5"/>
      <c r="N19" s="3"/>
      <c r="O19" s="5" t="str">
        <f t="shared" si="0"/>
        <v>معفي</v>
      </c>
      <c r="P19" s="5"/>
      <c r="Q19" s="5" t="s">
        <v>31</v>
      </c>
      <c r="R19" s="3"/>
      <c r="S19" s="3">
        <v>1098932716</v>
      </c>
      <c r="T19" s="3"/>
      <c r="U19" s="5"/>
    </row>
    <row r="20" spans="2:21" ht="15.75">
      <c r="B20" s="3" t="s">
        <v>37</v>
      </c>
      <c r="C20" s="4">
        <v>800</v>
      </c>
      <c r="D20" s="4"/>
      <c r="E20" s="4"/>
      <c r="F20" s="4"/>
      <c r="G20" s="5">
        <v>200</v>
      </c>
      <c r="H20" s="3" t="s">
        <v>38</v>
      </c>
      <c r="I20" s="5"/>
      <c r="J20" s="3"/>
      <c r="K20" s="5"/>
      <c r="L20" s="3"/>
      <c r="M20" s="5"/>
      <c r="N20" s="3"/>
      <c r="O20" s="5">
        <f t="shared" si="0"/>
        <v>600</v>
      </c>
      <c r="P20" s="5"/>
      <c r="Q20" s="5"/>
      <c r="R20" s="3"/>
      <c r="S20" s="3">
        <v>1129137354</v>
      </c>
      <c r="T20" s="3"/>
      <c r="U20" s="5"/>
    </row>
    <row r="21" spans="2:21" ht="15.75">
      <c r="B21" s="3" t="s">
        <v>39</v>
      </c>
      <c r="C21" s="4">
        <v>1000</v>
      </c>
      <c r="D21" s="4"/>
      <c r="E21" s="4"/>
      <c r="F21" s="4"/>
      <c r="G21" s="5">
        <v>200</v>
      </c>
      <c r="H21" s="3">
        <v>229</v>
      </c>
      <c r="I21" s="5">
        <v>200</v>
      </c>
      <c r="J21" s="3">
        <v>264</v>
      </c>
      <c r="K21" s="5">
        <v>100</v>
      </c>
      <c r="L21" s="3">
        <v>273</v>
      </c>
      <c r="M21" s="5"/>
      <c r="N21" s="3"/>
      <c r="O21" s="5">
        <f t="shared" si="0"/>
        <v>500</v>
      </c>
      <c r="P21" s="5">
        <v>150</v>
      </c>
      <c r="Q21" s="5" t="s">
        <v>22</v>
      </c>
      <c r="R21" s="3"/>
      <c r="S21" s="3"/>
      <c r="T21" s="3"/>
      <c r="U21" s="5"/>
    </row>
    <row r="22" spans="2:21" ht="15.75">
      <c r="B22" s="3" t="s">
        <v>40</v>
      </c>
      <c r="C22" s="4">
        <v>1150</v>
      </c>
      <c r="D22" s="4"/>
      <c r="E22" s="4"/>
      <c r="F22" s="4"/>
      <c r="G22" s="5">
        <v>200</v>
      </c>
      <c r="H22" s="3">
        <v>228</v>
      </c>
      <c r="I22" s="5">
        <v>200</v>
      </c>
      <c r="J22" s="3">
        <v>272</v>
      </c>
      <c r="K22" s="5"/>
      <c r="L22" s="3"/>
      <c r="M22" s="5"/>
      <c r="N22" s="3"/>
      <c r="O22" s="5">
        <f t="shared" si="0"/>
        <v>750</v>
      </c>
      <c r="P22" s="5"/>
      <c r="Q22" s="5" t="s">
        <v>22</v>
      </c>
      <c r="R22" s="3"/>
      <c r="S22" s="3">
        <v>1099868672</v>
      </c>
      <c r="T22" s="3">
        <v>1010197756</v>
      </c>
      <c r="U22" s="5"/>
    </row>
    <row r="23" spans="2:21" ht="15.75">
      <c r="B23" s="3" t="s">
        <v>41</v>
      </c>
      <c r="C23" s="4">
        <v>1150</v>
      </c>
      <c r="D23" s="4"/>
      <c r="E23" s="4"/>
      <c r="F23" s="4"/>
      <c r="G23" s="5">
        <v>1150</v>
      </c>
      <c r="H23" s="3" t="s">
        <v>42</v>
      </c>
      <c r="I23" s="5"/>
      <c r="J23" s="3"/>
      <c r="K23" s="5"/>
      <c r="L23" s="3"/>
      <c r="M23" s="5"/>
      <c r="N23" s="3"/>
      <c r="O23" s="5" t="str">
        <f t="shared" si="0"/>
        <v>خالص</v>
      </c>
      <c r="P23" s="5"/>
      <c r="Q23" s="5" t="s">
        <v>26</v>
      </c>
      <c r="R23" s="3"/>
      <c r="S23" s="3"/>
      <c r="T23" s="3">
        <v>1126468090</v>
      </c>
      <c r="U23" s="5"/>
    </row>
    <row r="24" spans="2:21" ht="15.75">
      <c r="B24" s="3" t="s">
        <v>43</v>
      </c>
      <c r="C24" s="4">
        <v>1600</v>
      </c>
      <c r="D24" s="4"/>
      <c r="E24" s="4"/>
      <c r="F24" s="4"/>
      <c r="G24" s="5">
        <v>200</v>
      </c>
      <c r="H24" s="3">
        <v>198</v>
      </c>
      <c r="I24" s="5">
        <v>200</v>
      </c>
      <c r="J24" s="3">
        <v>270</v>
      </c>
      <c r="K24" s="5"/>
      <c r="L24" s="3"/>
      <c r="M24" s="5"/>
      <c r="N24" s="3"/>
      <c r="O24" s="5">
        <f t="shared" si="0"/>
        <v>1200</v>
      </c>
      <c r="P24" s="5"/>
      <c r="Q24" s="5"/>
      <c r="R24" s="3"/>
      <c r="S24" s="3">
        <v>1115531936</v>
      </c>
      <c r="T24" s="3">
        <v>1285305582</v>
      </c>
      <c r="U24" s="5"/>
    </row>
    <row r="25" spans="2:21" ht="15.75">
      <c r="B25" s="3" t="s">
        <v>44</v>
      </c>
      <c r="C25" s="4">
        <v>2000</v>
      </c>
      <c r="D25" s="4"/>
      <c r="E25" s="4"/>
      <c r="F25" s="4"/>
      <c r="G25" s="5">
        <v>1000</v>
      </c>
      <c r="H25" s="3" t="s">
        <v>45</v>
      </c>
      <c r="I25" s="5">
        <v>1000</v>
      </c>
      <c r="J25" s="3">
        <v>249</v>
      </c>
      <c r="K25" s="5"/>
      <c r="L25" s="3"/>
      <c r="M25" s="5"/>
      <c r="N25" s="3"/>
      <c r="O25" s="5" t="str">
        <f t="shared" si="0"/>
        <v>خالص</v>
      </c>
      <c r="P25" s="5"/>
      <c r="Q25" s="5"/>
      <c r="R25" s="3"/>
      <c r="S25" s="3">
        <v>1092958737</v>
      </c>
      <c r="T25" s="3">
        <v>1012986881</v>
      </c>
      <c r="U25" s="6"/>
    </row>
    <row r="26" spans="2:21" ht="15.75">
      <c r="B26" s="3" t="s">
        <v>46</v>
      </c>
      <c r="C26" s="4">
        <v>2000</v>
      </c>
      <c r="D26" s="4"/>
      <c r="E26" s="4"/>
      <c r="F26" s="4"/>
      <c r="G26" s="5">
        <v>1000</v>
      </c>
      <c r="H26" s="3" t="s">
        <v>47</v>
      </c>
      <c r="I26" s="5">
        <v>1000</v>
      </c>
      <c r="J26" s="3">
        <v>250</v>
      </c>
      <c r="K26" s="5"/>
      <c r="L26" s="3"/>
      <c r="M26" s="5"/>
      <c r="N26" s="3"/>
      <c r="O26" s="5" t="str">
        <f t="shared" si="0"/>
        <v>خالص</v>
      </c>
      <c r="P26" s="5"/>
      <c r="Q26" s="5"/>
      <c r="R26" s="3"/>
      <c r="S26" s="3">
        <v>1092958737</v>
      </c>
      <c r="T26" s="3">
        <v>1025523522</v>
      </c>
      <c r="U26" s="6"/>
    </row>
    <row r="27" spans="2:21" ht="15.75">
      <c r="B27" s="3" t="s">
        <v>48</v>
      </c>
      <c r="C27" s="4">
        <v>2000</v>
      </c>
      <c r="D27" s="4"/>
      <c r="E27" s="4"/>
      <c r="F27" s="4"/>
      <c r="G27" s="5">
        <v>1000</v>
      </c>
      <c r="H27" s="7">
        <v>108</v>
      </c>
      <c r="I27" s="5"/>
      <c r="J27" s="3"/>
      <c r="K27" s="5"/>
      <c r="L27" s="3"/>
      <c r="M27" s="5"/>
      <c r="N27" s="3"/>
      <c r="O27" s="5">
        <f t="shared" si="0"/>
        <v>1000</v>
      </c>
      <c r="P27" s="5">
        <v>300</v>
      </c>
      <c r="Q27" s="5" t="s">
        <v>49</v>
      </c>
      <c r="R27" s="3"/>
      <c r="S27" s="3">
        <v>1145425108</v>
      </c>
      <c r="T27" s="3"/>
      <c r="U27" s="5"/>
    </row>
    <row r="28" spans="2:21" ht="15.75">
      <c r="B28" s="3" t="s">
        <v>50</v>
      </c>
      <c r="C28" s="4">
        <v>2000</v>
      </c>
      <c r="D28" s="4"/>
      <c r="E28" s="4"/>
      <c r="F28" s="4"/>
      <c r="G28" s="5">
        <v>1000</v>
      </c>
      <c r="H28" s="3" t="s">
        <v>51</v>
      </c>
      <c r="I28" s="5"/>
      <c r="J28" s="3"/>
      <c r="K28" s="5"/>
      <c r="L28" s="3"/>
      <c r="M28" s="5"/>
      <c r="N28" s="3"/>
      <c r="O28" s="5">
        <f t="shared" si="0"/>
        <v>1000</v>
      </c>
      <c r="P28" s="5"/>
      <c r="Q28" s="5"/>
      <c r="R28" s="3"/>
      <c r="S28" s="3">
        <v>1011267754</v>
      </c>
      <c r="T28" s="3"/>
      <c r="U28" s="5"/>
    </row>
    <row r="29" spans="2:21" ht="15.75">
      <c r="B29" s="3" t="s">
        <v>52</v>
      </c>
      <c r="C29" s="4">
        <v>2150</v>
      </c>
      <c r="D29" s="4"/>
      <c r="E29" s="4"/>
      <c r="F29" s="4"/>
      <c r="G29" s="5">
        <v>500</v>
      </c>
      <c r="H29" s="3">
        <v>4</v>
      </c>
      <c r="I29" s="5"/>
      <c r="J29" s="3"/>
      <c r="K29" s="5"/>
      <c r="L29" s="3"/>
      <c r="M29" s="5"/>
      <c r="N29" s="3"/>
      <c r="O29" s="5">
        <f t="shared" si="0"/>
        <v>1650</v>
      </c>
      <c r="P29" s="5">
        <v>150</v>
      </c>
      <c r="Q29" s="5" t="s">
        <v>53</v>
      </c>
      <c r="R29" s="3"/>
      <c r="S29" s="3">
        <v>1142790879</v>
      </c>
      <c r="T29" s="3"/>
      <c r="U29" s="6"/>
    </row>
    <row r="30" spans="2:21" ht="15.75">
      <c r="B30" s="3" t="s">
        <v>54</v>
      </c>
      <c r="C30" s="4">
        <v>2150</v>
      </c>
      <c r="D30" s="4"/>
      <c r="E30" s="4"/>
      <c r="F30" s="4"/>
      <c r="G30" s="5">
        <v>1500</v>
      </c>
      <c r="H30" s="3">
        <v>6</v>
      </c>
      <c r="I30" s="5">
        <v>650</v>
      </c>
      <c r="J30" s="3">
        <v>243</v>
      </c>
      <c r="K30" s="5"/>
      <c r="L30" s="3"/>
      <c r="M30" s="5"/>
      <c r="N30" s="3"/>
      <c r="O30" s="5" t="str">
        <f t="shared" si="0"/>
        <v>خالص</v>
      </c>
      <c r="P30" s="5">
        <v>150</v>
      </c>
      <c r="Q30" s="5" t="s">
        <v>53</v>
      </c>
      <c r="R30" s="3"/>
      <c r="S30" s="3">
        <v>1020111554</v>
      </c>
      <c r="T30" s="3"/>
      <c r="U30" s="3"/>
    </row>
    <row r="31" spans="2:21" ht="15.75">
      <c r="B31" s="3" t="s">
        <v>55</v>
      </c>
      <c r="C31" s="4">
        <v>2150</v>
      </c>
      <c r="D31" s="4"/>
      <c r="E31" s="4"/>
      <c r="F31" s="4"/>
      <c r="G31" s="5">
        <v>500</v>
      </c>
      <c r="H31" s="3" t="s">
        <v>56</v>
      </c>
      <c r="I31" s="5">
        <v>1000</v>
      </c>
      <c r="J31" s="3">
        <v>25</v>
      </c>
      <c r="K31" s="5">
        <v>500</v>
      </c>
      <c r="L31" s="3">
        <v>131</v>
      </c>
      <c r="M31" s="5">
        <v>150</v>
      </c>
      <c r="N31" s="3">
        <v>152</v>
      </c>
      <c r="O31" s="5" t="str">
        <f t="shared" si="0"/>
        <v>خالص</v>
      </c>
      <c r="P31" s="5"/>
      <c r="Q31" s="5"/>
      <c r="R31" s="3"/>
      <c r="S31" s="3">
        <v>1120730084</v>
      </c>
      <c r="T31" s="3"/>
      <c r="U31" s="3"/>
    </row>
    <row r="32" spans="2:21" ht="15.75">
      <c r="B32" s="3" t="s">
        <v>57</v>
      </c>
      <c r="C32" s="4">
        <v>2150</v>
      </c>
      <c r="D32" s="4"/>
      <c r="E32" s="4"/>
      <c r="F32" s="4"/>
      <c r="G32" s="5">
        <v>2150</v>
      </c>
      <c r="H32" s="3">
        <v>238</v>
      </c>
      <c r="I32" s="5"/>
      <c r="J32" s="3"/>
      <c r="K32" s="5"/>
      <c r="L32" s="3"/>
      <c r="M32" s="5"/>
      <c r="N32" s="3"/>
      <c r="O32" s="5" t="str">
        <f t="shared" si="0"/>
        <v>خالص</v>
      </c>
      <c r="P32" s="5">
        <v>150</v>
      </c>
      <c r="Q32" s="5" t="s">
        <v>53</v>
      </c>
      <c r="R32" s="3"/>
      <c r="S32" s="3">
        <v>1227222765</v>
      </c>
      <c r="T32" s="3">
        <v>11489751880</v>
      </c>
      <c r="U32" s="3"/>
    </row>
    <row r="33" spans="2:21" ht="15.75">
      <c r="B33" s="3" t="s">
        <v>58</v>
      </c>
      <c r="C33" s="4">
        <v>2150</v>
      </c>
      <c r="D33" s="4"/>
      <c r="E33" s="4"/>
      <c r="F33" s="4"/>
      <c r="G33" s="5">
        <v>500</v>
      </c>
      <c r="H33" s="3">
        <v>18</v>
      </c>
      <c r="I33" s="5"/>
      <c r="J33" s="3"/>
      <c r="K33" s="5"/>
      <c r="L33" s="3"/>
      <c r="M33" s="5"/>
      <c r="N33" s="3"/>
      <c r="O33" s="5">
        <f t="shared" si="0"/>
        <v>1650</v>
      </c>
      <c r="P33" s="5">
        <v>150</v>
      </c>
      <c r="Q33" s="5" t="s">
        <v>53</v>
      </c>
      <c r="R33" s="3"/>
      <c r="S33" s="3">
        <v>1153760204</v>
      </c>
      <c r="T33" s="3">
        <v>1004343015</v>
      </c>
      <c r="U33" s="3"/>
    </row>
    <row r="34" spans="2:21" ht="15.75">
      <c r="B34" s="3" t="s">
        <v>59</v>
      </c>
      <c r="C34" s="4">
        <v>2150</v>
      </c>
      <c r="D34" s="4"/>
      <c r="E34" s="4"/>
      <c r="F34" s="4"/>
      <c r="G34" s="5">
        <v>500</v>
      </c>
      <c r="H34" s="3" t="s">
        <v>60</v>
      </c>
      <c r="I34" s="5">
        <v>200</v>
      </c>
      <c r="J34" s="3">
        <v>213</v>
      </c>
      <c r="K34" s="5"/>
      <c r="L34" s="3"/>
      <c r="M34" s="5"/>
      <c r="N34" s="3"/>
      <c r="O34" s="5">
        <f t="shared" si="0"/>
        <v>1450</v>
      </c>
      <c r="P34" s="5"/>
      <c r="Q34" s="5"/>
      <c r="R34" s="3"/>
      <c r="S34" s="3">
        <v>1007346130</v>
      </c>
      <c r="T34" s="3">
        <v>1144645727</v>
      </c>
      <c r="U34" s="3"/>
    </row>
    <row r="35" spans="2:21" ht="15.75">
      <c r="B35" s="3" t="s">
        <v>61</v>
      </c>
      <c r="C35" s="4">
        <v>2150</v>
      </c>
      <c r="D35" s="4"/>
      <c r="E35" s="4"/>
      <c r="F35" s="4"/>
      <c r="G35" s="5">
        <v>1500</v>
      </c>
      <c r="H35" s="3">
        <v>20</v>
      </c>
      <c r="I35" s="5"/>
      <c r="J35" s="3"/>
      <c r="K35" s="5"/>
      <c r="L35" s="3"/>
      <c r="M35" s="5"/>
      <c r="N35" s="3"/>
      <c r="O35" s="5">
        <f t="shared" si="0"/>
        <v>650</v>
      </c>
      <c r="P35" s="5">
        <v>150</v>
      </c>
      <c r="Q35" s="5" t="s">
        <v>53</v>
      </c>
      <c r="R35" s="3"/>
      <c r="S35" s="3">
        <v>1061072255</v>
      </c>
      <c r="T35" s="3"/>
      <c r="U35" s="3"/>
    </row>
    <row r="36" spans="2:21" ht="15.75">
      <c r="B36" s="3" t="s">
        <v>62</v>
      </c>
      <c r="C36" s="4">
        <v>2150</v>
      </c>
      <c r="D36" s="4"/>
      <c r="E36" s="4"/>
      <c r="F36" s="4"/>
      <c r="G36" s="5">
        <v>1250</v>
      </c>
      <c r="H36" s="3">
        <v>23</v>
      </c>
      <c r="I36" s="5">
        <v>500</v>
      </c>
      <c r="J36" s="3">
        <v>245</v>
      </c>
      <c r="K36" s="5"/>
      <c r="L36" s="3"/>
      <c r="M36" s="5"/>
      <c r="N36" s="3"/>
      <c r="O36" s="5">
        <f t="shared" si="0"/>
        <v>400</v>
      </c>
      <c r="P36" s="5">
        <v>150</v>
      </c>
      <c r="Q36" s="5" t="s">
        <v>53</v>
      </c>
      <c r="R36" s="3"/>
      <c r="S36" s="3">
        <v>1001777635</v>
      </c>
      <c r="T36" s="3"/>
      <c r="U36" s="3"/>
    </row>
    <row r="37" spans="2:21" ht="15.75">
      <c r="B37" s="3" t="s">
        <v>63</v>
      </c>
      <c r="C37" s="4">
        <v>2150</v>
      </c>
      <c r="D37" s="4"/>
      <c r="E37" s="4"/>
      <c r="F37" s="4"/>
      <c r="G37" s="5">
        <v>1000</v>
      </c>
      <c r="H37" s="3">
        <v>110</v>
      </c>
      <c r="I37" s="5"/>
      <c r="J37" s="3"/>
      <c r="K37" s="5"/>
      <c r="L37" s="3"/>
      <c r="M37" s="5"/>
      <c r="N37" s="3"/>
      <c r="O37" s="5">
        <f t="shared" si="0"/>
        <v>1150</v>
      </c>
      <c r="P37" s="5">
        <v>150</v>
      </c>
      <c r="Q37" s="5" t="s">
        <v>53</v>
      </c>
      <c r="R37" s="3"/>
      <c r="S37" s="3">
        <v>100989622</v>
      </c>
      <c r="T37" s="3">
        <v>1114482613</v>
      </c>
      <c r="U37" s="6"/>
    </row>
    <row r="38" spans="2:21" ht="15.75">
      <c r="B38" s="3" t="s">
        <v>64</v>
      </c>
      <c r="C38" s="4">
        <v>2150</v>
      </c>
      <c r="D38" s="4"/>
      <c r="E38" s="4"/>
      <c r="F38" s="4"/>
      <c r="G38" s="5">
        <v>2150</v>
      </c>
      <c r="H38" s="3">
        <v>49</v>
      </c>
      <c r="I38" s="5"/>
      <c r="J38" s="3"/>
      <c r="K38" s="5"/>
      <c r="L38" s="3"/>
      <c r="M38" s="5"/>
      <c r="N38" s="3"/>
      <c r="O38" s="5" t="str">
        <f t="shared" si="0"/>
        <v>خالص</v>
      </c>
      <c r="P38" s="5">
        <v>150</v>
      </c>
      <c r="Q38" s="5" t="s">
        <v>53</v>
      </c>
      <c r="R38" s="3"/>
      <c r="S38" s="3">
        <v>1026629640</v>
      </c>
      <c r="T38" s="3">
        <v>1142425819</v>
      </c>
      <c r="U38" s="5"/>
    </row>
    <row r="39" spans="2:21" ht="15.75">
      <c r="B39" s="3" t="s">
        <v>65</v>
      </c>
      <c r="C39" s="4">
        <v>2150</v>
      </c>
      <c r="D39" s="4"/>
      <c r="E39" s="4"/>
      <c r="F39" s="4"/>
      <c r="G39" s="5">
        <v>1500</v>
      </c>
      <c r="H39" s="3" t="s">
        <v>66</v>
      </c>
      <c r="I39" s="5">
        <v>650</v>
      </c>
      <c r="J39" s="3">
        <v>234</v>
      </c>
      <c r="K39" s="5"/>
      <c r="L39" s="3"/>
      <c r="M39" s="5"/>
      <c r="N39" s="3"/>
      <c r="O39" s="5" t="str">
        <f t="shared" si="0"/>
        <v>خالص</v>
      </c>
      <c r="P39" s="5">
        <v>150</v>
      </c>
      <c r="Q39" s="5" t="s">
        <v>67</v>
      </c>
      <c r="R39" s="3"/>
      <c r="S39" s="3">
        <v>1099929685</v>
      </c>
      <c r="T39" s="3"/>
      <c r="U39" s="5"/>
    </row>
    <row r="40" spans="2:21" ht="15.75">
      <c r="B40" s="3" t="s">
        <v>68</v>
      </c>
      <c r="C40" s="4">
        <v>2150</v>
      </c>
      <c r="D40" s="4"/>
      <c r="E40" s="4"/>
      <c r="F40" s="4"/>
      <c r="G40" s="5">
        <v>1000</v>
      </c>
      <c r="H40" s="3">
        <v>66</v>
      </c>
      <c r="I40" s="5">
        <v>500</v>
      </c>
      <c r="J40" s="3">
        <v>194</v>
      </c>
      <c r="K40" s="5"/>
      <c r="L40" s="3"/>
      <c r="M40" s="5"/>
      <c r="N40" s="3"/>
      <c r="O40" s="5">
        <f t="shared" ref="O40:O71" si="1">IF(C40&lt;=0,"معفي",IF(C40-SUM(D40+E40+G40+I40+K40+M40)=0,"خالص",C40-SUM(D40+E40+G40+I40+K40+M40)))</f>
        <v>650</v>
      </c>
      <c r="P40" s="5"/>
      <c r="Q40" s="5"/>
      <c r="R40" s="3"/>
      <c r="S40" s="3">
        <v>1144204150</v>
      </c>
      <c r="T40" s="3"/>
      <c r="U40" s="5"/>
    </row>
    <row r="41" spans="2:21" ht="15.75">
      <c r="B41" s="3" t="s">
        <v>69</v>
      </c>
      <c r="C41" s="4">
        <v>2150</v>
      </c>
      <c r="D41" s="4"/>
      <c r="E41" s="4"/>
      <c r="F41" s="4"/>
      <c r="G41" s="5">
        <v>1000</v>
      </c>
      <c r="H41" s="3">
        <v>67</v>
      </c>
      <c r="I41" s="5">
        <v>500</v>
      </c>
      <c r="J41" s="3">
        <v>195</v>
      </c>
      <c r="K41" s="5"/>
      <c r="L41" s="3"/>
      <c r="M41" s="5"/>
      <c r="N41" s="3"/>
      <c r="O41" s="5">
        <f t="shared" si="1"/>
        <v>650</v>
      </c>
      <c r="P41" s="5">
        <v>150</v>
      </c>
      <c r="Q41" s="5" t="s">
        <v>53</v>
      </c>
      <c r="R41" s="3"/>
      <c r="S41" s="3"/>
      <c r="T41" s="3">
        <v>1112559491</v>
      </c>
      <c r="U41" s="5"/>
    </row>
    <row r="42" spans="2:21" ht="15.75">
      <c r="B42" s="3" t="s">
        <v>70</v>
      </c>
      <c r="C42" s="4">
        <v>2150</v>
      </c>
      <c r="D42" s="4"/>
      <c r="E42" s="4"/>
      <c r="F42" s="4"/>
      <c r="G42" s="5">
        <v>1000</v>
      </c>
      <c r="H42" s="3" t="s">
        <v>71</v>
      </c>
      <c r="I42" s="5"/>
      <c r="J42" s="3"/>
      <c r="K42" s="5"/>
      <c r="L42" s="3"/>
      <c r="M42" s="5"/>
      <c r="N42" s="3"/>
      <c r="O42" s="5">
        <f t="shared" si="1"/>
        <v>1150</v>
      </c>
      <c r="P42" s="5">
        <v>150</v>
      </c>
      <c r="Q42" s="5" t="s">
        <v>67</v>
      </c>
      <c r="R42" s="3"/>
      <c r="S42" s="3"/>
      <c r="T42" s="3">
        <v>1112559491</v>
      </c>
      <c r="U42" s="5"/>
    </row>
    <row r="43" spans="2:21" ht="15.75">
      <c r="B43" s="3" t="s">
        <v>72</v>
      </c>
      <c r="C43" s="4">
        <v>2150</v>
      </c>
      <c r="D43" s="4"/>
      <c r="E43" s="4"/>
      <c r="F43" s="4"/>
      <c r="G43" s="5">
        <v>1500</v>
      </c>
      <c r="H43" s="3">
        <v>211</v>
      </c>
      <c r="I43" s="5"/>
      <c r="J43" s="3"/>
      <c r="K43" s="5"/>
      <c r="L43" s="3"/>
      <c r="M43" s="5"/>
      <c r="N43" s="3"/>
      <c r="O43" s="5">
        <f t="shared" si="1"/>
        <v>650</v>
      </c>
      <c r="P43" s="5"/>
      <c r="Q43" s="5"/>
      <c r="R43" s="3"/>
      <c r="S43" s="3">
        <v>1127523159</v>
      </c>
      <c r="T43" s="3">
        <v>1147753895</v>
      </c>
      <c r="U43" s="5"/>
    </row>
    <row r="44" spans="2:21" ht="15.75">
      <c r="B44" s="3" t="s">
        <v>73</v>
      </c>
      <c r="C44" s="4">
        <v>2150</v>
      </c>
      <c r="D44" s="4"/>
      <c r="E44" s="4"/>
      <c r="F44" s="4"/>
      <c r="G44" s="5">
        <v>1000</v>
      </c>
      <c r="H44" s="3">
        <v>107</v>
      </c>
      <c r="I44" s="5"/>
      <c r="J44" s="3"/>
      <c r="K44" s="5"/>
      <c r="L44" s="3"/>
      <c r="M44" s="5"/>
      <c r="N44" s="3"/>
      <c r="O44" s="5">
        <f t="shared" si="1"/>
        <v>1150</v>
      </c>
      <c r="P44" s="5">
        <v>150</v>
      </c>
      <c r="Q44" s="5" t="s">
        <v>67</v>
      </c>
      <c r="R44" s="3"/>
      <c r="S44" s="3">
        <v>1145425108</v>
      </c>
      <c r="T44" s="3"/>
      <c r="U44" s="5"/>
    </row>
    <row r="45" spans="2:21" ht="15.75">
      <c r="B45" s="3" t="s">
        <v>74</v>
      </c>
      <c r="C45" s="4">
        <v>2150</v>
      </c>
      <c r="D45" s="4"/>
      <c r="E45" s="4"/>
      <c r="F45" s="4"/>
      <c r="G45" s="5">
        <v>1000</v>
      </c>
      <c r="H45" s="3">
        <v>102</v>
      </c>
      <c r="I45" s="5">
        <v>500</v>
      </c>
      <c r="J45" s="3">
        <v>168</v>
      </c>
      <c r="K45" s="5"/>
      <c r="L45" s="3"/>
      <c r="M45" s="5"/>
      <c r="N45" s="3"/>
      <c r="O45" s="5">
        <f t="shared" si="1"/>
        <v>650</v>
      </c>
      <c r="P45" s="5">
        <v>150</v>
      </c>
      <c r="Q45" s="5" t="s">
        <v>53</v>
      </c>
      <c r="R45" s="3"/>
      <c r="S45" s="3">
        <v>1024286202</v>
      </c>
      <c r="T45" s="3">
        <v>11183444042</v>
      </c>
      <c r="U45" s="5"/>
    </row>
    <row r="46" spans="2:21" ht="15.75">
      <c r="B46" s="3" t="s">
        <v>75</v>
      </c>
      <c r="C46" s="4">
        <v>2150</v>
      </c>
      <c r="D46" s="4"/>
      <c r="E46" s="4"/>
      <c r="F46" s="4"/>
      <c r="G46" s="5">
        <v>1400</v>
      </c>
      <c r="H46" s="3">
        <v>132</v>
      </c>
      <c r="I46" s="5">
        <v>400</v>
      </c>
      <c r="J46" s="3">
        <v>256</v>
      </c>
      <c r="K46" s="5"/>
      <c r="L46" s="3"/>
      <c r="M46" s="5"/>
      <c r="N46" s="3"/>
      <c r="O46" s="5">
        <f t="shared" si="1"/>
        <v>350</v>
      </c>
      <c r="P46" s="5"/>
      <c r="Q46" s="5"/>
      <c r="R46" s="3"/>
      <c r="S46" s="3">
        <v>1120730084</v>
      </c>
      <c r="T46" s="3"/>
      <c r="U46" s="5"/>
    </row>
    <row r="47" spans="2:21" ht="15.75">
      <c r="B47" s="3" t="s">
        <v>76</v>
      </c>
      <c r="C47" s="4">
        <v>2150</v>
      </c>
      <c r="D47" s="4"/>
      <c r="E47" s="4"/>
      <c r="F47" s="4"/>
      <c r="G47" s="5">
        <v>550</v>
      </c>
      <c r="H47" s="3">
        <v>114</v>
      </c>
      <c r="I47" s="5">
        <v>600</v>
      </c>
      <c r="J47" s="3">
        <v>164</v>
      </c>
      <c r="K47" s="5"/>
      <c r="L47" s="3"/>
      <c r="M47" s="5"/>
      <c r="N47" s="3"/>
      <c r="O47" s="5">
        <f t="shared" si="1"/>
        <v>1000</v>
      </c>
      <c r="P47" s="5">
        <v>150</v>
      </c>
      <c r="Q47" s="5" t="s">
        <v>53</v>
      </c>
      <c r="R47" s="3"/>
      <c r="S47" s="3">
        <v>1097380807</v>
      </c>
      <c r="T47" s="3">
        <v>1022294313</v>
      </c>
      <c r="U47" s="5"/>
    </row>
    <row r="48" spans="2:21" ht="15.75">
      <c r="B48" s="3" t="s">
        <v>77</v>
      </c>
      <c r="C48" s="4">
        <v>2150</v>
      </c>
      <c r="D48" s="4"/>
      <c r="E48" s="4"/>
      <c r="F48" s="4"/>
      <c r="G48" s="5">
        <v>1300</v>
      </c>
      <c r="H48" s="3" t="s">
        <v>78</v>
      </c>
      <c r="I48" s="5">
        <v>500</v>
      </c>
      <c r="J48" s="3">
        <v>291</v>
      </c>
      <c r="K48" s="5"/>
      <c r="L48" s="3"/>
      <c r="M48" s="5"/>
      <c r="N48" s="3"/>
      <c r="O48" s="5">
        <f t="shared" si="1"/>
        <v>350</v>
      </c>
      <c r="P48" s="5">
        <v>150</v>
      </c>
      <c r="Q48" s="5" t="s">
        <v>67</v>
      </c>
      <c r="R48" s="3"/>
      <c r="S48" s="3">
        <v>1118981987</v>
      </c>
      <c r="T48" s="3"/>
      <c r="U48" s="5"/>
    </row>
    <row r="49" spans="2:21" ht="15.75">
      <c r="B49" s="3" t="s">
        <v>79</v>
      </c>
      <c r="C49" s="4">
        <v>2150</v>
      </c>
      <c r="D49" s="4"/>
      <c r="E49" s="4"/>
      <c r="F49" s="4"/>
      <c r="G49" s="5">
        <v>1300</v>
      </c>
      <c r="H49" s="3">
        <v>221</v>
      </c>
      <c r="I49" s="5"/>
      <c r="J49" s="3"/>
      <c r="K49" s="5"/>
      <c r="L49" s="3"/>
      <c r="M49" s="5"/>
      <c r="N49" s="3"/>
      <c r="O49" s="5">
        <f t="shared" si="1"/>
        <v>850</v>
      </c>
      <c r="P49" s="5"/>
      <c r="Q49" s="5"/>
      <c r="R49" s="3"/>
      <c r="S49" s="3"/>
      <c r="T49" s="3"/>
      <c r="U49" s="5"/>
    </row>
    <row r="50" spans="2:21" ht="15.75">
      <c r="B50" s="3" t="s">
        <v>80</v>
      </c>
      <c r="C50" s="4">
        <v>2150</v>
      </c>
      <c r="D50" s="4"/>
      <c r="E50" s="4"/>
      <c r="F50" s="4"/>
      <c r="G50" s="5">
        <v>500</v>
      </c>
      <c r="H50" s="3">
        <v>231</v>
      </c>
      <c r="I50" s="5">
        <v>500</v>
      </c>
      <c r="J50" s="3">
        <v>295</v>
      </c>
      <c r="K50" s="5"/>
      <c r="L50" s="3"/>
      <c r="M50" s="5"/>
      <c r="N50" s="3"/>
      <c r="O50" s="5">
        <f t="shared" si="1"/>
        <v>1150</v>
      </c>
      <c r="P50" s="5"/>
      <c r="Q50" s="5"/>
      <c r="R50" s="3"/>
      <c r="S50" s="3">
        <v>1143868075</v>
      </c>
      <c r="T50" s="3">
        <v>1149513233</v>
      </c>
      <c r="U50" s="5"/>
    </row>
    <row r="51" spans="2:21" ht="15.75">
      <c r="B51" s="3" t="s">
        <v>81</v>
      </c>
      <c r="C51" s="4">
        <v>2150</v>
      </c>
      <c r="D51" s="4"/>
      <c r="E51" s="4"/>
      <c r="F51" s="4"/>
      <c r="G51" s="5">
        <v>1000</v>
      </c>
      <c r="H51" s="3" t="s">
        <v>82</v>
      </c>
      <c r="I51" s="5">
        <v>500</v>
      </c>
      <c r="J51" s="3">
        <v>262</v>
      </c>
      <c r="K51" s="5"/>
      <c r="L51" s="3"/>
      <c r="M51" s="5"/>
      <c r="N51" s="3"/>
      <c r="O51" s="5">
        <f t="shared" si="1"/>
        <v>650</v>
      </c>
      <c r="P51" s="5">
        <v>150</v>
      </c>
      <c r="Q51" s="5" t="s">
        <v>53</v>
      </c>
      <c r="R51" s="3"/>
      <c r="S51" s="3">
        <v>1011267754</v>
      </c>
      <c r="T51" s="3"/>
      <c r="U51" s="5"/>
    </row>
    <row r="52" spans="2:21" ht="15.75">
      <c r="B52" s="3" t="s">
        <v>83</v>
      </c>
      <c r="C52" s="4">
        <v>2150</v>
      </c>
      <c r="D52" s="4"/>
      <c r="E52" s="4"/>
      <c r="F52" s="4"/>
      <c r="G52" s="5">
        <v>1500</v>
      </c>
      <c r="H52" s="3">
        <v>158</v>
      </c>
      <c r="I52" s="5"/>
      <c r="J52" s="3"/>
      <c r="K52" s="5"/>
      <c r="L52" s="3"/>
      <c r="M52" s="5"/>
      <c r="N52" s="3"/>
      <c r="O52" s="5">
        <f t="shared" si="1"/>
        <v>650</v>
      </c>
      <c r="P52" s="5"/>
      <c r="Q52" s="5"/>
      <c r="R52" s="3"/>
      <c r="S52" s="3">
        <v>1146813710</v>
      </c>
      <c r="T52" s="3"/>
      <c r="U52" s="5"/>
    </row>
    <row r="53" spans="2:21" ht="15.75">
      <c r="B53" s="3" t="s">
        <v>84</v>
      </c>
      <c r="C53" s="4">
        <v>2150</v>
      </c>
      <c r="D53" s="4"/>
      <c r="E53" s="4"/>
      <c r="F53" s="4"/>
      <c r="G53" s="5">
        <v>500</v>
      </c>
      <c r="H53" s="3" t="s">
        <v>85</v>
      </c>
      <c r="I53" s="5">
        <v>1000</v>
      </c>
      <c r="J53" s="3">
        <v>253</v>
      </c>
      <c r="K53" s="5"/>
      <c r="L53" s="3"/>
      <c r="M53" s="5"/>
      <c r="N53" s="3"/>
      <c r="O53" s="5">
        <f t="shared" si="1"/>
        <v>650</v>
      </c>
      <c r="P53" s="5"/>
      <c r="Q53" s="5"/>
      <c r="R53" s="3"/>
      <c r="S53" s="3">
        <v>10181006452</v>
      </c>
      <c r="T53" s="3">
        <v>1124222073</v>
      </c>
      <c r="U53" s="5"/>
    </row>
    <row r="54" spans="2:21" ht="15.75">
      <c r="B54" s="3" t="s">
        <v>86</v>
      </c>
      <c r="C54" s="4">
        <v>2150</v>
      </c>
      <c r="D54" s="4"/>
      <c r="E54" s="4"/>
      <c r="F54" s="4"/>
      <c r="G54" s="5">
        <v>1500</v>
      </c>
      <c r="H54" s="3">
        <v>251</v>
      </c>
      <c r="I54" s="5"/>
      <c r="J54" s="3"/>
      <c r="K54" s="5"/>
      <c r="L54" s="3"/>
      <c r="M54" s="5"/>
      <c r="N54" s="3"/>
      <c r="O54" s="5">
        <f t="shared" si="1"/>
        <v>650</v>
      </c>
      <c r="P54" s="5"/>
      <c r="Q54" s="5"/>
      <c r="R54" s="3"/>
      <c r="S54" s="3"/>
      <c r="T54" s="3"/>
      <c r="U54" s="5"/>
    </row>
    <row r="55" spans="2:21" ht="15.75">
      <c r="B55" s="3" t="s">
        <v>87</v>
      </c>
      <c r="C55" s="4">
        <v>2150</v>
      </c>
      <c r="D55" s="4"/>
      <c r="E55" s="4"/>
      <c r="F55" s="4"/>
      <c r="G55" s="5">
        <v>1000</v>
      </c>
      <c r="H55" s="3">
        <v>260</v>
      </c>
      <c r="I55" s="5"/>
      <c r="J55" s="3"/>
      <c r="K55" s="5"/>
      <c r="L55" s="3"/>
      <c r="M55" s="5"/>
      <c r="N55" s="3"/>
      <c r="O55" s="5">
        <f t="shared" si="1"/>
        <v>1150</v>
      </c>
      <c r="P55" s="5"/>
      <c r="Q55" s="5"/>
      <c r="R55" s="3"/>
      <c r="S55" s="3">
        <v>11400402004</v>
      </c>
      <c r="T55" s="3">
        <v>1009142277</v>
      </c>
      <c r="U55" s="5"/>
    </row>
    <row r="56" spans="2:21" ht="15.75">
      <c r="B56" s="3" t="s">
        <v>88</v>
      </c>
      <c r="C56" s="4">
        <v>2300</v>
      </c>
      <c r="D56" s="4">
        <v>0</v>
      </c>
      <c r="E56" s="4">
        <v>150</v>
      </c>
      <c r="F56" s="4"/>
      <c r="G56" s="5">
        <v>2000</v>
      </c>
      <c r="H56" s="3">
        <v>1</v>
      </c>
      <c r="I56" s="5"/>
      <c r="J56" s="3"/>
      <c r="K56" s="5"/>
      <c r="L56" s="3"/>
      <c r="M56" s="5"/>
      <c r="N56" s="3"/>
      <c r="O56" s="8">
        <f t="shared" si="1"/>
        <v>150</v>
      </c>
      <c r="P56" s="5"/>
      <c r="Q56" s="5"/>
      <c r="R56" s="3"/>
      <c r="S56" s="3"/>
      <c r="T56" s="3"/>
      <c r="U56" s="6"/>
    </row>
    <row r="57" spans="2:21" ht="15.75">
      <c r="B57" s="3" t="s">
        <v>89</v>
      </c>
      <c r="C57" s="4">
        <v>2300</v>
      </c>
      <c r="D57" s="4"/>
      <c r="E57" s="4"/>
      <c r="F57" s="4"/>
      <c r="G57" s="5">
        <v>500</v>
      </c>
      <c r="H57" s="3" t="s">
        <v>90</v>
      </c>
      <c r="I57" s="5">
        <v>500</v>
      </c>
      <c r="J57" s="3">
        <v>274</v>
      </c>
      <c r="K57" s="5"/>
      <c r="L57" s="3"/>
      <c r="M57" s="5"/>
      <c r="N57" s="3"/>
      <c r="O57" s="5">
        <f t="shared" si="1"/>
        <v>1300</v>
      </c>
      <c r="P57" s="5"/>
      <c r="Q57" s="5"/>
      <c r="R57" s="3" t="s">
        <v>91</v>
      </c>
      <c r="S57" s="3">
        <v>1010231602</v>
      </c>
      <c r="T57" s="3"/>
      <c r="U57" s="6"/>
    </row>
    <row r="58" spans="2:21" ht="15.75">
      <c r="B58" s="3" t="s">
        <v>92</v>
      </c>
      <c r="C58" s="4">
        <v>2300</v>
      </c>
      <c r="D58" s="4"/>
      <c r="E58" s="4"/>
      <c r="F58" s="4"/>
      <c r="G58" s="5">
        <v>1500</v>
      </c>
      <c r="H58" s="3" t="s">
        <v>93</v>
      </c>
      <c r="I58" s="5">
        <v>700</v>
      </c>
      <c r="J58" s="3">
        <v>209</v>
      </c>
      <c r="K58" s="5"/>
      <c r="L58" s="3"/>
      <c r="M58" s="5"/>
      <c r="N58" s="3"/>
      <c r="O58" s="5">
        <f t="shared" si="1"/>
        <v>100</v>
      </c>
      <c r="P58" s="5"/>
      <c r="Q58" s="5"/>
      <c r="R58" s="3"/>
      <c r="S58" s="3">
        <v>1271049250</v>
      </c>
      <c r="T58" s="3">
        <v>1142113308</v>
      </c>
      <c r="U58" s="3"/>
    </row>
    <row r="59" spans="2:21" ht="15.75">
      <c r="B59" s="3" t="s">
        <v>94</v>
      </c>
      <c r="C59" s="4">
        <v>2300</v>
      </c>
      <c r="D59" s="4"/>
      <c r="E59" s="4"/>
      <c r="F59" s="4"/>
      <c r="G59" s="5">
        <v>1500</v>
      </c>
      <c r="H59" s="3" t="s">
        <v>95</v>
      </c>
      <c r="I59" s="5">
        <v>500</v>
      </c>
      <c r="J59" s="3">
        <v>207</v>
      </c>
      <c r="K59" s="5">
        <v>300</v>
      </c>
      <c r="L59" s="3">
        <v>280</v>
      </c>
      <c r="M59" s="5"/>
      <c r="N59" s="3"/>
      <c r="O59" s="5" t="str">
        <f t="shared" si="1"/>
        <v>خالص</v>
      </c>
      <c r="P59" s="5"/>
      <c r="Q59" s="5"/>
      <c r="R59" s="3"/>
      <c r="S59" s="3">
        <v>1146604436</v>
      </c>
      <c r="T59" s="3"/>
      <c r="U59" s="3"/>
    </row>
    <row r="60" spans="2:21" ht="15.75">
      <c r="B60" s="3" t="s">
        <v>96</v>
      </c>
      <c r="C60" s="4">
        <v>2300</v>
      </c>
      <c r="D60" s="4"/>
      <c r="E60" s="4"/>
      <c r="F60" s="4"/>
      <c r="G60" s="5">
        <v>1500</v>
      </c>
      <c r="H60" s="3" t="s">
        <v>97</v>
      </c>
      <c r="I60" s="5"/>
      <c r="J60" s="3"/>
      <c r="K60" s="5"/>
      <c r="L60" s="3"/>
      <c r="M60" s="5"/>
      <c r="N60" s="3"/>
      <c r="O60" s="5">
        <f t="shared" si="1"/>
        <v>800</v>
      </c>
      <c r="P60" s="5"/>
      <c r="Q60" s="5"/>
      <c r="R60" s="3"/>
      <c r="S60" s="3">
        <v>1122614720</v>
      </c>
      <c r="T60" s="3">
        <v>1063117420</v>
      </c>
      <c r="U60" s="3"/>
    </row>
    <row r="61" spans="2:21" ht="15.75">
      <c r="B61" s="3" t="s">
        <v>98</v>
      </c>
      <c r="C61" s="4">
        <v>2300</v>
      </c>
      <c r="D61" s="4"/>
      <c r="E61" s="4"/>
      <c r="F61" s="4"/>
      <c r="G61" s="5">
        <v>1500</v>
      </c>
      <c r="H61" s="3" t="s">
        <v>99</v>
      </c>
      <c r="I61" s="5">
        <v>800</v>
      </c>
      <c r="J61" s="3">
        <v>162</v>
      </c>
      <c r="K61" s="5"/>
      <c r="L61" s="3"/>
      <c r="M61" s="5"/>
      <c r="N61" s="3"/>
      <c r="O61" s="5" t="str">
        <f t="shared" si="1"/>
        <v>خالص</v>
      </c>
      <c r="P61" s="5"/>
      <c r="Q61" s="5"/>
      <c r="R61" s="3"/>
      <c r="S61" s="3">
        <v>1143656753</v>
      </c>
      <c r="T61" s="3">
        <v>1002068807</v>
      </c>
      <c r="U61" s="3"/>
    </row>
    <row r="62" spans="2:21" ht="15.75">
      <c r="B62" s="3" t="s">
        <v>100</v>
      </c>
      <c r="C62" s="4">
        <v>2300</v>
      </c>
      <c r="D62" s="4"/>
      <c r="E62" s="4"/>
      <c r="F62" s="4"/>
      <c r="G62" s="5">
        <v>500</v>
      </c>
      <c r="H62" s="3" t="s">
        <v>101</v>
      </c>
      <c r="I62" s="5">
        <v>500</v>
      </c>
      <c r="J62" s="3">
        <v>101</v>
      </c>
      <c r="K62" s="5"/>
      <c r="L62" s="3"/>
      <c r="M62" s="5"/>
      <c r="N62" s="3"/>
      <c r="O62" s="5">
        <f t="shared" si="1"/>
        <v>1300</v>
      </c>
      <c r="P62" s="5"/>
      <c r="Q62" s="5"/>
      <c r="R62" s="3"/>
      <c r="S62" s="3">
        <v>1149650342</v>
      </c>
      <c r="T62" s="3">
        <v>1110664713</v>
      </c>
      <c r="U62" s="3"/>
    </row>
    <row r="63" spans="2:21" ht="15.75">
      <c r="B63" s="3" t="s">
        <v>102</v>
      </c>
      <c r="C63" s="4">
        <v>2300</v>
      </c>
      <c r="D63" s="4"/>
      <c r="E63" s="4"/>
      <c r="F63" s="4"/>
      <c r="G63" s="5">
        <v>2300</v>
      </c>
      <c r="H63" s="3" t="s">
        <v>103</v>
      </c>
      <c r="I63" s="5"/>
      <c r="J63" s="3"/>
      <c r="K63" s="5"/>
      <c r="L63" s="3"/>
      <c r="M63" s="5"/>
      <c r="N63" s="3"/>
      <c r="O63" s="5" t="str">
        <f t="shared" si="1"/>
        <v>خالص</v>
      </c>
      <c r="P63" s="5"/>
      <c r="Q63" s="5"/>
      <c r="R63" s="3"/>
      <c r="S63" s="3">
        <v>1009591175</v>
      </c>
      <c r="T63" s="3">
        <v>1061631020</v>
      </c>
      <c r="U63" s="3"/>
    </row>
    <row r="64" spans="2:21" ht="15.75">
      <c r="B64" s="3" t="s">
        <v>104</v>
      </c>
      <c r="C64" s="4">
        <v>2300</v>
      </c>
      <c r="D64" s="4"/>
      <c r="E64" s="4"/>
      <c r="F64" s="4"/>
      <c r="G64" s="5">
        <v>500</v>
      </c>
      <c r="H64" s="3">
        <v>21</v>
      </c>
      <c r="I64" s="5">
        <v>500</v>
      </c>
      <c r="J64" s="3">
        <v>286</v>
      </c>
      <c r="K64" s="5"/>
      <c r="L64" s="3"/>
      <c r="M64" s="5"/>
      <c r="N64" s="3"/>
      <c r="O64" s="5">
        <f t="shared" si="1"/>
        <v>1300</v>
      </c>
      <c r="P64" s="5">
        <v>150</v>
      </c>
      <c r="Q64" s="5" t="s">
        <v>53</v>
      </c>
      <c r="R64" s="3"/>
      <c r="S64" s="3">
        <v>1143530145</v>
      </c>
      <c r="T64" s="3"/>
      <c r="U64" s="3"/>
    </row>
    <row r="65" spans="2:21" ht="15.75">
      <c r="B65" s="3" t="s">
        <v>105</v>
      </c>
      <c r="C65" s="4">
        <v>2300</v>
      </c>
      <c r="D65" s="4"/>
      <c r="E65" s="4"/>
      <c r="F65" s="4"/>
      <c r="G65" s="5">
        <v>1000</v>
      </c>
      <c r="H65" s="3" t="s">
        <v>106</v>
      </c>
      <c r="I65" s="5">
        <v>1000</v>
      </c>
      <c r="J65" s="3">
        <v>180</v>
      </c>
      <c r="K65" s="5"/>
      <c r="L65" s="3"/>
      <c r="M65" s="5"/>
      <c r="N65" s="3"/>
      <c r="O65" s="5">
        <f t="shared" si="1"/>
        <v>300</v>
      </c>
      <c r="P65" s="5"/>
      <c r="Q65" s="5"/>
      <c r="R65" s="3"/>
      <c r="S65" s="3">
        <v>1129670744</v>
      </c>
      <c r="T65" s="3">
        <v>1147712124</v>
      </c>
      <c r="U65" s="3"/>
    </row>
    <row r="66" spans="2:21" ht="15.75">
      <c r="B66" s="3" t="s">
        <v>107</v>
      </c>
      <c r="C66" s="4">
        <v>2300</v>
      </c>
      <c r="D66" s="4"/>
      <c r="E66" s="4"/>
      <c r="F66" s="4"/>
      <c r="G66" s="5">
        <v>1000</v>
      </c>
      <c r="H66" s="3" t="s">
        <v>108</v>
      </c>
      <c r="I66" s="5"/>
      <c r="J66" s="3"/>
      <c r="K66" s="5"/>
      <c r="L66" s="3"/>
      <c r="M66" s="5"/>
      <c r="N66" s="3"/>
      <c r="O66" s="5">
        <f t="shared" si="1"/>
        <v>1300</v>
      </c>
      <c r="P66" s="5"/>
      <c r="Q66" s="5"/>
      <c r="R66" s="3"/>
      <c r="S66" s="3">
        <v>1000989622</v>
      </c>
      <c r="T66" s="3">
        <v>1066184004</v>
      </c>
      <c r="U66" s="3"/>
    </row>
    <row r="67" spans="2:21" ht="15.75">
      <c r="B67" s="3" t="s">
        <v>109</v>
      </c>
      <c r="C67" s="4">
        <v>2300</v>
      </c>
      <c r="D67" s="4"/>
      <c r="E67" s="4"/>
      <c r="F67" s="4"/>
      <c r="G67" s="5">
        <v>2300</v>
      </c>
      <c r="H67" s="3" t="s">
        <v>110</v>
      </c>
      <c r="I67" s="5"/>
      <c r="J67" s="3"/>
      <c r="K67" s="5"/>
      <c r="L67" s="3"/>
      <c r="M67" s="5"/>
      <c r="N67" s="3"/>
      <c r="O67" s="5" t="str">
        <f t="shared" si="1"/>
        <v>خالص</v>
      </c>
      <c r="P67" s="5"/>
      <c r="Q67" s="5"/>
      <c r="R67" s="3"/>
      <c r="S67" s="3"/>
      <c r="T67" s="3"/>
      <c r="U67" s="6"/>
    </row>
    <row r="68" spans="2:21" ht="15.75">
      <c r="B68" s="3" t="s">
        <v>111</v>
      </c>
      <c r="C68" s="4">
        <v>2300</v>
      </c>
      <c r="D68" s="4"/>
      <c r="E68" s="4"/>
      <c r="F68" s="4"/>
      <c r="G68" s="5">
        <v>500</v>
      </c>
      <c r="H68" s="3" t="s">
        <v>112</v>
      </c>
      <c r="I68" s="5"/>
      <c r="J68" s="3"/>
      <c r="K68" s="5"/>
      <c r="L68" s="3"/>
      <c r="M68" s="5"/>
      <c r="N68" s="3"/>
      <c r="O68" s="5">
        <f t="shared" si="1"/>
        <v>1800</v>
      </c>
      <c r="P68" s="5"/>
      <c r="Q68" s="5"/>
      <c r="R68" s="3"/>
      <c r="S68" s="3">
        <v>10007636477</v>
      </c>
      <c r="T68" s="3">
        <v>12010444643</v>
      </c>
      <c r="U68" s="6"/>
    </row>
    <row r="69" spans="2:21" ht="15.75">
      <c r="B69" s="3" t="s">
        <v>113</v>
      </c>
      <c r="C69" s="4">
        <v>2300</v>
      </c>
      <c r="D69" s="4"/>
      <c r="E69" s="4"/>
      <c r="F69" s="4"/>
      <c r="G69" s="5">
        <v>1500</v>
      </c>
      <c r="H69" s="3" t="s">
        <v>114</v>
      </c>
      <c r="I69" s="5"/>
      <c r="J69" s="3"/>
      <c r="K69" s="5"/>
      <c r="L69" s="3"/>
      <c r="M69" s="5"/>
      <c r="N69" s="3"/>
      <c r="O69" s="5">
        <f t="shared" si="1"/>
        <v>800</v>
      </c>
      <c r="P69" s="5"/>
      <c r="Q69" s="5"/>
      <c r="R69" s="3"/>
      <c r="S69" s="3">
        <v>1155564224</v>
      </c>
      <c r="T69" s="3"/>
      <c r="U69" s="6"/>
    </row>
    <row r="70" spans="2:21" ht="15.75">
      <c r="B70" s="3" t="s">
        <v>115</v>
      </c>
      <c r="C70" s="4">
        <v>2300</v>
      </c>
      <c r="D70" s="4"/>
      <c r="E70" s="4"/>
      <c r="F70" s="4"/>
      <c r="G70" s="5">
        <v>1000</v>
      </c>
      <c r="H70" s="3" t="s">
        <v>116</v>
      </c>
      <c r="I70" s="5"/>
      <c r="J70" s="3"/>
      <c r="K70" s="5"/>
      <c r="L70" s="3"/>
      <c r="M70" s="5"/>
      <c r="N70" s="3"/>
      <c r="O70" s="5">
        <f t="shared" si="1"/>
        <v>1300</v>
      </c>
      <c r="P70" s="5"/>
      <c r="Q70" s="5"/>
      <c r="R70" s="3"/>
      <c r="S70" s="3">
        <v>115553107</v>
      </c>
      <c r="T70" s="3">
        <v>1114587696</v>
      </c>
      <c r="U70" s="6"/>
    </row>
    <row r="71" spans="2:21" ht="15.75">
      <c r="B71" s="3" t="s">
        <v>117</v>
      </c>
      <c r="C71" s="4">
        <v>2300</v>
      </c>
      <c r="D71" s="4"/>
      <c r="E71" s="4"/>
      <c r="F71" s="4"/>
      <c r="G71" s="5">
        <v>1000</v>
      </c>
      <c r="H71" s="3" t="s">
        <v>118</v>
      </c>
      <c r="I71" s="5">
        <v>700</v>
      </c>
      <c r="J71" s="3">
        <v>161</v>
      </c>
      <c r="K71" s="5"/>
      <c r="L71" s="3"/>
      <c r="M71" s="5"/>
      <c r="N71" s="3"/>
      <c r="O71" s="5">
        <f t="shared" si="1"/>
        <v>600</v>
      </c>
      <c r="P71" s="5"/>
      <c r="Q71" s="5"/>
      <c r="R71" s="3"/>
      <c r="S71" s="3">
        <v>1118656168</v>
      </c>
      <c r="T71" s="3">
        <v>100615238</v>
      </c>
      <c r="U71" s="6"/>
    </row>
    <row r="72" spans="2:21" ht="15.75">
      <c r="B72" s="3" t="s">
        <v>119</v>
      </c>
      <c r="C72" s="4">
        <v>2300</v>
      </c>
      <c r="D72" s="4"/>
      <c r="E72" s="4"/>
      <c r="F72" s="4"/>
      <c r="G72" s="5">
        <v>2000</v>
      </c>
      <c r="H72" s="3" t="s">
        <v>120</v>
      </c>
      <c r="I72" s="5"/>
      <c r="J72" s="3"/>
      <c r="K72" s="5"/>
      <c r="L72" s="3"/>
      <c r="M72" s="5"/>
      <c r="N72" s="3"/>
      <c r="O72" s="5">
        <f t="shared" ref="O72:O103" si="2">IF(C72&lt;=0,"معفي",IF(C72-SUM(D72+E72+G72+I72+K72+M72)=0,"خالص",C72-SUM(D72+E72+G72+I72+K72+M72)))</f>
        <v>300</v>
      </c>
      <c r="P72" s="5"/>
      <c r="Q72" s="5"/>
      <c r="R72" s="3"/>
      <c r="S72" s="3"/>
      <c r="T72" s="3">
        <v>1118267088</v>
      </c>
      <c r="U72" s="6"/>
    </row>
    <row r="73" spans="2:21" ht="15.75">
      <c r="B73" s="3" t="s">
        <v>121</v>
      </c>
      <c r="C73" s="4">
        <v>2300</v>
      </c>
      <c r="D73" s="4"/>
      <c r="E73" s="4"/>
      <c r="F73" s="4"/>
      <c r="G73" s="5">
        <v>1500</v>
      </c>
      <c r="H73" s="3" t="s">
        <v>122</v>
      </c>
      <c r="I73" s="5"/>
      <c r="J73" s="3"/>
      <c r="K73" s="5"/>
      <c r="L73" s="3"/>
      <c r="M73" s="5"/>
      <c r="N73" s="3"/>
      <c r="O73" s="5">
        <f t="shared" si="2"/>
        <v>800</v>
      </c>
      <c r="P73" s="5"/>
      <c r="Q73" s="5"/>
      <c r="R73" s="3"/>
      <c r="S73" s="3">
        <v>1153026210</v>
      </c>
      <c r="T73" s="3">
        <v>1111280941</v>
      </c>
      <c r="U73" s="6"/>
    </row>
    <row r="74" spans="2:21" ht="15.75">
      <c r="B74" s="3" t="s">
        <v>123</v>
      </c>
      <c r="C74" s="4">
        <v>2300</v>
      </c>
      <c r="D74" s="4"/>
      <c r="E74" s="4"/>
      <c r="F74" s="4"/>
      <c r="G74" s="5">
        <v>1500</v>
      </c>
      <c r="H74" s="3" t="s">
        <v>124</v>
      </c>
      <c r="I74" s="5"/>
      <c r="J74" s="3"/>
      <c r="K74" s="5"/>
      <c r="L74" s="3"/>
      <c r="M74" s="5"/>
      <c r="N74" s="3"/>
      <c r="O74" s="5">
        <f t="shared" si="2"/>
        <v>800</v>
      </c>
      <c r="P74" s="5"/>
      <c r="Q74" s="5"/>
      <c r="R74" s="3"/>
      <c r="S74" s="3">
        <v>11142694545</v>
      </c>
      <c r="T74" s="3">
        <v>1149393408</v>
      </c>
      <c r="U74" s="5"/>
    </row>
    <row r="75" spans="2:21" ht="15.75">
      <c r="B75" s="3" t="s">
        <v>125</v>
      </c>
      <c r="C75" s="4">
        <v>2300</v>
      </c>
      <c r="D75" s="4"/>
      <c r="E75" s="4"/>
      <c r="F75" s="4"/>
      <c r="G75" s="5">
        <v>1500</v>
      </c>
      <c r="H75" s="3" t="s">
        <v>126</v>
      </c>
      <c r="I75" s="5"/>
      <c r="J75" s="3"/>
      <c r="K75" s="5"/>
      <c r="L75" s="3"/>
      <c r="M75" s="5"/>
      <c r="N75" s="3"/>
      <c r="O75" s="5">
        <f t="shared" si="2"/>
        <v>800</v>
      </c>
      <c r="P75" s="5"/>
      <c r="Q75" s="5"/>
      <c r="R75" s="3"/>
      <c r="S75" s="3">
        <v>1097359444</v>
      </c>
      <c r="T75" s="3">
        <v>1119950143</v>
      </c>
      <c r="U75" s="5"/>
    </row>
    <row r="76" spans="2:21" ht="15.75">
      <c r="B76" s="3" t="s">
        <v>127</v>
      </c>
      <c r="C76" s="9">
        <v>2300</v>
      </c>
      <c r="D76" s="9"/>
      <c r="E76" s="9"/>
      <c r="F76" s="9"/>
      <c r="G76" s="5">
        <v>1500</v>
      </c>
      <c r="H76" s="3" t="s">
        <v>128</v>
      </c>
      <c r="I76" s="5"/>
      <c r="J76" s="3"/>
      <c r="K76" s="5"/>
      <c r="L76" s="3"/>
      <c r="M76" s="5"/>
      <c r="N76" s="3"/>
      <c r="O76" s="5">
        <f t="shared" si="2"/>
        <v>800</v>
      </c>
      <c r="P76" s="5"/>
      <c r="Q76" s="5"/>
      <c r="R76" s="3"/>
      <c r="S76" s="3">
        <v>1097359444</v>
      </c>
      <c r="T76" s="3"/>
      <c r="U76" s="5"/>
    </row>
    <row r="77" spans="2:21" ht="15.75">
      <c r="B77" s="3" t="s">
        <v>129</v>
      </c>
      <c r="C77" s="4">
        <v>2300</v>
      </c>
      <c r="D77" s="4"/>
      <c r="E77" s="4"/>
      <c r="F77" s="4"/>
      <c r="G77" s="5">
        <v>1500</v>
      </c>
      <c r="H77" s="3" t="s">
        <v>130</v>
      </c>
      <c r="I77" s="5"/>
      <c r="J77" s="3"/>
      <c r="K77" s="5"/>
      <c r="L77" s="3"/>
      <c r="M77" s="5"/>
      <c r="N77" s="3"/>
      <c r="O77" s="5">
        <f t="shared" si="2"/>
        <v>800</v>
      </c>
      <c r="P77" s="5"/>
      <c r="Q77" s="5"/>
      <c r="R77" s="3"/>
      <c r="S77" s="3">
        <v>1060716554</v>
      </c>
      <c r="T77" s="3">
        <v>1000509760</v>
      </c>
      <c r="U77" s="5"/>
    </row>
    <row r="78" spans="2:21" ht="15.75">
      <c r="B78" s="3" t="s">
        <v>131</v>
      </c>
      <c r="C78" s="4">
        <v>2300</v>
      </c>
      <c r="D78" s="4"/>
      <c r="E78" s="4"/>
      <c r="F78" s="4"/>
      <c r="G78" s="5">
        <v>900</v>
      </c>
      <c r="H78" s="3" t="s">
        <v>132</v>
      </c>
      <c r="I78" s="5">
        <v>600</v>
      </c>
      <c r="J78" s="3">
        <v>113</v>
      </c>
      <c r="K78" s="5"/>
      <c r="L78" s="3"/>
      <c r="M78" s="5"/>
      <c r="N78" s="3"/>
      <c r="O78" s="5">
        <f t="shared" si="2"/>
        <v>800</v>
      </c>
      <c r="P78" s="5"/>
      <c r="Q78" s="5"/>
      <c r="R78" s="3"/>
      <c r="S78" s="3">
        <v>1224873941</v>
      </c>
      <c r="T78" s="3">
        <v>1227429788</v>
      </c>
      <c r="U78" s="5"/>
    </row>
    <row r="79" spans="2:21" ht="15.75">
      <c r="B79" s="3" t="s">
        <v>133</v>
      </c>
      <c r="C79" s="4">
        <v>2300</v>
      </c>
      <c r="D79" s="4"/>
      <c r="E79" s="4"/>
      <c r="F79" s="4"/>
      <c r="G79" s="5">
        <v>1000</v>
      </c>
      <c r="H79" s="3" t="s">
        <v>134</v>
      </c>
      <c r="I79" s="5"/>
      <c r="J79" s="3"/>
      <c r="K79" s="5"/>
      <c r="L79" s="3"/>
      <c r="M79" s="5"/>
      <c r="N79" s="3"/>
      <c r="O79" s="5">
        <f t="shared" si="2"/>
        <v>1300</v>
      </c>
      <c r="P79" s="5"/>
      <c r="Q79" s="5"/>
      <c r="R79" s="3"/>
      <c r="S79" s="3">
        <v>1116039094</v>
      </c>
      <c r="T79" s="3">
        <v>1151544635</v>
      </c>
      <c r="U79" s="5"/>
    </row>
    <row r="80" spans="2:21" ht="15.75">
      <c r="B80" s="3" t="s">
        <v>135</v>
      </c>
      <c r="C80" s="4">
        <v>2300</v>
      </c>
      <c r="D80" s="4"/>
      <c r="E80" s="4"/>
      <c r="F80" s="4"/>
      <c r="G80" s="5">
        <v>1500</v>
      </c>
      <c r="H80" s="3" t="s">
        <v>136</v>
      </c>
      <c r="I80" s="5"/>
      <c r="J80" s="3"/>
      <c r="K80" s="5"/>
      <c r="L80" s="3"/>
      <c r="M80" s="5"/>
      <c r="N80" s="3"/>
      <c r="O80" s="5">
        <f t="shared" si="2"/>
        <v>800</v>
      </c>
      <c r="P80" s="5"/>
      <c r="Q80" s="5"/>
      <c r="R80" s="3"/>
      <c r="S80" s="3">
        <v>1010295494</v>
      </c>
      <c r="T80" s="3">
        <v>1140680800</v>
      </c>
      <c r="U80" s="5"/>
    </row>
    <row r="81" spans="2:21" ht="15.75">
      <c r="B81" s="3" t="s">
        <v>137</v>
      </c>
      <c r="C81" s="4">
        <v>2300</v>
      </c>
      <c r="D81" s="4"/>
      <c r="E81" s="4"/>
      <c r="F81" s="4"/>
      <c r="G81" s="5">
        <v>1500</v>
      </c>
      <c r="H81" s="3" t="s">
        <v>138</v>
      </c>
      <c r="I81" s="5"/>
      <c r="J81" s="3"/>
      <c r="K81" s="5"/>
      <c r="L81" s="3"/>
      <c r="M81" s="5"/>
      <c r="N81" s="3"/>
      <c r="O81" s="5">
        <f t="shared" si="2"/>
        <v>800</v>
      </c>
      <c r="P81" s="5"/>
      <c r="Q81" s="5"/>
      <c r="R81" s="3"/>
      <c r="S81" s="3">
        <v>1201538141</v>
      </c>
      <c r="T81" s="3">
        <v>1119989489</v>
      </c>
      <c r="U81" s="5"/>
    </row>
    <row r="82" spans="2:21" ht="15.75">
      <c r="B82" s="3" t="s">
        <v>139</v>
      </c>
      <c r="C82" s="4">
        <v>2300</v>
      </c>
      <c r="D82" s="4"/>
      <c r="E82" s="4"/>
      <c r="F82" s="4"/>
      <c r="G82" s="5">
        <v>1500</v>
      </c>
      <c r="H82" s="3" t="s">
        <v>140</v>
      </c>
      <c r="I82" s="5"/>
      <c r="J82" s="3"/>
      <c r="K82" s="5"/>
      <c r="L82" s="3"/>
      <c r="M82" s="5"/>
      <c r="N82" s="3"/>
      <c r="O82" s="5">
        <f t="shared" si="2"/>
        <v>800</v>
      </c>
      <c r="P82" s="5"/>
      <c r="Q82" s="5"/>
      <c r="R82" s="3"/>
      <c r="S82" s="3">
        <v>1141189925</v>
      </c>
      <c r="T82" s="3">
        <v>1114207273</v>
      </c>
      <c r="U82" s="5"/>
    </row>
    <row r="83" spans="2:21" ht="15.75">
      <c r="B83" s="3" t="s">
        <v>141</v>
      </c>
      <c r="C83" s="4">
        <v>2300</v>
      </c>
      <c r="D83" s="4"/>
      <c r="E83" s="4"/>
      <c r="F83" s="4"/>
      <c r="G83" s="5">
        <v>1500</v>
      </c>
      <c r="H83" s="3" t="s">
        <v>142</v>
      </c>
      <c r="I83" s="5"/>
      <c r="J83" s="3"/>
      <c r="K83" s="5"/>
      <c r="L83" s="3"/>
      <c r="M83" s="5"/>
      <c r="N83" s="3"/>
      <c r="O83" s="5">
        <f t="shared" si="2"/>
        <v>800</v>
      </c>
      <c r="P83" s="5"/>
      <c r="Q83" s="5"/>
      <c r="R83" s="3"/>
      <c r="S83" s="3">
        <v>1141159619</v>
      </c>
      <c r="T83" s="3">
        <v>1115090340</v>
      </c>
      <c r="U83" s="5"/>
    </row>
    <row r="84" spans="2:21" ht="15.75">
      <c r="B84" s="3" t="s">
        <v>143</v>
      </c>
      <c r="C84" s="4">
        <v>2300</v>
      </c>
      <c r="D84" s="4"/>
      <c r="E84" s="4"/>
      <c r="F84" s="4"/>
      <c r="G84" s="5">
        <v>1000</v>
      </c>
      <c r="H84" s="3" t="s">
        <v>144</v>
      </c>
      <c r="I84" s="5">
        <v>1300</v>
      </c>
      <c r="J84" s="3">
        <v>268</v>
      </c>
      <c r="K84" s="5"/>
      <c r="L84" s="3"/>
      <c r="M84" s="5"/>
      <c r="N84" s="3"/>
      <c r="O84" s="5" t="str">
        <f t="shared" si="2"/>
        <v>خالص</v>
      </c>
      <c r="P84" s="5"/>
      <c r="Q84" s="5"/>
      <c r="R84" s="3"/>
      <c r="S84" s="3">
        <v>1060081283</v>
      </c>
      <c r="T84" s="3">
        <v>1092748383</v>
      </c>
      <c r="U84" s="5"/>
    </row>
    <row r="85" spans="2:21" ht="15.75">
      <c r="B85" s="3" t="s">
        <v>145</v>
      </c>
      <c r="C85" s="4">
        <v>2300</v>
      </c>
      <c r="D85" s="4"/>
      <c r="E85" s="4"/>
      <c r="F85" s="4"/>
      <c r="G85" s="5">
        <v>1300</v>
      </c>
      <c r="H85" s="3" t="s">
        <v>146</v>
      </c>
      <c r="I85" s="5"/>
      <c r="J85" s="3"/>
      <c r="K85" s="5"/>
      <c r="L85" s="3"/>
      <c r="M85" s="5"/>
      <c r="N85" s="3"/>
      <c r="O85" s="5">
        <f t="shared" si="2"/>
        <v>1000</v>
      </c>
      <c r="P85" s="5"/>
      <c r="Q85" s="5"/>
      <c r="R85" s="3"/>
      <c r="S85" s="3">
        <v>1161101129</v>
      </c>
      <c r="T85" s="3"/>
      <c r="U85" s="5"/>
    </row>
    <row r="86" spans="2:21" ht="15.75">
      <c r="B86" s="3" t="s">
        <v>147</v>
      </c>
      <c r="C86" s="4">
        <v>2300</v>
      </c>
      <c r="D86" s="4"/>
      <c r="E86" s="4"/>
      <c r="F86" s="4"/>
      <c r="G86" s="5">
        <v>2300</v>
      </c>
      <c r="H86" s="3" t="s">
        <v>148</v>
      </c>
      <c r="I86" s="5"/>
      <c r="J86" s="3"/>
      <c r="K86" s="5"/>
      <c r="L86" s="3"/>
      <c r="M86" s="5"/>
      <c r="N86" s="3"/>
      <c r="O86" s="5" t="str">
        <f t="shared" si="2"/>
        <v>خالص</v>
      </c>
      <c r="P86" s="5"/>
      <c r="Q86" s="5"/>
      <c r="R86" s="3"/>
      <c r="S86" s="3">
        <v>1100402004</v>
      </c>
      <c r="T86" s="3">
        <v>1009142277</v>
      </c>
      <c r="U86" s="5"/>
    </row>
    <row r="87" spans="2:21" ht="15.75">
      <c r="B87" s="3" t="s">
        <v>149</v>
      </c>
      <c r="C87" s="4">
        <v>2300</v>
      </c>
      <c r="D87" s="4"/>
      <c r="E87" s="4"/>
      <c r="F87" s="4"/>
      <c r="G87" s="5">
        <v>1000</v>
      </c>
      <c r="H87" s="3" t="s">
        <v>150</v>
      </c>
      <c r="I87" s="5">
        <v>1300</v>
      </c>
      <c r="J87" s="3">
        <v>191</v>
      </c>
      <c r="K87" s="5"/>
      <c r="L87" s="3"/>
      <c r="M87" s="5"/>
      <c r="N87" s="3"/>
      <c r="O87" s="5" t="str">
        <f t="shared" si="2"/>
        <v>خالص</v>
      </c>
      <c r="P87" s="5"/>
      <c r="Q87" s="5"/>
      <c r="R87" s="3"/>
      <c r="S87" s="3">
        <v>1004700236</v>
      </c>
      <c r="T87" s="3">
        <v>1225817240</v>
      </c>
      <c r="U87" s="5"/>
    </row>
    <row r="88" spans="2:21" ht="15.75">
      <c r="B88" s="3" t="s">
        <v>151</v>
      </c>
      <c r="C88" s="4">
        <v>2300</v>
      </c>
      <c r="D88" s="4"/>
      <c r="E88" s="4"/>
      <c r="F88" s="4"/>
      <c r="G88" s="5">
        <v>1000</v>
      </c>
      <c r="H88" s="3" t="s">
        <v>152</v>
      </c>
      <c r="I88" s="5"/>
      <c r="J88" s="3"/>
      <c r="K88" s="5"/>
      <c r="L88" s="3"/>
      <c r="M88" s="5"/>
      <c r="N88" s="3"/>
      <c r="O88" s="5">
        <f t="shared" si="2"/>
        <v>1300</v>
      </c>
      <c r="P88" s="5"/>
      <c r="Q88" s="5"/>
      <c r="R88" s="3"/>
      <c r="S88" s="3"/>
      <c r="T88" s="3"/>
      <c r="U88" s="5"/>
    </row>
    <row r="89" spans="2:21" ht="15.75">
      <c r="B89" s="3" t="s">
        <v>153</v>
      </c>
      <c r="C89" s="4">
        <v>2300</v>
      </c>
      <c r="D89" s="4"/>
      <c r="E89" s="4"/>
      <c r="F89" s="4"/>
      <c r="G89" s="5">
        <v>2300</v>
      </c>
      <c r="H89" s="3" t="s">
        <v>154</v>
      </c>
      <c r="I89" s="5"/>
      <c r="J89" s="3"/>
      <c r="K89" s="5"/>
      <c r="L89" s="3"/>
      <c r="M89" s="5"/>
      <c r="N89" s="3"/>
      <c r="O89" s="5" t="str">
        <f t="shared" si="2"/>
        <v>خالص</v>
      </c>
      <c r="P89" s="5"/>
      <c r="Q89" s="5"/>
      <c r="R89" s="3"/>
      <c r="S89" s="3">
        <v>1099929685</v>
      </c>
      <c r="T89" s="3"/>
      <c r="U89" s="5"/>
    </row>
    <row r="90" spans="2:21" ht="15.75">
      <c r="B90" s="3" t="s">
        <v>155</v>
      </c>
      <c r="C90" s="4">
        <v>2300</v>
      </c>
      <c r="D90" s="4"/>
      <c r="E90" s="4"/>
      <c r="F90" s="4"/>
      <c r="G90" s="5">
        <v>1500</v>
      </c>
      <c r="H90" s="3" t="s">
        <v>156</v>
      </c>
      <c r="I90" s="5">
        <v>800</v>
      </c>
      <c r="J90" s="3">
        <v>159</v>
      </c>
      <c r="K90" s="5"/>
      <c r="L90" s="3"/>
      <c r="M90" s="5"/>
      <c r="N90" s="3"/>
      <c r="O90" s="5" t="str">
        <f t="shared" si="2"/>
        <v>خالص</v>
      </c>
      <c r="P90" s="5"/>
      <c r="Q90" s="5"/>
      <c r="R90" s="3"/>
      <c r="S90" s="3">
        <v>1277587543</v>
      </c>
      <c r="T90" s="3"/>
      <c r="U90" s="5"/>
    </row>
    <row r="91" spans="2:21" ht="15.75">
      <c r="B91" s="3" t="s">
        <v>157</v>
      </c>
      <c r="C91" s="4">
        <v>2300</v>
      </c>
      <c r="D91" s="4"/>
      <c r="E91" s="4"/>
      <c r="F91" s="4"/>
      <c r="G91" s="5">
        <v>1500</v>
      </c>
      <c r="H91" s="3" t="s">
        <v>158</v>
      </c>
      <c r="I91" s="5"/>
      <c r="J91" s="3"/>
      <c r="K91" s="5"/>
      <c r="L91" s="3"/>
      <c r="M91" s="5"/>
      <c r="N91" s="3"/>
      <c r="O91" s="5">
        <f t="shared" si="2"/>
        <v>800</v>
      </c>
      <c r="P91" s="5"/>
      <c r="Q91" s="5"/>
      <c r="R91" s="3"/>
      <c r="S91" s="3">
        <v>1124504508</v>
      </c>
      <c r="T91" s="3">
        <v>1153429662</v>
      </c>
      <c r="U91" s="5"/>
    </row>
    <row r="92" spans="2:21" ht="15.75">
      <c r="B92" s="3" t="s">
        <v>159</v>
      </c>
      <c r="C92" s="4">
        <v>2300</v>
      </c>
      <c r="D92" s="4"/>
      <c r="E92" s="4"/>
      <c r="F92" s="4"/>
      <c r="G92" s="5">
        <v>1500</v>
      </c>
      <c r="H92" s="3" t="s">
        <v>160</v>
      </c>
      <c r="I92" s="5">
        <v>300</v>
      </c>
      <c r="J92" s="3">
        <v>175</v>
      </c>
      <c r="K92" s="5"/>
      <c r="L92" s="3"/>
      <c r="M92" s="5"/>
      <c r="N92" s="3"/>
      <c r="O92" s="5">
        <f t="shared" si="2"/>
        <v>500</v>
      </c>
      <c r="P92" s="5"/>
      <c r="Q92" s="5"/>
      <c r="R92" s="3"/>
      <c r="S92" s="3">
        <v>1110299381</v>
      </c>
      <c r="T92" s="3">
        <v>1010316993</v>
      </c>
      <c r="U92" s="5"/>
    </row>
    <row r="93" spans="2:21" ht="15.75">
      <c r="B93" s="3" t="s">
        <v>161</v>
      </c>
      <c r="C93" s="4">
        <v>2300</v>
      </c>
      <c r="D93" s="4"/>
      <c r="E93" s="4"/>
      <c r="F93" s="4"/>
      <c r="G93" s="5">
        <v>1000</v>
      </c>
      <c r="H93" s="3" t="s">
        <v>162</v>
      </c>
      <c r="I93" s="5"/>
      <c r="J93" s="3"/>
      <c r="K93" s="5"/>
      <c r="L93" s="3"/>
      <c r="M93" s="5"/>
      <c r="N93" s="3"/>
      <c r="O93" s="5">
        <f t="shared" si="2"/>
        <v>1300</v>
      </c>
      <c r="P93" s="5"/>
      <c r="Q93" s="5"/>
      <c r="R93" s="3"/>
      <c r="S93" s="3">
        <v>1156641601</v>
      </c>
      <c r="T93" s="3">
        <v>1141618113</v>
      </c>
      <c r="U93" s="5"/>
    </row>
    <row r="94" spans="2:21" ht="15.75">
      <c r="B94" s="3" t="s">
        <v>163</v>
      </c>
      <c r="C94" s="4">
        <v>2300</v>
      </c>
      <c r="D94" s="4"/>
      <c r="E94" s="4"/>
      <c r="F94" s="4"/>
      <c r="G94" s="5">
        <v>500</v>
      </c>
      <c r="H94" s="3" t="s">
        <v>164</v>
      </c>
      <c r="I94" s="5">
        <v>300</v>
      </c>
      <c r="J94" s="3">
        <v>197</v>
      </c>
      <c r="K94" s="5"/>
      <c r="L94" s="3"/>
      <c r="M94" s="5"/>
      <c r="N94" s="3"/>
      <c r="O94" s="5">
        <f t="shared" si="2"/>
        <v>1500</v>
      </c>
      <c r="P94" s="5"/>
      <c r="Q94" s="5"/>
      <c r="R94" s="3"/>
      <c r="S94" s="3">
        <v>1150549884</v>
      </c>
      <c r="T94" s="3"/>
      <c r="U94" s="5"/>
    </row>
    <row r="95" spans="2:21" ht="15.75">
      <c r="B95" s="3" t="s">
        <v>165</v>
      </c>
      <c r="C95" s="4">
        <v>2300</v>
      </c>
      <c r="D95" s="4"/>
      <c r="E95" s="4"/>
      <c r="F95" s="4"/>
      <c r="G95" s="5">
        <v>1000</v>
      </c>
      <c r="H95" s="3" t="s">
        <v>166</v>
      </c>
      <c r="I95" s="5"/>
      <c r="J95" s="3"/>
      <c r="K95" s="5"/>
      <c r="L95" s="3"/>
      <c r="M95" s="5"/>
      <c r="N95" s="3"/>
      <c r="O95" s="5">
        <f t="shared" si="2"/>
        <v>1300</v>
      </c>
      <c r="P95" s="5"/>
      <c r="Q95" s="5"/>
      <c r="R95" s="3"/>
      <c r="S95" s="3">
        <v>1283636033</v>
      </c>
      <c r="T95" s="3"/>
      <c r="U95" s="5"/>
    </row>
    <row r="96" spans="2:21" ht="15.75">
      <c r="B96" s="3" t="s">
        <v>167</v>
      </c>
      <c r="C96" s="4">
        <v>2300</v>
      </c>
      <c r="D96" s="4"/>
      <c r="E96" s="4"/>
      <c r="F96" s="4"/>
      <c r="G96" s="5">
        <v>1000</v>
      </c>
      <c r="H96" s="3" t="s">
        <v>168</v>
      </c>
      <c r="I96" s="5"/>
      <c r="J96" s="3"/>
      <c r="K96" s="5"/>
      <c r="L96" s="3"/>
      <c r="M96" s="5"/>
      <c r="N96" s="3"/>
      <c r="O96" s="5">
        <f t="shared" si="2"/>
        <v>1300</v>
      </c>
      <c r="P96" s="5"/>
      <c r="Q96" s="5"/>
      <c r="R96" s="3"/>
      <c r="S96" s="3">
        <v>1069731866</v>
      </c>
      <c r="T96" s="3">
        <v>1096688075</v>
      </c>
      <c r="U96" s="5"/>
    </row>
    <row r="97" spans="2:21" ht="15.75">
      <c r="B97" s="3" t="s">
        <v>169</v>
      </c>
      <c r="C97" s="4">
        <v>2300</v>
      </c>
      <c r="D97" s="4"/>
      <c r="E97" s="4"/>
      <c r="F97" s="4"/>
      <c r="G97" s="5">
        <v>1000</v>
      </c>
      <c r="H97" s="3" t="s">
        <v>170</v>
      </c>
      <c r="I97" s="5"/>
      <c r="J97" s="3"/>
      <c r="K97" s="5"/>
      <c r="L97" s="3"/>
      <c r="M97" s="5"/>
      <c r="N97" s="3"/>
      <c r="O97" s="5">
        <f t="shared" si="2"/>
        <v>1300</v>
      </c>
      <c r="P97" s="5"/>
      <c r="Q97" s="5"/>
      <c r="R97" s="3"/>
      <c r="S97" s="3">
        <v>1095179510</v>
      </c>
      <c r="T97" s="3">
        <v>1006843600</v>
      </c>
      <c r="U97" s="5"/>
    </row>
    <row r="98" spans="2:21" ht="15.75">
      <c r="B98" s="3" t="s">
        <v>171</v>
      </c>
      <c r="C98" s="4">
        <v>2300</v>
      </c>
      <c r="D98" s="4"/>
      <c r="E98" s="4"/>
      <c r="F98" s="4"/>
      <c r="G98" s="5">
        <v>1450</v>
      </c>
      <c r="H98" s="3" t="s">
        <v>172</v>
      </c>
      <c r="I98" s="5"/>
      <c r="J98" s="3"/>
      <c r="K98" s="5"/>
      <c r="L98" s="3"/>
      <c r="M98" s="5"/>
      <c r="N98" s="3"/>
      <c r="O98" s="5">
        <f t="shared" si="2"/>
        <v>850</v>
      </c>
      <c r="P98" s="5"/>
      <c r="Q98" s="5"/>
      <c r="R98" s="3"/>
      <c r="S98" s="3">
        <v>1002528492</v>
      </c>
      <c r="T98" s="3">
        <v>1033677623</v>
      </c>
      <c r="U98" s="5"/>
    </row>
    <row r="99" spans="2:21" ht="15.75">
      <c r="B99" s="3" t="s">
        <v>173</v>
      </c>
      <c r="C99" s="4">
        <v>2300</v>
      </c>
      <c r="D99" s="4"/>
      <c r="E99" s="4"/>
      <c r="F99" s="4"/>
      <c r="G99" s="5">
        <v>1000</v>
      </c>
      <c r="H99" s="3" t="s">
        <v>174</v>
      </c>
      <c r="I99" s="5">
        <v>500</v>
      </c>
      <c r="J99" s="3">
        <v>242</v>
      </c>
      <c r="K99" s="5">
        <v>800</v>
      </c>
      <c r="L99" s="3">
        <v>283</v>
      </c>
      <c r="M99" s="5"/>
      <c r="N99" s="3"/>
      <c r="O99" s="5" t="str">
        <f t="shared" si="2"/>
        <v>خالص</v>
      </c>
      <c r="P99" s="5"/>
      <c r="Q99" s="5"/>
      <c r="R99" s="3"/>
      <c r="S99" s="3">
        <v>1288473875</v>
      </c>
      <c r="T99" s="3">
        <v>10090020132</v>
      </c>
      <c r="U99" s="5"/>
    </row>
    <row r="100" spans="2:21" ht="15.75">
      <c r="B100" s="3" t="s">
        <v>175</v>
      </c>
      <c r="C100" s="4">
        <v>2300</v>
      </c>
      <c r="D100" s="4"/>
      <c r="E100" s="4"/>
      <c r="F100" s="4"/>
      <c r="G100" s="5">
        <v>1000</v>
      </c>
      <c r="H100" s="3" t="s">
        <v>176</v>
      </c>
      <c r="I100" s="5"/>
      <c r="J100" s="3"/>
      <c r="K100" s="5"/>
      <c r="L100" s="3"/>
      <c r="M100" s="5"/>
      <c r="N100" s="3"/>
      <c r="O100" s="5">
        <f t="shared" si="2"/>
        <v>1300</v>
      </c>
      <c r="P100" s="5"/>
      <c r="Q100" s="5"/>
      <c r="R100" s="3"/>
      <c r="S100" s="3">
        <v>1029242976</v>
      </c>
      <c r="T100" s="3">
        <v>1063357001</v>
      </c>
      <c r="U100" s="5"/>
    </row>
    <row r="101" spans="2:21" ht="15.75">
      <c r="B101" s="3" t="s">
        <v>177</v>
      </c>
      <c r="C101" s="4">
        <v>2300</v>
      </c>
      <c r="D101" s="4"/>
      <c r="E101" s="4"/>
      <c r="F101" s="4"/>
      <c r="G101" s="5">
        <v>1000</v>
      </c>
      <c r="H101" s="3" t="s">
        <v>178</v>
      </c>
      <c r="I101" s="5">
        <v>650</v>
      </c>
      <c r="J101" s="3">
        <v>140</v>
      </c>
      <c r="K101" s="5">
        <v>500</v>
      </c>
      <c r="L101" s="3">
        <v>169</v>
      </c>
      <c r="M101" s="5">
        <v>150</v>
      </c>
      <c r="N101" s="3">
        <v>271</v>
      </c>
      <c r="O101" s="5" t="str">
        <f t="shared" si="2"/>
        <v>خالص</v>
      </c>
      <c r="P101" s="5"/>
      <c r="Q101" s="5"/>
      <c r="R101" s="3"/>
      <c r="S101" s="3">
        <v>114177223</v>
      </c>
      <c r="T101" s="3">
        <v>1112706699</v>
      </c>
      <c r="U101" s="5"/>
    </row>
    <row r="102" spans="2:21" ht="15.75">
      <c r="B102" s="3" t="s">
        <v>179</v>
      </c>
      <c r="C102" s="4">
        <v>2300</v>
      </c>
      <c r="D102" s="4"/>
      <c r="E102" s="4"/>
      <c r="F102" s="4"/>
      <c r="G102" s="5">
        <v>1300</v>
      </c>
      <c r="H102" s="3" t="s">
        <v>180</v>
      </c>
      <c r="I102" s="5">
        <v>500</v>
      </c>
      <c r="J102" s="3">
        <v>212</v>
      </c>
      <c r="K102" s="5"/>
      <c r="L102" s="3"/>
      <c r="M102" s="5"/>
      <c r="N102" s="3"/>
      <c r="O102" s="5">
        <f t="shared" si="2"/>
        <v>500</v>
      </c>
      <c r="P102" s="5"/>
      <c r="Q102" s="5"/>
      <c r="R102" s="3"/>
      <c r="S102" s="3">
        <v>111979551</v>
      </c>
      <c r="T102" s="3">
        <v>1091112702</v>
      </c>
      <c r="U102" s="5"/>
    </row>
    <row r="103" spans="2:21" ht="15.75">
      <c r="B103" s="3" t="s">
        <v>181</v>
      </c>
      <c r="C103" s="4">
        <v>2300</v>
      </c>
      <c r="D103" s="4"/>
      <c r="E103" s="4"/>
      <c r="F103" s="4"/>
      <c r="G103" s="5">
        <v>500</v>
      </c>
      <c r="H103" s="3" t="s">
        <v>182</v>
      </c>
      <c r="I103" s="5"/>
      <c r="J103" s="3"/>
      <c r="K103" s="5"/>
      <c r="L103" s="3"/>
      <c r="M103" s="5"/>
      <c r="N103" s="3"/>
      <c r="O103" s="5">
        <f t="shared" si="2"/>
        <v>1800</v>
      </c>
      <c r="P103" s="5"/>
      <c r="Q103" s="5"/>
      <c r="R103" s="3"/>
      <c r="S103" s="3">
        <v>1151310181</v>
      </c>
      <c r="T103" s="3">
        <v>1007178473</v>
      </c>
      <c r="U103" s="5"/>
    </row>
    <row r="104" spans="2:21" ht="15.75">
      <c r="B104" s="3" t="s">
        <v>183</v>
      </c>
      <c r="C104" s="4">
        <v>2300</v>
      </c>
      <c r="D104" s="4"/>
      <c r="E104" s="4"/>
      <c r="F104" s="4"/>
      <c r="G104" s="5">
        <v>1000</v>
      </c>
      <c r="H104" s="3" t="s">
        <v>184</v>
      </c>
      <c r="I104" s="5">
        <v>600</v>
      </c>
      <c r="J104" s="3">
        <v>128</v>
      </c>
      <c r="K104" s="5">
        <v>700</v>
      </c>
      <c r="L104" s="3">
        <v>163</v>
      </c>
      <c r="M104" s="5"/>
      <c r="N104" s="3"/>
      <c r="O104" s="5" t="str">
        <f t="shared" ref="O104:O135" si="3">IF(C104&lt;=0,"معفي",IF(C104-SUM(D104+E104+G104+I104+K104+M104)=0,"خالص",C104-SUM(D104+E104+G104+I104+K104+M104)))</f>
        <v>خالص</v>
      </c>
      <c r="P104" s="5"/>
      <c r="Q104" s="5"/>
      <c r="R104" s="3"/>
      <c r="S104" s="3">
        <v>1273320426</v>
      </c>
      <c r="T104" s="3">
        <v>1205556058</v>
      </c>
      <c r="U104" s="5"/>
    </row>
    <row r="105" spans="2:21" ht="15.75">
      <c r="B105" s="3" t="s">
        <v>185</v>
      </c>
      <c r="C105" s="4">
        <v>2300</v>
      </c>
      <c r="D105" s="4"/>
      <c r="E105" s="4"/>
      <c r="F105" s="4"/>
      <c r="G105" s="5">
        <v>1000</v>
      </c>
      <c r="H105" s="3" t="s">
        <v>186</v>
      </c>
      <c r="I105" s="5">
        <v>500</v>
      </c>
      <c r="J105" s="3">
        <v>145</v>
      </c>
      <c r="K105" s="5"/>
      <c r="L105" s="3"/>
      <c r="M105" s="5"/>
      <c r="N105" s="3"/>
      <c r="O105" s="5">
        <f t="shared" si="3"/>
        <v>800</v>
      </c>
      <c r="P105" s="5"/>
      <c r="Q105" s="5"/>
      <c r="R105" s="3"/>
      <c r="S105" s="3">
        <v>1125854049</v>
      </c>
      <c r="T105" s="3">
        <v>1284037820</v>
      </c>
      <c r="U105" s="5"/>
    </row>
    <row r="106" spans="2:21" ht="15.75">
      <c r="B106" s="3" t="s">
        <v>187</v>
      </c>
      <c r="C106" s="4">
        <v>2300</v>
      </c>
      <c r="D106" s="4"/>
      <c r="E106" s="4"/>
      <c r="F106" s="4"/>
      <c r="G106" s="5">
        <v>1000</v>
      </c>
      <c r="H106" s="3" t="s">
        <v>188</v>
      </c>
      <c r="I106" s="5"/>
      <c r="J106" s="3"/>
      <c r="K106" s="5"/>
      <c r="L106" s="3"/>
      <c r="M106" s="5"/>
      <c r="N106" s="3"/>
      <c r="O106" s="5">
        <f t="shared" si="3"/>
        <v>1300</v>
      </c>
      <c r="P106" s="5"/>
      <c r="Q106" s="5"/>
      <c r="R106" s="3"/>
      <c r="S106" s="3">
        <v>1005299820</v>
      </c>
      <c r="T106" s="3">
        <v>1120528945</v>
      </c>
      <c r="U106" s="5"/>
    </row>
    <row r="107" spans="2:21" ht="15.75">
      <c r="B107" s="3" t="s">
        <v>189</v>
      </c>
      <c r="C107" s="4">
        <v>2300</v>
      </c>
      <c r="D107" s="4"/>
      <c r="E107" s="4"/>
      <c r="F107" s="4"/>
      <c r="G107" s="5">
        <v>1000</v>
      </c>
      <c r="H107" s="3" t="s">
        <v>190</v>
      </c>
      <c r="I107" s="5">
        <v>1000</v>
      </c>
      <c r="J107" s="3">
        <v>215</v>
      </c>
      <c r="K107" s="5"/>
      <c r="L107" s="3"/>
      <c r="M107" s="5"/>
      <c r="N107" s="3"/>
      <c r="O107" s="5">
        <f t="shared" si="3"/>
        <v>300</v>
      </c>
      <c r="P107" s="5"/>
      <c r="Q107" s="5"/>
      <c r="R107" s="3"/>
      <c r="S107" s="3">
        <v>1122057901</v>
      </c>
      <c r="T107" s="3">
        <v>11178363650</v>
      </c>
      <c r="U107" s="5"/>
    </row>
    <row r="108" spans="2:21" ht="15.75">
      <c r="B108" s="3" t="s">
        <v>191</v>
      </c>
      <c r="C108" s="4">
        <v>2300</v>
      </c>
      <c r="D108" s="4"/>
      <c r="E108" s="4"/>
      <c r="F108" s="4"/>
      <c r="G108" s="5">
        <v>1500</v>
      </c>
      <c r="H108" s="3" t="s">
        <v>192</v>
      </c>
      <c r="I108" s="5"/>
      <c r="J108" s="3"/>
      <c r="K108" s="5"/>
      <c r="L108" s="3"/>
      <c r="M108" s="5"/>
      <c r="N108" s="3"/>
      <c r="O108" s="5">
        <f t="shared" si="3"/>
        <v>800</v>
      </c>
      <c r="P108" s="5"/>
      <c r="Q108" s="5"/>
      <c r="R108" s="3"/>
      <c r="S108" s="3">
        <v>1110297854</v>
      </c>
      <c r="T108" s="3">
        <v>1114879654</v>
      </c>
      <c r="U108" s="5"/>
    </row>
    <row r="109" spans="2:21" ht="15.75">
      <c r="B109" s="3" t="s">
        <v>193</v>
      </c>
      <c r="C109" s="4">
        <v>2300</v>
      </c>
      <c r="D109" s="4"/>
      <c r="E109" s="4"/>
      <c r="F109" s="4"/>
      <c r="G109" s="5">
        <v>1500</v>
      </c>
      <c r="H109" s="10" t="s">
        <v>194</v>
      </c>
      <c r="I109" s="5">
        <v>800</v>
      </c>
      <c r="J109" s="3">
        <v>236</v>
      </c>
      <c r="K109" s="5"/>
      <c r="L109" s="3"/>
      <c r="M109" s="5"/>
      <c r="N109" s="3"/>
      <c r="O109" s="5" t="str">
        <f t="shared" si="3"/>
        <v>خالص</v>
      </c>
      <c r="P109" s="5"/>
      <c r="Q109" s="5"/>
      <c r="R109" s="3" t="s">
        <v>195</v>
      </c>
      <c r="S109" s="3">
        <v>1156997435</v>
      </c>
      <c r="T109" s="3"/>
      <c r="U109" s="5"/>
    </row>
    <row r="110" spans="2:21" ht="15.75">
      <c r="B110" s="3" t="s">
        <v>196</v>
      </c>
      <c r="C110" s="4">
        <v>2300</v>
      </c>
      <c r="D110" s="4"/>
      <c r="E110" s="4"/>
      <c r="F110" s="4"/>
      <c r="G110" s="5">
        <v>1300</v>
      </c>
      <c r="H110" s="3" t="s">
        <v>197</v>
      </c>
      <c r="I110" s="5">
        <v>500</v>
      </c>
      <c r="J110" s="3">
        <v>237</v>
      </c>
      <c r="K110" s="5"/>
      <c r="L110" s="3"/>
      <c r="M110" s="5"/>
      <c r="N110" s="3"/>
      <c r="O110" s="5">
        <f t="shared" si="3"/>
        <v>500</v>
      </c>
      <c r="P110" s="5"/>
      <c r="Q110" s="5"/>
      <c r="R110" s="3"/>
      <c r="S110" s="3">
        <v>1118981987</v>
      </c>
      <c r="T110" s="3"/>
      <c r="U110" s="5"/>
    </row>
    <row r="111" spans="2:21" ht="15.75">
      <c r="B111" s="3" t="s">
        <v>198</v>
      </c>
      <c r="C111" s="4">
        <v>2300</v>
      </c>
      <c r="D111" s="4"/>
      <c r="E111" s="4"/>
      <c r="F111" s="4"/>
      <c r="G111" s="5">
        <v>2000</v>
      </c>
      <c r="H111" s="3" t="s">
        <v>199</v>
      </c>
      <c r="I111" s="5"/>
      <c r="J111" s="3"/>
      <c r="K111" s="5"/>
      <c r="L111" s="3"/>
      <c r="M111" s="5"/>
      <c r="N111" s="3"/>
      <c r="O111" s="5">
        <f t="shared" si="3"/>
        <v>300</v>
      </c>
      <c r="P111" s="5"/>
      <c r="Q111" s="5"/>
      <c r="R111" s="3"/>
      <c r="S111" s="3">
        <v>1011080503</v>
      </c>
      <c r="T111" s="3"/>
      <c r="U111" s="5"/>
    </row>
    <row r="112" spans="2:21" ht="15.75">
      <c r="B112" s="3" t="s">
        <v>200</v>
      </c>
      <c r="C112" s="4">
        <v>2300</v>
      </c>
      <c r="D112" s="4"/>
      <c r="E112" s="4"/>
      <c r="F112" s="4"/>
      <c r="G112" s="5">
        <v>1400</v>
      </c>
      <c r="H112" s="3" t="s">
        <v>201</v>
      </c>
      <c r="I112" s="5"/>
      <c r="J112" s="3"/>
      <c r="K112" s="5"/>
      <c r="L112" s="3"/>
      <c r="M112" s="5"/>
      <c r="N112" s="3"/>
      <c r="O112" s="5">
        <f t="shared" si="3"/>
        <v>900</v>
      </c>
      <c r="P112" s="5"/>
      <c r="Q112" s="5"/>
      <c r="R112" s="3"/>
      <c r="S112" s="3"/>
      <c r="T112" s="3">
        <v>1159330294</v>
      </c>
      <c r="U112" s="5"/>
    </row>
    <row r="113" spans="2:21" ht="15.75">
      <c r="B113" s="3" t="s">
        <v>202</v>
      </c>
      <c r="C113" s="4">
        <v>2300</v>
      </c>
      <c r="D113" s="4"/>
      <c r="E113" s="4"/>
      <c r="F113" s="4"/>
      <c r="G113" s="5">
        <v>500</v>
      </c>
      <c r="H113" s="3" t="s">
        <v>203</v>
      </c>
      <c r="I113" s="5">
        <v>500</v>
      </c>
      <c r="J113" s="3">
        <v>184</v>
      </c>
      <c r="K113" s="5"/>
      <c r="L113" s="3"/>
      <c r="M113" s="5"/>
      <c r="N113" s="3"/>
      <c r="O113" s="5">
        <f t="shared" si="3"/>
        <v>1300</v>
      </c>
      <c r="P113" s="5"/>
      <c r="Q113" s="5"/>
      <c r="R113" s="3"/>
      <c r="S113" s="3"/>
      <c r="T113" s="3">
        <v>1066515565</v>
      </c>
      <c r="U113" s="5"/>
    </row>
    <row r="114" spans="2:21" ht="15.75">
      <c r="B114" s="3" t="s">
        <v>204</v>
      </c>
      <c r="C114" s="4">
        <v>2300</v>
      </c>
      <c r="D114" s="4"/>
      <c r="E114" s="4"/>
      <c r="F114" s="4"/>
      <c r="G114" s="5">
        <v>500</v>
      </c>
      <c r="H114" s="3" t="s">
        <v>205</v>
      </c>
      <c r="I114" s="5">
        <v>500</v>
      </c>
      <c r="J114" s="3">
        <v>185</v>
      </c>
      <c r="K114" s="5"/>
      <c r="L114" s="3"/>
      <c r="M114" s="5"/>
      <c r="N114" s="3"/>
      <c r="O114" s="5">
        <f t="shared" si="3"/>
        <v>1300</v>
      </c>
      <c r="P114" s="5"/>
      <c r="Q114" s="5"/>
      <c r="R114" s="3"/>
      <c r="S114" s="3">
        <v>1112818117</v>
      </c>
      <c r="T114" s="3">
        <v>1205015400</v>
      </c>
      <c r="U114" s="5"/>
    </row>
    <row r="115" spans="2:21" ht="15.75">
      <c r="B115" s="3" t="s">
        <v>206</v>
      </c>
      <c r="C115" s="4">
        <v>2300</v>
      </c>
      <c r="D115" s="4"/>
      <c r="E115" s="4"/>
      <c r="F115" s="4"/>
      <c r="G115" s="5">
        <v>1500</v>
      </c>
      <c r="H115" s="3" t="s">
        <v>207</v>
      </c>
      <c r="I115" s="5"/>
      <c r="J115" s="3"/>
      <c r="K115" s="5"/>
      <c r="L115" s="3"/>
      <c r="M115" s="5"/>
      <c r="N115" s="3"/>
      <c r="O115" s="5">
        <f t="shared" si="3"/>
        <v>800</v>
      </c>
      <c r="P115" s="5"/>
      <c r="Q115" s="5"/>
      <c r="R115" s="3"/>
      <c r="S115" s="3">
        <v>111553649</v>
      </c>
      <c r="T115" s="3"/>
      <c r="U115" s="5"/>
    </row>
    <row r="116" spans="2:21" ht="15.75">
      <c r="B116" s="3" t="s">
        <v>208</v>
      </c>
      <c r="C116" s="4">
        <v>2300</v>
      </c>
      <c r="D116" s="4"/>
      <c r="E116" s="4"/>
      <c r="F116" s="4"/>
      <c r="G116" s="5">
        <v>500</v>
      </c>
      <c r="H116" s="3" t="s">
        <v>209</v>
      </c>
      <c r="I116" s="5"/>
      <c r="J116" s="3"/>
      <c r="K116" s="5"/>
      <c r="L116" s="3"/>
      <c r="M116" s="5"/>
      <c r="N116" s="3"/>
      <c r="O116" s="5">
        <f t="shared" si="3"/>
        <v>1800</v>
      </c>
      <c r="P116" s="5"/>
      <c r="Q116" s="5"/>
      <c r="R116" s="3"/>
      <c r="S116" s="3">
        <v>1271522045</v>
      </c>
      <c r="T116" s="3">
        <v>1112008669</v>
      </c>
      <c r="U116" s="5"/>
    </row>
    <row r="117" spans="2:21" ht="15.75">
      <c r="B117" s="3" t="s">
        <v>210</v>
      </c>
      <c r="C117" s="4">
        <v>2300</v>
      </c>
      <c r="D117" s="4"/>
      <c r="E117" s="4"/>
      <c r="F117" s="4"/>
      <c r="G117" s="5">
        <v>1000</v>
      </c>
      <c r="H117" s="3" t="s">
        <v>211</v>
      </c>
      <c r="I117" s="5">
        <v>1300</v>
      </c>
      <c r="J117" s="3">
        <v>287</v>
      </c>
      <c r="K117" s="5"/>
      <c r="L117" s="3"/>
      <c r="M117" s="5"/>
      <c r="N117" s="3"/>
      <c r="O117" s="5" t="str">
        <f t="shared" si="3"/>
        <v>خالص</v>
      </c>
      <c r="P117" s="5"/>
      <c r="Q117" s="5"/>
      <c r="R117" s="3"/>
      <c r="S117" s="3">
        <v>1116725345</v>
      </c>
      <c r="T117" s="3">
        <v>1147889875</v>
      </c>
      <c r="U117" s="5"/>
    </row>
    <row r="118" spans="2:21" ht="15.75">
      <c r="B118" s="3" t="s">
        <v>212</v>
      </c>
      <c r="C118" s="4">
        <v>2300</v>
      </c>
      <c r="D118" s="4"/>
      <c r="E118" s="4"/>
      <c r="F118" s="4"/>
      <c r="G118" s="5">
        <v>2300</v>
      </c>
      <c r="H118" s="3" t="s">
        <v>213</v>
      </c>
      <c r="I118" s="5"/>
      <c r="J118" s="3"/>
      <c r="K118" s="5"/>
      <c r="L118" s="3"/>
      <c r="M118" s="5"/>
      <c r="N118" s="3"/>
      <c r="O118" s="5" t="str">
        <f t="shared" si="3"/>
        <v>خالص</v>
      </c>
      <c r="P118" s="5"/>
      <c r="Q118" s="5"/>
      <c r="R118" s="3"/>
      <c r="S118" s="3">
        <v>1155460717</v>
      </c>
      <c r="T118" s="3"/>
      <c r="U118" s="5" t="s">
        <v>214</v>
      </c>
    </row>
    <row r="119" spans="2:21" ht="15.75">
      <c r="B119" s="3" t="s">
        <v>215</v>
      </c>
      <c r="C119" s="4">
        <v>2300</v>
      </c>
      <c r="D119" s="4"/>
      <c r="E119" s="4"/>
      <c r="F119" s="4"/>
      <c r="G119" s="5">
        <v>1000</v>
      </c>
      <c r="H119" s="3" t="s">
        <v>216</v>
      </c>
      <c r="I119" s="5"/>
      <c r="J119" s="3"/>
      <c r="K119" s="5"/>
      <c r="L119" s="3"/>
      <c r="M119" s="5"/>
      <c r="N119" s="3"/>
      <c r="O119" s="5">
        <f t="shared" si="3"/>
        <v>1300</v>
      </c>
      <c r="P119" s="5"/>
      <c r="Q119" s="5"/>
      <c r="R119" s="3"/>
      <c r="S119" s="3"/>
      <c r="T119" s="3"/>
      <c r="U119" s="5"/>
    </row>
    <row r="120" spans="2:21" ht="15.75">
      <c r="B120" s="3" t="s">
        <v>217</v>
      </c>
      <c r="C120" s="4">
        <v>2300</v>
      </c>
      <c r="D120" s="4"/>
      <c r="E120" s="4"/>
      <c r="F120" s="4"/>
      <c r="G120" s="5">
        <v>2300</v>
      </c>
      <c r="H120" s="3" t="s">
        <v>218</v>
      </c>
      <c r="I120" s="5"/>
      <c r="J120" s="3"/>
      <c r="K120" s="5"/>
      <c r="L120" s="3"/>
      <c r="M120" s="5"/>
      <c r="N120" s="3"/>
      <c r="O120" s="5" t="str">
        <f t="shared" si="3"/>
        <v>خالص</v>
      </c>
      <c r="P120" s="5"/>
      <c r="Q120" s="5"/>
      <c r="R120" s="3"/>
      <c r="S120" s="3">
        <v>1095740579</v>
      </c>
      <c r="T120" s="3"/>
      <c r="U120" s="5"/>
    </row>
    <row r="121" spans="2:21" ht="15.75">
      <c r="B121" s="3" t="s">
        <v>219</v>
      </c>
      <c r="C121" s="4">
        <v>2300</v>
      </c>
      <c r="D121" s="4"/>
      <c r="E121" s="4"/>
      <c r="F121" s="4"/>
      <c r="G121" s="5">
        <v>500</v>
      </c>
      <c r="H121" s="3" t="s">
        <v>220</v>
      </c>
      <c r="I121" s="5">
        <v>350</v>
      </c>
      <c r="J121" s="3">
        <v>288</v>
      </c>
      <c r="K121" s="5"/>
      <c r="L121" s="3"/>
      <c r="M121" s="5"/>
      <c r="N121" s="3"/>
      <c r="O121" s="5">
        <f t="shared" si="3"/>
        <v>1450</v>
      </c>
      <c r="P121" s="5"/>
      <c r="Q121" s="5"/>
      <c r="R121" s="3"/>
      <c r="S121" s="3">
        <v>1027882933</v>
      </c>
      <c r="T121" s="3">
        <v>1010443323</v>
      </c>
      <c r="U121" s="5"/>
    </row>
    <row r="122" spans="2:21" ht="15.75">
      <c r="B122" s="3" t="s">
        <v>221</v>
      </c>
      <c r="C122" s="4">
        <v>2300</v>
      </c>
      <c r="D122" s="4"/>
      <c r="E122" s="4"/>
      <c r="F122" s="4"/>
      <c r="G122" s="5">
        <v>1500</v>
      </c>
      <c r="H122" s="3" t="s">
        <v>222</v>
      </c>
      <c r="I122" s="5"/>
      <c r="J122" s="3"/>
      <c r="K122" s="5"/>
      <c r="L122" s="3"/>
      <c r="M122" s="5"/>
      <c r="N122" s="3"/>
      <c r="O122" s="5">
        <f t="shared" si="3"/>
        <v>800</v>
      </c>
      <c r="P122" s="5"/>
      <c r="Q122" s="5"/>
      <c r="R122" s="3"/>
      <c r="S122" s="3">
        <v>1140889117</v>
      </c>
      <c r="T122" s="3">
        <v>1002424880</v>
      </c>
      <c r="U122" s="5"/>
    </row>
    <row r="123" spans="2:21" ht="15.75">
      <c r="B123" s="3" t="s">
        <v>223</v>
      </c>
      <c r="C123" s="4">
        <v>2300</v>
      </c>
      <c r="D123" s="4"/>
      <c r="E123" s="4"/>
      <c r="F123" s="4"/>
      <c r="G123" s="5">
        <v>1000</v>
      </c>
      <c r="H123" s="3" t="s">
        <v>224</v>
      </c>
      <c r="I123" s="5"/>
      <c r="J123" s="3"/>
      <c r="K123" s="5"/>
      <c r="L123" s="3"/>
      <c r="M123" s="5"/>
      <c r="N123" s="3"/>
      <c r="O123" s="5">
        <f t="shared" si="3"/>
        <v>1300</v>
      </c>
      <c r="P123" s="5"/>
      <c r="Q123" s="5"/>
      <c r="R123" s="3"/>
      <c r="S123" s="3">
        <v>1283953503</v>
      </c>
      <c r="T123" s="3">
        <v>1113503546</v>
      </c>
      <c r="U123" s="5"/>
    </row>
    <row r="124" spans="2:21" ht="15.75">
      <c r="B124" s="3" t="s">
        <v>225</v>
      </c>
      <c r="C124" s="4">
        <v>2300</v>
      </c>
      <c r="D124" s="4"/>
      <c r="E124" s="4"/>
      <c r="F124" s="4"/>
      <c r="G124" s="5">
        <v>500</v>
      </c>
      <c r="H124" s="3" t="s">
        <v>226</v>
      </c>
      <c r="I124" s="5">
        <v>600</v>
      </c>
      <c r="J124" s="3" t="s">
        <v>227</v>
      </c>
      <c r="K124" s="5"/>
      <c r="L124" s="3"/>
      <c r="M124" s="5"/>
      <c r="N124" s="3"/>
      <c r="O124" s="5">
        <f t="shared" si="3"/>
        <v>1200</v>
      </c>
      <c r="P124" s="5"/>
      <c r="Q124" s="5"/>
      <c r="R124" s="3"/>
      <c r="S124" s="3"/>
      <c r="T124" s="3">
        <v>1228751316</v>
      </c>
      <c r="U124" s="5"/>
    </row>
    <row r="125" spans="2:21" ht="15.75">
      <c r="B125" s="3" t="s">
        <v>228</v>
      </c>
      <c r="C125" s="4">
        <v>2300</v>
      </c>
      <c r="D125" s="4"/>
      <c r="E125" s="4"/>
      <c r="F125" s="4"/>
      <c r="G125" s="5">
        <v>500</v>
      </c>
      <c r="H125" s="3" t="s">
        <v>229</v>
      </c>
      <c r="I125" s="5">
        <v>500</v>
      </c>
      <c r="J125" s="3">
        <v>205</v>
      </c>
      <c r="K125" s="5">
        <v>500</v>
      </c>
      <c r="L125" s="3">
        <v>275</v>
      </c>
      <c r="M125" s="5"/>
      <c r="N125" s="3"/>
      <c r="O125" s="5">
        <f t="shared" si="3"/>
        <v>800</v>
      </c>
      <c r="P125" s="5"/>
      <c r="Q125" s="5"/>
      <c r="R125" s="3"/>
      <c r="S125" s="3"/>
      <c r="T125" s="3"/>
      <c r="U125" s="5"/>
    </row>
    <row r="126" spans="2:21" ht="15.75">
      <c r="B126" s="3" t="s">
        <v>230</v>
      </c>
      <c r="C126" s="4">
        <v>2300</v>
      </c>
      <c r="D126" s="4"/>
      <c r="E126" s="4"/>
      <c r="F126" s="4"/>
      <c r="G126" s="5">
        <v>2000</v>
      </c>
      <c r="H126" s="3" t="s">
        <v>231</v>
      </c>
      <c r="I126" s="5"/>
      <c r="J126" s="3"/>
      <c r="K126" s="5"/>
      <c r="L126" s="3"/>
      <c r="M126" s="5"/>
      <c r="N126" s="3"/>
      <c r="O126" s="5">
        <f t="shared" si="3"/>
        <v>300</v>
      </c>
      <c r="P126" s="5"/>
      <c r="Q126" s="5"/>
      <c r="R126" s="3"/>
      <c r="S126" s="3">
        <v>1123094262</v>
      </c>
      <c r="T126" s="3">
        <v>1221208476</v>
      </c>
      <c r="U126" s="5"/>
    </row>
    <row r="127" spans="2:21" ht="15.75">
      <c r="B127" s="3" t="s">
        <v>232</v>
      </c>
      <c r="C127" s="4">
        <v>2300</v>
      </c>
      <c r="D127" s="4"/>
      <c r="E127" s="4"/>
      <c r="F127" s="4"/>
      <c r="G127" s="5">
        <v>1200</v>
      </c>
      <c r="H127" s="3" t="s">
        <v>233</v>
      </c>
      <c r="I127" s="5">
        <v>300</v>
      </c>
      <c r="J127" s="3">
        <v>176</v>
      </c>
      <c r="K127" s="5">
        <v>800</v>
      </c>
      <c r="L127" s="3">
        <v>279</v>
      </c>
      <c r="M127" s="5"/>
      <c r="N127" s="3"/>
      <c r="O127" s="5" t="str">
        <f t="shared" si="3"/>
        <v>خالص</v>
      </c>
      <c r="P127" s="5"/>
      <c r="Q127" s="5"/>
      <c r="R127" s="3"/>
      <c r="S127" s="3">
        <v>1153364795</v>
      </c>
      <c r="T127" s="3">
        <v>1003307949</v>
      </c>
      <c r="U127" s="5"/>
    </row>
    <row r="128" spans="2:21" ht="15.75">
      <c r="B128" s="3" t="s">
        <v>234</v>
      </c>
      <c r="C128" s="4">
        <v>2300</v>
      </c>
      <c r="D128" s="4"/>
      <c r="E128" s="4"/>
      <c r="F128" s="4"/>
      <c r="G128" s="5">
        <v>2000</v>
      </c>
      <c r="H128" s="3" t="s">
        <v>235</v>
      </c>
      <c r="I128" s="5"/>
      <c r="J128" s="3"/>
      <c r="K128" s="5"/>
      <c r="L128" s="3"/>
      <c r="M128" s="5"/>
      <c r="N128" s="3"/>
      <c r="O128" s="5">
        <f t="shared" si="3"/>
        <v>300</v>
      </c>
      <c r="P128" s="5"/>
      <c r="Q128" s="5"/>
      <c r="R128" s="3"/>
      <c r="S128" s="3">
        <v>1153367749</v>
      </c>
      <c r="T128" s="3">
        <v>1114242159</v>
      </c>
      <c r="U128" s="5"/>
    </row>
    <row r="129" spans="2:21" ht="15.75">
      <c r="B129" s="3" t="s">
        <v>236</v>
      </c>
      <c r="C129" s="4">
        <v>2300</v>
      </c>
      <c r="D129" s="4"/>
      <c r="E129" s="4"/>
      <c r="F129" s="4"/>
      <c r="G129" s="5">
        <v>1500</v>
      </c>
      <c r="H129" s="3" t="s">
        <v>237</v>
      </c>
      <c r="I129" s="5"/>
      <c r="J129" s="3"/>
      <c r="K129" s="5"/>
      <c r="L129" s="3"/>
      <c r="M129" s="5"/>
      <c r="N129" s="3"/>
      <c r="O129" s="5">
        <f t="shared" si="3"/>
        <v>800</v>
      </c>
      <c r="P129" s="5"/>
      <c r="Q129" s="5"/>
      <c r="R129" s="3"/>
      <c r="S129" s="3"/>
      <c r="T129" s="3"/>
      <c r="U129" s="5"/>
    </row>
    <row r="130" spans="2:21" ht="15.75">
      <c r="B130" s="3" t="s">
        <v>238</v>
      </c>
      <c r="C130" s="4">
        <v>2300</v>
      </c>
      <c r="D130" s="4"/>
      <c r="E130" s="4"/>
      <c r="F130" s="4"/>
      <c r="G130" s="5">
        <v>1200</v>
      </c>
      <c r="H130" s="3" t="s">
        <v>239</v>
      </c>
      <c r="I130" s="5">
        <v>300</v>
      </c>
      <c r="J130" s="3">
        <v>217</v>
      </c>
      <c r="K130" s="5"/>
      <c r="L130" s="3"/>
      <c r="M130" s="5"/>
      <c r="N130" s="3"/>
      <c r="O130" s="5">
        <f t="shared" si="3"/>
        <v>800</v>
      </c>
      <c r="P130" s="5"/>
      <c r="Q130" s="5"/>
      <c r="R130" s="3"/>
      <c r="S130" s="3">
        <v>1123431202</v>
      </c>
      <c r="T130" s="3">
        <v>1124317734</v>
      </c>
      <c r="U130" s="5"/>
    </row>
    <row r="131" spans="2:21" ht="15.75">
      <c r="B131" s="3" t="s">
        <v>240</v>
      </c>
      <c r="C131" s="4">
        <v>2300</v>
      </c>
      <c r="D131" s="4"/>
      <c r="E131" s="4"/>
      <c r="F131" s="4"/>
      <c r="G131" s="5">
        <v>1500</v>
      </c>
      <c r="H131" s="3" t="s">
        <v>241</v>
      </c>
      <c r="I131" s="5"/>
      <c r="J131" s="3"/>
      <c r="K131" s="5"/>
      <c r="L131" s="3"/>
      <c r="M131" s="5"/>
      <c r="N131" s="3"/>
      <c r="O131" s="5">
        <f t="shared" si="3"/>
        <v>800</v>
      </c>
      <c r="P131" s="5"/>
      <c r="Q131" s="5"/>
      <c r="R131" s="3"/>
      <c r="S131" s="3">
        <v>1064684449</v>
      </c>
      <c r="T131" s="3"/>
      <c r="U131" s="5"/>
    </row>
    <row r="132" spans="2:21" ht="15.75">
      <c r="B132" s="3" t="s">
        <v>242</v>
      </c>
      <c r="C132" s="4">
        <v>2300</v>
      </c>
      <c r="D132" s="4"/>
      <c r="E132" s="4"/>
      <c r="F132" s="4"/>
      <c r="G132" s="5">
        <v>1000</v>
      </c>
      <c r="H132" s="3" t="s">
        <v>243</v>
      </c>
      <c r="I132" s="5"/>
      <c r="J132" s="3"/>
      <c r="K132" s="5"/>
      <c r="L132" s="3"/>
      <c r="M132" s="5"/>
      <c r="N132" s="3"/>
      <c r="O132" s="5">
        <f t="shared" si="3"/>
        <v>1300</v>
      </c>
      <c r="P132" s="5"/>
      <c r="Q132" s="5"/>
      <c r="R132" s="3"/>
      <c r="S132" s="3">
        <v>1287331320</v>
      </c>
      <c r="T132" s="3">
        <v>122679441</v>
      </c>
      <c r="U132" s="5"/>
    </row>
    <row r="133" spans="2:21" ht="15.75">
      <c r="B133" s="3" t="s">
        <v>244</v>
      </c>
      <c r="C133" s="4">
        <v>2300</v>
      </c>
      <c r="D133" s="4"/>
      <c r="E133" s="4"/>
      <c r="F133" s="4"/>
      <c r="G133" s="5">
        <v>500</v>
      </c>
      <c r="H133" s="3" t="s">
        <v>245</v>
      </c>
      <c r="I133" s="5">
        <v>1000</v>
      </c>
      <c r="J133" s="3">
        <v>254</v>
      </c>
      <c r="K133" s="5"/>
      <c r="L133" s="3"/>
      <c r="M133" s="5"/>
      <c r="N133" s="3"/>
      <c r="O133" s="5">
        <f t="shared" si="3"/>
        <v>800</v>
      </c>
      <c r="P133" s="5"/>
      <c r="Q133" s="5"/>
      <c r="R133" s="3"/>
      <c r="S133" s="3">
        <v>10181006454</v>
      </c>
      <c r="T133" s="3">
        <v>1124242073</v>
      </c>
      <c r="U133" s="5"/>
    </row>
    <row r="134" spans="2:21" ht="15.75">
      <c r="B134" s="3" t="s">
        <v>246</v>
      </c>
      <c r="C134" s="4">
        <v>2300</v>
      </c>
      <c r="D134" s="4"/>
      <c r="E134" s="4"/>
      <c r="F134" s="4"/>
      <c r="G134" s="5">
        <v>500</v>
      </c>
      <c r="H134" s="3" t="s">
        <v>247</v>
      </c>
      <c r="I134" s="5">
        <v>500</v>
      </c>
      <c r="J134" s="3">
        <v>255</v>
      </c>
      <c r="K134" s="5"/>
      <c r="L134" s="3"/>
      <c r="M134" s="5"/>
      <c r="N134" s="3"/>
      <c r="O134" s="5">
        <f t="shared" si="3"/>
        <v>1300</v>
      </c>
      <c r="P134" s="5"/>
      <c r="Q134" s="5"/>
      <c r="R134" s="3"/>
      <c r="S134" s="3"/>
      <c r="T134" s="3">
        <v>11124242073</v>
      </c>
      <c r="U134" s="5"/>
    </row>
    <row r="135" spans="2:21" ht="15.75">
      <c r="B135" s="3" t="s">
        <v>248</v>
      </c>
      <c r="C135" s="4">
        <v>2300</v>
      </c>
      <c r="D135" s="4"/>
      <c r="E135" s="4"/>
      <c r="F135" s="4"/>
      <c r="G135" s="5">
        <v>1300</v>
      </c>
      <c r="H135" s="3" t="s">
        <v>249</v>
      </c>
      <c r="I135" s="5"/>
      <c r="J135" s="3"/>
      <c r="K135" s="5"/>
      <c r="L135" s="3"/>
      <c r="M135" s="5"/>
      <c r="N135" s="3"/>
      <c r="O135" s="5">
        <f t="shared" si="3"/>
        <v>1000</v>
      </c>
      <c r="P135" s="5"/>
      <c r="Q135" s="5"/>
      <c r="R135" s="3"/>
      <c r="S135" s="3">
        <v>1068682099</v>
      </c>
      <c r="T135" s="3">
        <v>1222593311</v>
      </c>
      <c r="U135" s="5"/>
    </row>
    <row r="136" spans="2:21" ht="15.75">
      <c r="B136" s="3" t="s">
        <v>250</v>
      </c>
      <c r="C136" s="4">
        <v>2300</v>
      </c>
      <c r="D136" s="4"/>
      <c r="E136" s="4"/>
      <c r="F136" s="4"/>
      <c r="G136" s="5">
        <v>2300</v>
      </c>
      <c r="H136" s="3" t="s">
        <v>251</v>
      </c>
      <c r="I136" s="5"/>
      <c r="J136" s="3"/>
      <c r="K136" s="5"/>
      <c r="L136" s="3"/>
      <c r="M136" s="5"/>
      <c r="N136" s="3"/>
      <c r="O136" s="5" t="str">
        <f t="shared" ref="O136:O167" si="4">IF(C136&lt;=0,"معفي",IF(C136-SUM(D136+E136+G136+I136+K136+M136)=0,"خالص",C136-SUM(D136+E136+G136+I136+K136+M136)))</f>
        <v>خالص</v>
      </c>
      <c r="P136" s="5"/>
      <c r="Q136" s="5"/>
      <c r="R136" s="3"/>
      <c r="S136" s="3"/>
      <c r="T136" s="3">
        <v>11264563311</v>
      </c>
      <c r="U136" s="5"/>
    </row>
    <row r="137" spans="2:21" ht="15.75">
      <c r="B137" s="3" t="s">
        <v>252</v>
      </c>
      <c r="C137" s="4">
        <v>2300</v>
      </c>
      <c r="D137" s="4"/>
      <c r="E137" s="4"/>
      <c r="F137" s="4"/>
      <c r="G137" s="5">
        <v>1000</v>
      </c>
      <c r="H137" s="3" t="s">
        <v>253</v>
      </c>
      <c r="I137" s="5"/>
      <c r="J137" s="3"/>
      <c r="K137" s="5"/>
      <c r="L137" s="3"/>
      <c r="M137" s="5"/>
      <c r="N137" s="3"/>
      <c r="O137" s="5">
        <f t="shared" si="4"/>
        <v>1300</v>
      </c>
      <c r="P137" s="5"/>
      <c r="Q137" s="5"/>
      <c r="R137" s="3"/>
      <c r="S137" s="3">
        <v>1274783013</v>
      </c>
      <c r="T137" s="3">
        <v>1003682652</v>
      </c>
      <c r="U137" s="5"/>
    </row>
    <row r="138" spans="2:21" ht="15.75">
      <c r="B138" s="3" t="s">
        <v>254</v>
      </c>
      <c r="C138" s="4">
        <v>2300</v>
      </c>
      <c r="D138" s="4"/>
      <c r="E138" s="4"/>
      <c r="F138" s="4"/>
      <c r="G138" s="5">
        <v>2300</v>
      </c>
      <c r="H138" s="3">
        <v>263</v>
      </c>
      <c r="I138" s="5"/>
      <c r="J138" s="3"/>
      <c r="K138" s="5"/>
      <c r="L138" s="3"/>
      <c r="M138" s="5"/>
      <c r="N138" s="3"/>
      <c r="O138" s="5" t="str">
        <f t="shared" si="4"/>
        <v>خالص</v>
      </c>
      <c r="P138" s="5"/>
      <c r="Q138" s="5"/>
      <c r="R138" s="3"/>
      <c r="S138" s="3">
        <v>1282502555</v>
      </c>
      <c r="T138" s="3">
        <v>1203123121</v>
      </c>
      <c r="U138" s="5"/>
    </row>
    <row r="139" spans="2:21" ht="15.75">
      <c r="B139" s="3" t="s">
        <v>255</v>
      </c>
      <c r="C139" s="4">
        <v>2300</v>
      </c>
      <c r="D139" s="4"/>
      <c r="E139" s="4"/>
      <c r="F139" s="4"/>
      <c r="G139" s="5">
        <v>1500</v>
      </c>
      <c r="H139" s="3" t="s">
        <v>256</v>
      </c>
      <c r="I139" s="5"/>
      <c r="J139" s="3"/>
      <c r="K139" s="5"/>
      <c r="L139" s="3"/>
      <c r="M139" s="5"/>
      <c r="N139" s="3"/>
      <c r="O139" s="5">
        <f t="shared" si="4"/>
        <v>800</v>
      </c>
      <c r="P139" s="5"/>
      <c r="Q139" s="5"/>
      <c r="R139" s="3"/>
      <c r="S139" s="3">
        <v>1013184749</v>
      </c>
      <c r="T139" s="3"/>
      <c r="U139" s="5"/>
    </row>
    <row r="140" spans="2:21" ht="15.75">
      <c r="B140" s="3" t="s">
        <v>257</v>
      </c>
      <c r="C140" s="4">
        <v>2300</v>
      </c>
      <c r="D140" s="4"/>
      <c r="E140" s="4"/>
      <c r="F140" s="4"/>
      <c r="G140" s="5">
        <v>500</v>
      </c>
      <c r="H140" s="3" t="s">
        <v>258</v>
      </c>
      <c r="I140" s="5">
        <v>500</v>
      </c>
      <c r="J140" s="3">
        <v>278</v>
      </c>
      <c r="K140" s="5"/>
      <c r="L140" s="3"/>
      <c r="M140" s="5"/>
      <c r="N140" s="3"/>
      <c r="O140" s="5">
        <f t="shared" si="4"/>
        <v>1300</v>
      </c>
      <c r="P140" s="5"/>
      <c r="Q140" s="5"/>
      <c r="R140" s="3"/>
      <c r="S140" s="3">
        <v>1020981785</v>
      </c>
      <c r="T140" s="3"/>
      <c r="U140" s="5"/>
    </row>
    <row r="141" spans="2:21" ht="15.75">
      <c r="B141" s="3" t="s">
        <v>259</v>
      </c>
      <c r="C141" s="4">
        <v>2900</v>
      </c>
      <c r="D141" s="4"/>
      <c r="E141" s="4"/>
      <c r="F141" s="4"/>
      <c r="G141" s="5">
        <v>1400</v>
      </c>
      <c r="H141" s="3" t="s">
        <v>260</v>
      </c>
      <c r="I141" s="5"/>
      <c r="J141" s="3"/>
      <c r="K141" s="5"/>
      <c r="L141" s="3"/>
      <c r="M141" s="5"/>
      <c r="N141" s="3"/>
      <c r="O141" s="5">
        <f t="shared" si="4"/>
        <v>1500</v>
      </c>
      <c r="P141" s="5"/>
      <c r="Q141" s="5" t="s">
        <v>261</v>
      </c>
      <c r="R141" s="3"/>
      <c r="S141" s="3">
        <v>1027681608</v>
      </c>
      <c r="T141" s="3">
        <v>1120450135</v>
      </c>
      <c r="U141" s="5" t="s">
        <v>262</v>
      </c>
    </row>
    <row r="142" spans="2:21" ht="15.75">
      <c r="B142" s="3" t="s">
        <v>263</v>
      </c>
      <c r="C142" s="4">
        <v>3000</v>
      </c>
      <c r="D142" s="4"/>
      <c r="E142" s="4"/>
      <c r="F142" s="4"/>
      <c r="G142" s="5">
        <v>1500</v>
      </c>
      <c r="H142" s="3" t="s">
        <v>264</v>
      </c>
      <c r="I142" s="5">
        <v>1500</v>
      </c>
      <c r="J142" s="3">
        <v>210</v>
      </c>
      <c r="K142" s="5"/>
      <c r="L142" s="3"/>
      <c r="M142" s="5"/>
      <c r="N142" s="3"/>
      <c r="O142" s="5" t="str">
        <f t="shared" si="4"/>
        <v>خالص</v>
      </c>
      <c r="P142" s="5"/>
      <c r="Q142" s="5"/>
      <c r="R142" s="3"/>
      <c r="S142" s="3">
        <v>1012574410</v>
      </c>
      <c r="T142" s="3"/>
      <c r="U142" s="5" t="s">
        <v>265</v>
      </c>
    </row>
    <row r="143" spans="2:21" ht="15.75">
      <c r="B143" s="3" t="s">
        <v>266</v>
      </c>
      <c r="C143" s="4">
        <v>3200</v>
      </c>
      <c r="D143" s="4"/>
      <c r="E143" s="4"/>
      <c r="F143" s="4"/>
      <c r="G143" s="5">
        <v>2000</v>
      </c>
      <c r="H143" s="3" t="s">
        <v>267</v>
      </c>
      <c r="I143" s="5">
        <v>1200</v>
      </c>
      <c r="J143" s="3">
        <v>232</v>
      </c>
      <c r="K143" s="5"/>
      <c r="L143" s="3"/>
      <c r="M143" s="5"/>
      <c r="N143" s="3"/>
      <c r="O143" s="5" t="str">
        <f t="shared" si="4"/>
        <v>خالص</v>
      </c>
      <c r="P143" s="5"/>
      <c r="Q143" s="5"/>
      <c r="R143" s="3"/>
      <c r="S143" s="3">
        <v>1010117451</v>
      </c>
      <c r="T143" s="3"/>
      <c r="U143" s="5" t="s">
        <v>268</v>
      </c>
    </row>
    <row r="144" spans="2:21" ht="15.75">
      <c r="B144" s="3" t="s">
        <v>269</v>
      </c>
      <c r="C144" s="4">
        <v>3450</v>
      </c>
      <c r="D144" s="4"/>
      <c r="E144" s="4"/>
      <c r="F144" s="4"/>
      <c r="G144" s="5">
        <v>2000</v>
      </c>
      <c r="H144" s="3">
        <v>289</v>
      </c>
      <c r="I144" s="5"/>
      <c r="J144" s="3"/>
      <c r="K144" s="5"/>
      <c r="L144" s="3"/>
      <c r="M144" s="5"/>
      <c r="N144" s="3"/>
      <c r="O144" s="5">
        <f t="shared" si="4"/>
        <v>1450</v>
      </c>
      <c r="P144" s="5">
        <v>250</v>
      </c>
      <c r="Q144" s="5" t="s">
        <v>270</v>
      </c>
      <c r="R144" s="3"/>
      <c r="S144" s="3">
        <v>1007935001</v>
      </c>
      <c r="T144" s="3">
        <v>1027011121</v>
      </c>
      <c r="U144" s="5" t="s">
        <v>271</v>
      </c>
    </row>
    <row r="145" spans="2:21" ht="15.75">
      <c r="B145" s="3" t="s">
        <v>272</v>
      </c>
      <c r="C145" s="4">
        <v>3500</v>
      </c>
      <c r="D145" s="4"/>
      <c r="E145" s="4"/>
      <c r="F145" s="4"/>
      <c r="G145" s="5">
        <v>2000</v>
      </c>
      <c r="H145" s="3" t="s">
        <v>273</v>
      </c>
      <c r="I145" s="5"/>
      <c r="J145" s="3"/>
      <c r="K145" s="5"/>
      <c r="L145" s="3"/>
      <c r="M145" s="5"/>
      <c r="N145" s="3"/>
      <c r="O145" s="5">
        <f t="shared" si="4"/>
        <v>1500</v>
      </c>
      <c r="P145" s="5"/>
      <c r="Q145" s="5"/>
      <c r="R145" s="3"/>
      <c r="S145" s="3">
        <v>1150357329</v>
      </c>
      <c r="T145" s="3">
        <v>1128947634</v>
      </c>
      <c r="U145" s="3" t="s">
        <v>274</v>
      </c>
    </row>
    <row r="146" spans="2:21" ht="15.75">
      <c r="B146" s="3" t="s">
        <v>275</v>
      </c>
      <c r="C146" s="4">
        <v>3500</v>
      </c>
      <c r="D146" s="4"/>
      <c r="E146" s="4"/>
      <c r="F146" s="4"/>
      <c r="G146" s="5">
        <v>1500</v>
      </c>
      <c r="H146" s="3" t="s">
        <v>276</v>
      </c>
      <c r="I146" s="5">
        <v>1000</v>
      </c>
      <c r="J146" s="3">
        <v>96</v>
      </c>
      <c r="K146" s="5"/>
      <c r="L146" s="3"/>
      <c r="M146" s="5"/>
      <c r="N146" s="3"/>
      <c r="O146" s="5">
        <f t="shared" si="4"/>
        <v>1000</v>
      </c>
      <c r="P146" s="5"/>
      <c r="Q146" s="5"/>
      <c r="R146" s="3"/>
      <c r="S146" s="3">
        <v>1124600424</v>
      </c>
      <c r="T146" s="3">
        <v>26009035</v>
      </c>
      <c r="U146" s="5" t="s">
        <v>277</v>
      </c>
    </row>
    <row r="147" spans="2:21" ht="15.75">
      <c r="B147" s="3" t="s">
        <v>278</v>
      </c>
      <c r="C147" s="4">
        <v>3500</v>
      </c>
      <c r="D147" s="4"/>
      <c r="E147" s="4"/>
      <c r="F147" s="4"/>
      <c r="G147" s="5">
        <v>1500</v>
      </c>
      <c r="H147" s="3" t="s">
        <v>279</v>
      </c>
      <c r="I147" s="5"/>
      <c r="J147" s="3"/>
      <c r="K147" s="5"/>
      <c r="L147" s="3"/>
      <c r="M147" s="5"/>
      <c r="N147" s="3"/>
      <c r="O147" s="5">
        <f t="shared" si="4"/>
        <v>2000</v>
      </c>
      <c r="P147" s="5"/>
      <c r="Q147" s="5"/>
      <c r="R147" s="3"/>
      <c r="S147" s="3">
        <v>1016306398</v>
      </c>
      <c r="T147" s="3">
        <v>1020953377</v>
      </c>
      <c r="U147" s="5" t="s">
        <v>277</v>
      </c>
    </row>
    <row r="148" spans="2:21" ht="15.75">
      <c r="B148" s="3" t="s">
        <v>280</v>
      </c>
      <c r="C148" s="4">
        <v>3500</v>
      </c>
      <c r="D148" s="4"/>
      <c r="E148" s="4"/>
      <c r="F148" s="4"/>
      <c r="G148" s="5">
        <v>1500</v>
      </c>
      <c r="H148" s="3" t="s">
        <v>281</v>
      </c>
      <c r="I148" s="5">
        <v>1500</v>
      </c>
      <c r="J148" s="3">
        <v>106</v>
      </c>
      <c r="K148" s="5">
        <v>500</v>
      </c>
      <c r="L148" s="3">
        <v>172</v>
      </c>
      <c r="M148" s="5"/>
      <c r="N148" s="3"/>
      <c r="O148" s="5" t="str">
        <f t="shared" si="4"/>
        <v>خالص</v>
      </c>
      <c r="P148" s="5"/>
      <c r="Q148" s="5"/>
      <c r="R148" s="3" t="s">
        <v>282</v>
      </c>
      <c r="S148" s="3">
        <v>1145433995</v>
      </c>
      <c r="T148" s="3">
        <v>1091177122</v>
      </c>
      <c r="U148" s="5"/>
    </row>
    <row r="149" spans="2:21" ht="15.75">
      <c r="B149" s="3" t="s">
        <v>283</v>
      </c>
      <c r="C149" s="4">
        <v>3500</v>
      </c>
      <c r="D149" s="4"/>
      <c r="E149" s="4"/>
      <c r="F149" s="4"/>
      <c r="G149" s="5">
        <v>2000</v>
      </c>
      <c r="H149" s="3" t="s">
        <v>284</v>
      </c>
      <c r="I149" s="5"/>
      <c r="J149" s="3"/>
      <c r="K149" s="5"/>
      <c r="L149" s="3"/>
      <c r="M149" s="5"/>
      <c r="N149" s="3"/>
      <c r="O149" s="5">
        <f t="shared" si="4"/>
        <v>1500</v>
      </c>
      <c r="P149" s="5"/>
      <c r="Q149" s="5"/>
      <c r="R149" s="3"/>
      <c r="S149" s="3">
        <v>1060609525</v>
      </c>
      <c r="T149" s="3">
        <v>1140887043</v>
      </c>
      <c r="U149" s="5" t="s">
        <v>285</v>
      </c>
    </row>
    <row r="150" spans="2:21" ht="15.75">
      <c r="B150" s="3" t="s">
        <v>286</v>
      </c>
      <c r="C150" s="4">
        <v>3500</v>
      </c>
      <c r="D150" s="4"/>
      <c r="E150" s="4"/>
      <c r="F150" s="4"/>
      <c r="G150" s="5">
        <v>2000</v>
      </c>
      <c r="H150" s="3" t="s">
        <v>287</v>
      </c>
      <c r="I150" s="5">
        <v>300</v>
      </c>
      <c r="J150" s="3">
        <v>230</v>
      </c>
      <c r="K150" s="5"/>
      <c r="L150" s="3"/>
      <c r="M150" s="5"/>
      <c r="N150" s="3"/>
      <c r="O150" s="5">
        <f t="shared" si="4"/>
        <v>1200</v>
      </c>
      <c r="P150" s="5"/>
      <c r="Q150" s="5"/>
      <c r="R150" s="3"/>
      <c r="S150" s="3">
        <v>1019863060</v>
      </c>
      <c r="T150" s="3"/>
      <c r="U150" s="5" t="s">
        <v>288</v>
      </c>
    </row>
    <row r="151" spans="2:21" ht="15.75">
      <c r="B151" s="3" t="s">
        <v>289</v>
      </c>
      <c r="C151" s="4">
        <v>3500</v>
      </c>
      <c r="D151" s="4"/>
      <c r="E151" s="4"/>
      <c r="F151" s="4"/>
      <c r="G151" s="5">
        <v>1000</v>
      </c>
      <c r="H151" s="3" t="s">
        <v>290</v>
      </c>
      <c r="I151" s="5"/>
      <c r="J151" s="3"/>
      <c r="K151" s="5"/>
      <c r="L151" s="3"/>
      <c r="M151" s="5"/>
      <c r="N151" s="3"/>
      <c r="O151" s="5">
        <f t="shared" si="4"/>
        <v>2500</v>
      </c>
      <c r="P151" s="5"/>
      <c r="Q151" s="5"/>
      <c r="R151" s="3"/>
      <c r="S151" s="3">
        <v>1064128396</v>
      </c>
      <c r="T151" s="3"/>
      <c r="U151" s="5" t="s">
        <v>291</v>
      </c>
    </row>
    <row r="152" spans="2:21" ht="15.75">
      <c r="B152" s="3" t="s">
        <v>292</v>
      </c>
      <c r="C152" s="4">
        <v>3500</v>
      </c>
      <c r="D152" s="4"/>
      <c r="E152" s="4"/>
      <c r="F152" s="4"/>
      <c r="G152" s="5">
        <v>1000</v>
      </c>
      <c r="H152" s="3" t="s">
        <v>293</v>
      </c>
      <c r="I152" s="5"/>
      <c r="J152" s="3"/>
      <c r="K152" s="5"/>
      <c r="L152" s="3"/>
      <c r="M152" s="5"/>
      <c r="N152" s="3"/>
      <c r="O152" s="5">
        <f t="shared" si="4"/>
        <v>2500</v>
      </c>
      <c r="P152" s="5"/>
      <c r="Q152" s="5"/>
      <c r="R152" s="3"/>
      <c r="S152" s="3">
        <v>1064128396</v>
      </c>
      <c r="T152" s="3"/>
      <c r="U152" s="5" t="s">
        <v>291</v>
      </c>
    </row>
    <row r="153" spans="2:21" ht="15.75">
      <c r="B153" s="3" t="s">
        <v>294</v>
      </c>
      <c r="C153" s="4">
        <v>3500</v>
      </c>
      <c r="D153" s="4"/>
      <c r="E153" s="4"/>
      <c r="F153" s="4"/>
      <c r="G153" s="5">
        <v>1500</v>
      </c>
      <c r="H153" s="3" t="s">
        <v>295</v>
      </c>
      <c r="I153" s="5">
        <v>2000</v>
      </c>
      <c r="J153" s="3">
        <v>189</v>
      </c>
      <c r="K153" s="5"/>
      <c r="L153" s="3"/>
      <c r="M153" s="5"/>
      <c r="N153" s="3"/>
      <c r="O153" s="5" t="str">
        <f t="shared" si="4"/>
        <v>خالص</v>
      </c>
      <c r="P153" s="5"/>
      <c r="Q153" s="5"/>
      <c r="R153" s="3"/>
      <c r="S153" s="3">
        <v>1015974719</v>
      </c>
      <c r="T153" s="3"/>
      <c r="U153" s="5"/>
    </row>
    <row r="154" spans="2:21" ht="15.75">
      <c r="B154" s="3" t="s">
        <v>296</v>
      </c>
      <c r="C154" s="4">
        <v>3500</v>
      </c>
      <c r="D154" s="4"/>
      <c r="E154" s="4"/>
      <c r="F154" s="4"/>
      <c r="G154" s="5">
        <v>1500</v>
      </c>
      <c r="H154" s="3" t="s">
        <v>297</v>
      </c>
      <c r="I154" s="5">
        <v>2000</v>
      </c>
      <c r="J154" s="3">
        <v>188</v>
      </c>
      <c r="K154" s="5"/>
      <c r="L154" s="3"/>
      <c r="M154" s="5"/>
      <c r="N154" s="3"/>
      <c r="O154" s="5" t="str">
        <f t="shared" si="4"/>
        <v>خالص</v>
      </c>
      <c r="P154" s="5"/>
      <c r="Q154" s="5"/>
      <c r="R154" s="3"/>
      <c r="S154" s="3">
        <v>1270111070</v>
      </c>
      <c r="T154" s="3"/>
      <c r="U154" s="5"/>
    </row>
    <row r="155" spans="2:21" ht="15.75">
      <c r="B155" s="3" t="s">
        <v>298</v>
      </c>
      <c r="C155" s="4">
        <v>3500</v>
      </c>
      <c r="D155" s="4"/>
      <c r="E155" s="4"/>
      <c r="F155" s="4"/>
      <c r="G155" s="5">
        <v>2000</v>
      </c>
      <c r="H155" s="3" t="s">
        <v>299</v>
      </c>
      <c r="I155" s="5">
        <v>1500</v>
      </c>
      <c r="J155" s="3">
        <v>181</v>
      </c>
      <c r="K155" s="5"/>
      <c r="L155" s="3"/>
      <c r="M155" s="5"/>
      <c r="N155" s="3"/>
      <c r="O155" s="5" t="str">
        <f t="shared" si="4"/>
        <v>خالص</v>
      </c>
      <c r="P155" s="5"/>
      <c r="Q155" s="5"/>
      <c r="R155" s="3" t="s">
        <v>300</v>
      </c>
      <c r="S155" s="3">
        <v>1111015876</v>
      </c>
      <c r="T155" s="3">
        <v>1111058858</v>
      </c>
      <c r="U155" s="5"/>
    </row>
    <row r="156" spans="2:21" ht="15.75">
      <c r="B156" s="3" t="s">
        <v>301</v>
      </c>
      <c r="C156" s="4">
        <v>3500</v>
      </c>
      <c r="D156" s="4"/>
      <c r="E156" s="4"/>
      <c r="F156" s="4"/>
      <c r="G156" s="5">
        <v>2000</v>
      </c>
      <c r="H156" s="3" t="s">
        <v>302</v>
      </c>
      <c r="I156" s="5"/>
      <c r="J156" s="3"/>
      <c r="K156" s="5"/>
      <c r="L156" s="3"/>
      <c r="M156" s="5"/>
      <c r="N156" s="3"/>
      <c r="O156" s="5">
        <f t="shared" si="4"/>
        <v>1500</v>
      </c>
      <c r="P156" s="5"/>
      <c r="Q156" s="5"/>
      <c r="R156" s="3"/>
      <c r="S156" s="3">
        <v>1114572686</v>
      </c>
      <c r="T156" s="3">
        <v>1111173576</v>
      </c>
      <c r="U156" s="5" t="s">
        <v>303</v>
      </c>
    </row>
    <row r="157" spans="2:21" ht="15.75">
      <c r="B157" s="3" t="s">
        <v>304</v>
      </c>
      <c r="C157" s="4">
        <v>3500</v>
      </c>
      <c r="D157" s="4"/>
      <c r="E157" s="4"/>
      <c r="F157" s="4"/>
      <c r="G157" s="5">
        <v>2000</v>
      </c>
      <c r="H157" s="3" t="s">
        <v>305</v>
      </c>
      <c r="I157" s="5">
        <v>1500</v>
      </c>
      <c r="J157" s="3">
        <v>296</v>
      </c>
      <c r="K157" s="5"/>
      <c r="L157" s="3"/>
      <c r="M157" s="5"/>
      <c r="N157" s="3"/>
      <c r="O157" s="5" t="str">
        <f t="shared" si="4"/>
        <v>خالص</v>
      </c>
      <c r="P157" s="5"/>
      <c r="Q157" s="5"/>
      <c r="R157" s="3"/>
      <c r="S157" s="3">
        <v>1151456717</v>
      </c>
      <c r="T157" s="3"/>
      <c r="U157" s="5" t="s">
        <v>303</v>
      </c>
    </row>
    <row r="158" spans="2:21" ht="15.75">
      <c r="B158" s="3" t="s">
        <v>306</v>
      </c>
      <c r="C158" s="4">
        <v>3500</v>
      </c>
      <c r="D158" s="4"/>
      <c r="E158" s="4"/>
      <c r="F158" s="4"/>
      <c r="G158" s="5">
        <v>1500</v>
      </c>
      <c r="H158" s="3" t="s">
        <v>307</v>
      </c>
      <c r="I158" s="5">
        <v>1000</v>
      </c>
      <c r="J158" s="3">
        <v>240</v>
      </c>
      <c r="K158" s="5"/>
      <c r="L158" s="3"/>
      <c r="M158" s="5"/>
      <c r="N158" s="3"/>
      <c r="O158" s="5">
        <f t="shared" si="4"/>
        <v>1000</v>
      </c>
      <c r="P158" s="5"/>
      <c r="Q158" s="5"/>
      <c r="R158" s="3"/>
      <c r="S158" s="3">
        <v>1017270041</v>
      </c>
      <c r="T158" s="3">
        <v>1092343392</v>
      </c>
      <c r="U158" s="5"/>
    </row>
    <row r="159" spans="2:21" ht="15.75">
      <c r="B159" s="3" t="s">
        <v>308</v>
      </c>
      <c r="C159" s="4">
        <v>3500</v>
      </c>
      <c r="D159" s="4"/>
      <c r="E159" s="4"/>
      <c r="F159" s="4"/>
      <c r="G159" s="5">
        <v>1000</v>
      </c>
      <c r="H159" s="3" t="s">
        <v>309</v>
      </c>
      <c r="I159" s="5">
        <v>1000</v>
      </c>
      <c r="J159" s="3">
        <v>241</v>
      </c>
      <c r="K159" s="5"/>
      <c r="L159" s="3"/>
      <c r="M159" s="5"/>
      <c r="N159" s="3"/>
      <c r="O159" s="5">
        <f t="shared" si="4"/>
        <v>1500</v>
      </c>
      <c r="P159" s="5"/>
      <c r="Q159" s="5"/>
      <c r="R159" s="3"/>
      <c r="S159" s="3">
        <v>1140507121</v>
      </c>
      <c r="T159" s="3">
        <v>1118469034</v>
      </c>
      <c r="U159" s="5"/>
    </row>
    <row r="160" spans="2:21" ht="15.75">
      <c r="B160" s="3" t="s">
        <v>310</v>
      </c>
      <c r="C160" s="4">
        <v>3500</v>
      </c>
      <c r="D160" s="4"/>
      <c r="E160" s="4"/>
      <c r="F160" s="4"/>
      <c r="G160" s="5">
        <v>2200</v>
      </c>
      <c r="H160" s="3" t="s">
        <v>311</v>
      </c>
      <c r="I160" s="5">
        <v>1300</v>
      </c>
      <c r="J160" s="3">
        <v>282</v>
      </c>
      <c r="K160" s="5"/>
      <c r="L160" s="3"/>
      <c r="M160" s="5"/>
      <c r="N160" s="3"/>
      <c r="O160" s="5" t="str">
        <f t="shared" si="4"/>
        <v>خالص</v>
      </c>
      <c r="P160" s="5"/>
      <c r="Q160" s="5"/>
      <c r="R160" s="3"/>
      <c r="S160" s="3">
        <v>1224622010</v>
      </c>
      <c r="T160" s="3">
        <v>1024350336</v>
      </c>
      <c r="U160" s="5"/>
    </row>
    <row r="161" spans="2:21" ht="15.75">
      <c r="B161" s="3" t="s">
        <v>312</v>
      </c>
      <c r="C161" s="4">
        <v>3550</v>
      </c>
      <c r="D161" s="4"/>
      <c r="E161" s="4"/>
      <c r="F161" s="4"/>
      <c r="G161" s="5">
        <v>1000</v>
      </c>
      <c r="H161" s="3">
        <v>216</v>
      </c>
      <c r="I161" s="5"/>
      <c r="J161" s="3"/>
      <c r="K161" s="5"/>
      <c r="L161" s="3"/>
      <c r="M161" s="5"/>
      <c r="N161" s="3"/>
      <c r="O161" s="5">
        <f t="shared" si="4"/>
        <v>2550</v>
      </c>
      <c r="P161" s="5">
        <v>150</v>
      </c>
      <c r="Q161" s="5" t="s">
        <v>53</v>
      </c>
      <c r="R161" s="3"/>
      <c r="S161" s="3">
        <v>1158473032</v>
      </c>
      <c r="T161" s="3"/>
      <c r="U161" s="5"/>
    </row>
    <row r="162" spans="2:21" ht="15.75">
      <c r="B162" s="3" t="s">
        <v>313</v>
      </c>
      <c r="C162" s="4">
        <v>3550</v>
      </c>
      <c r="D162" s="4"/>
      <c r="E162" s="4"/>
      <c r="F162" s="4"/>
      <c r="G162" s="5">
        <v>1500</v>
      </c>
      <c r="H162" s="3" t="s">
        <v>314</v>
      </c>
      <c r="I162" s="5"/>
      <c r="J162" s="3"/>
      <c r="K162" s="5"/>
      <c r="L162" s="3"/>
      <c r="M162" s="5"/>
      <c r="N162" s="3"/>
      <c r="O162" s="5">
        <f t="shared" si="4"/>
        <v>2050</v>
      </c>
      <c r="P162" s="5"/>
      <c r="Q162" s="5"/>
      <c r="R162" s="3"/>
      <c r="S162" s="3">
        <v>1112018184</v>
      </c>
      <c r="T162" s="3"/>
      <c r="U162" s="5" t="s">
        <v>271</v>
      </c>
    </row>
    <row r="163" spans="2:21" ht="15.75">
      <c r="B163" s="3" t="s">
        <v>315</v>
      </c>
      <c r="C163" s="4">
        <v>3600</v>
      </c>
      <c r="D163" s="4"/>
      <c r="E163" s="4"/>
      <c r="F163" s="4"/>
      <c r="G163" s="5">
        <v>2000</v>
      </c>
      <c r="H163" s="3" t="s">
        <v>316</v>
      </c>
      <c r="I163" s="5"/>
      <c r="J163" s="3"/>
      <c r="K163" s="5"/>
      <c r="L163" s="3"/>
      <c r="M163" s="5"/>
      <c r="N163" s="3"/>
      <c r="O163" s="5">
        <f t="shared" si="4"/>
        <v>1600</v>
      </c>
      <c r="P163" s="5">
        <v>100</v>
      </c>
      <c r="Q163" s="5" t="s">
        <v>26</v>
      </c>
      <c r="R163" s="3"/>
      <c r="S163" s="3">
        <v>1028686224</v>
      </c>
      <c r="T163" s="3">
        <v>1028686225</v>
      </c>
      <c r="U163" s="5"/>
    </row>
    <row r="164" spans="2:21" ht="15.75">
      <c r="B164" s="3" t="s">
        <v>317</v>
      </c>
      <c r="C164" s="4">
        <v>3700</v>
      </c>
      <c r="D164" s="4"/>
      <c r="E164" s="4"/>
      <c r="F164" s="4"/>
      <c r="G164" s="5">
        <v>2000</v>
      </c>
      <c r="H164" s="3" t="s">
        <v>318</v>
      </c>
      <c r="I164" s="5"/>
      <c r="J164" s="3"/>
      <c r="K164" s="5"/>
      <c r="L164" s="3"/>
      <c r="M164" s="5"/>
      <c r="N164" s="3"/>
      <c r="O164" s="5">
        <f t="shared" si="4"/>
        <v>1700</v>
      </c>
      <c r="P164" s="5"/>
      <c r="Q164" s="5"/>
      <c r="R164" s="3"/>
      <c r="S164" s="3">
        <v>1143468986</v>
      </c>
      <c r="T164" s="3">
        <v>1146680720</v>
      </c>
      <c r="U164" s="3" t="s">
        <v>319</v>
      </c>
    </row>
    <row r="165" spans="2:21" ht="15.75">
      <c r="B165" s="3" t="s">
        <v>320</v>
      </c>
      <c r="C165" s="4">
        <v>3700</v>
      </c>
      <c r="D165" s="4"/>
      <c r="E165" s="4"/>
      <c r="F165" s="4"/>
      <c r="G165" s="5">
        <v>2000</v>
      </c>
      <c r="H165" s="3" t="s">
        <v>321</v>
      </c>
      <c r="I165" s="5">
        <v>1000</v>
      </c>
      <c r="J165" s="3">
        <v>187</v>
      </c>
      <c r="K165" s="5">
        <v>700</v>
      </c>
      <c r="L165" s="3">
        <v>258</v>
      </c>
      <c r="M165" s="5"/>
      <c r="N165" s="3"/>
      <c r="O165" s="5" t="str">
        <f t="shared" si="4"/>
        <v>خالص</v>
      </c>
      <c r="P165" s="5"/>
      <c r="Q165" s="5"/>
      <c r="R165" s="3"/>
      <c r="S165" s="3">
        <v>1158688363</v>
      </c>
      <c r="T165" s="3"/>
      <c r="U165" s="3" t="s">
        <v>319</v>
      </c>
    </row>
    <row r="166" spans="2:21" ht="15.75">
      <c r="B166" s="3" t="s">
        <v>322</v>
      </c>
      <c r="C166" s="4">
        <v>3700</v>
      </c>
      <c r="D166" s="4"/>
      <c r="E166" s="4"/>
      <c r="F166" s="4"/>
      <c r="G166" s="5">
        <v>2000</v>
      </c>
      <c r="H166" s="3" t="s">
        <v>323</v>
      </c>
      <c r="I166" s="5">
        <v>1500</v>
      </c>
      <c r="J166" s="3">
        <v>259</v>
      </c>
      <c r="K166" s="5">
        <v>200</v>
      </c>
      <c r="L166" s="3">
        <v>266</v>
      </c>
      <c r="M166" s="5"/>
      <c r="N166" s="3"/>
      <c r="O166" s="5" t="str">
        <f t="shared" si="4"/>
        <v>خالص</v>
      </c>
      <c r="P166" s="5"/>
      <c r="Q166" s="5"/>
      <c r="R166" s="3"/>
      <c r="S166" s="3">
        <v>1111270661</v>
      </c>
      <c r="T166" s="3">
        <v>1111210212</v>
      </c>
      <c r="U166" s="3" t="s">
        <v>324</v>
      </c>
    </row>
    <row r="167" spans="2:21" ht="15.75">
      <c r="B167" s="3" t="s">
        <v>325</v>
      </c>
      <c r="C167" s="4">
        <v>3700</v>
      </c>
      <c r="D167" s="4"/>
      <c r="E167" s="4"/>
      <c r="F167" s="4"/>
      <c r="G167" s="5">
        <v>1600</v>
      </c>
      <c r="H167" s="3" t="s">
        <v>326</v>
      </c>
      <c r="I167" s="5"/>
      <c r="J167" s="3"/>
      <c r="K167" s="5"/>
      <c r="L167" s="3"/>
      <c r="M167" s="5"/>
      <c r="N167" s="3"/>
      <c r="O167" s="5">
        <f t="shared" si="4"/>
        <v>2100</v>
      </c>
      <c r="P167" s="5"/>
      <c r="Q167" s="5"/>
      <c r="R167" s="3"/>
      <c r="S167" s="3">
        <v>1100234094</v>
      </c>
      <c r="T167" s="3"/>
      <c r="U167" s="5" t="s">
        <v>324</v>
      </c>
    </row>
    <row r="168" spans="2:21" ht="15.75">
      <c r="B168" s="3" t="s">
        <v>327</v>
      </c>
      <c r="C168" s="4">
        <v>3700</v>
      </c>
      <c r="D168" s="4"/>
      <c r="E168" s="4"/>
      <c r="F168" s="4"/>
      <c r="G168" s="5">
        <v>2000</v>
      </c>
      <c r="H168" s="3" t="s">
        <v>328</v>
      </c>
      <c r="I168" s="5"/>
      <c r="J168" s="3"/>
      <c r="K168" s="5"/>
      <c r="L168" s="3"/>
      <c r="M168" s="5"/>
      <c r="N168" s="3"/>
      <c r="O168" s="5">
        <f t="shared" ref="O168:O189" si="5">IF(C168&lt;=0,"معفي",IF(C168-SUM(D168+E168+G168+I168+K168+M168)=0,"خالص",C168-SUM(D168+E168+G168+I168+K168+M168)))</f>
        <v>1700</v>
      </c>
      <c r="P168" s="5"/>
      <c r="Q168" s="5"/>
      <c r="R168" s="3"/>
      <c r="S168" s="3">
        <v>1124253805</v>
      </c>
      <c r="T168" s="3">
        <v>1119989626</v>
      </c>
      <c r="U168" s="5" t="s">
        <v>324</v>
      </c>
    </row>
    <row r="169" spans="2:21" ht="15.75">
      <c r="B169" s="3" t="s">
        <v>329</v>
      </c>
      <c r="C169" s="4">
        <v>3700</v>
      </c>
      <c r="D169" s="4"/>
      <c r="E169" s="4"/>
      <c r="F169" s="4"/>
      <c r="G169" s="5">
        <v>1500</v>
      </c>
      <c r="H169" s="3" t="s">
        <v>330</v>
      </c>
      <c r="I169" s="5">
        <v>1200</v>
      </c>
      <c r="J169" s="3">
        <v>135</v>
      </c>
      <c r="K169" s="5">
        <v>1000</v>
      </c>
      <c r="L169" s="3">
        <v>153</v>
      </c>
      <c r="M169" s="5"/>
      <c r="N169" s="3"/>
      <c r="O169" s="5" t="str">
        <f t="shared" si="5"/>
        <v>خالص</v>
      </c>
      <c r="P169" s="5"/>
      <c r="Q169" s="5"/>
      <c r="R169" s="3"/>
      <c r="S169" s="3">
        <v>1012710596</v>
      </c>
      <c r="T169" s="3"/>
      <c r="U169" s="5"/>
    </row>
    <row r="170" spans="2:21" ht="15.75">
      <c r="B170" s="3" t="s">
        <v>331</v>
      </c>
      <c r="C170" s="4">
        <v>3700</v>
      </c>
      <c r="D170" s="4"/>
      <c r="E170" s="4"/>
      <c r="F170" s="4"/>
      <c r="G170" s="5">
        <v>1200</v>
      </c>
      <c r="H170" s="3" t="s">
        <v>332</v>
      </c>
      <c r="I170" s="5">
        <v>2500</v>
      </c>
      <c r="J170" s="3">
        <v>192</v>
      </c>
      <c r="K170" s="5"/>
      <c r="L170" s="3"/>
      <c r="M170" s="5"/>
      <c r="N170" s="3"/>
      <c r="O170" s="5" t="str">
        <f t="shared" si="5"/>
        <v>خالص</v>
      </c>
      <c r="P170" s="5"/>
      <c r="Q170" s="5"/>
      <c r="R170" s="3"/>
      <c r="S170" s="3">
        <v>1141341393</v>
      </c>
      <c r="T170" s="3">
        <v>1141527182</v>
      </c>
      <c r="U170" s="5"/>
    </row>
    <row r="171" spans="2:21" ht="15.75">
      <c r="B171" s="3" t="s">
        <v>333</v>
      </c>
      <c r="C171" s="4">
        <v>3700</v>
      </c>
      <c r="D171" s="4"/>
      <c r="E171" s="4"/>
      <c r="F171" s="4"/>
      <c r="G171" s="5">
        <v>2000</v>
      </c>
      <c r="H171" s="3" t="s">
        <v>334</v>
      </c>
      <c r="I171" s="5">
        <v>1000</v>
      </c>
      <c r="J171" s="3">
        <v>173</v>
      </c>
      <c r="K171" s="5">
        <v>700</v>
      </c>
      <c r="L171" s="3">
        <v>190</v>
      </c>
      <c r="M171" s="5"/>
      <c r="N171" s="3"/>
      <c r="O171" s="5" t="str">
        <f t="shared" si="5"/>
        <v>خالص</v>
      </c>
      <c r="P171" s="5"/>
      <c r="Q171" s="5"/>
      <c r="R171" s="3"/>
      <c r="S171" s="3">
        <v>1148697337</v>
      </c>
      <c r="T171" s="3">
        <v>1117980793</v>
      </c>
      <c r="U171" s="5" t="s">
        <v>335</v>
      </c>
    </row>
    <row r="172" spans="2:21" ht="15.75">
      <c r="B172" s="3" t="s">
        <v>336</v>
      </c>
      <c r="C172" s="4">
        <v>3700</v>
      </c>
      <c r="D172" s="4"/>
      <c r="E172" s="4"/>
      <c r="F172" s="4"/>
      <c r="G172" s="5">
        <v>1000</v>
      </c>
      <c r="H172" s="3" t="s">
        <v>337</v>
      </c>
      <c r="I172" s="5">
        <v>1000</v>
      </c>
      <c r="J172" s="3">
        <v>144</v>
      </c>
      <c r="K172" s="5">
        <v>1000</v>
      </c>
      <c r="L172" s="3">
        <v>157</v>
      </c>
      <c r="M172" s="5">
        <v>700</v>
      </c>
      <c r="N172" s="3">
        <v>239</v>
      </c>
      <c r="O172" s="5" t="str">
        <f t="shared" si="5"/>
        <v>خالص</v>
      </c>
      <c r="P172" s="5"/>
      <c r="Q172" s="5"/>
      <c r="R172" s="3"/>
      <c r="S172" s="3">
        <v>1063004493</v>
      </c>
      <c r="T172" s="3">
        <v>1011259336</v>
      </c>
      <c r="U172" s="5" t="s">
        <v>324</v>
      </c>
    </row>
    <row r="173" spans="2:21" ht="15.75">
      <c r="B173" s="3" t="s">
        <v>338</v>
      </c>
      <c r="C173" s="4">
        <v>3700</v>
      </c>
      <c r="D173" s="4"/>
      <c r="E173" s="4"/>
      <c r="F173" s="4"/>
      <c r="G173" s="5">
        <v>1000</v>
      </c>
      <c r="H173" s="3" t="s">
        <v>339</v>
      </c>
      <c r="I173" s="5">
        <v>2000</v>
      </c>
      <c r="J173" s="3">
        <v>109</v>
      </c>
      <c r="K173" s="5">
        <v>700</v>
      </c>
      <c r="L173" s="3">
        <v>293</v>
      </c>
      <c r="M173" s="5"/>
      <c r="N173" s="3"/>
      <c r="O173" s="5" t="str">
        <f t="shared" si="5"/>
        <v>خالص</v>
      </c>
      <c r="P173" s="5"/>
      <c r="Q173" s="5"/>
      <c r="R173" s="3"/>
      <c r="S173" s="3">
        <v>1275550021</v>
      </c>
      <c r="T173" s="3">
        <v>1159328666</v>
      </c>
      <c r="U173" s="5" t="s">
        <v>340</v>
      </c>
    </row>
    <row r="174" spans="2:21" ht="15.75">
      <c r="B174" s="3" t="s">
        <v>341</v>
      </c>
      <c r="C174" s="4">
        <v>3700</v>
      </c>
      <c r="D174" s="4"/>
      <c r="E174" s="4"/>
      <c r="F174" s="4"/>
      <c r="G174" s="5">
        <v>2000</v>
      </c>
      <c r="H174" s="3" t="s">
        <v>342</v>
      </c>
      <c r="I174" s="5"/>
      <c r="J174" s="3"/>
      <c r="K174" s="5"/>
      <c r="L174" s="3"/>
      <c r="M174" s="5"/>
      <c r="N174" s="3"/>
      <c r="O174" s="5">
        <f t="shared" si="5"/>
        <v>1700</v>
      </c>
      <c r="P174" s="5"/>
      <c r="Q174" s="5"/>
      <c r="R174" s="3"/>
      <c r="S174" s="3">
        <v>1090451258</v>
      </c>
      <c r="T174" s="3"/>
      <c r="U174" s="5" t="s">
        <v>343</v>
      </c>
    </row>
    <row r="175" spans="2:21" ht="15.75">
      <c r="B175" s="3" t="s">
        <v>344</v>
      </c>
      <c r="C175" s="4">
        <v>3700</v>
      </c>
      <c r="D175" s="4"/>
      <c r="E175" s="4"/>
      <c r="F175" s="4"/>
      <c r="G175" s="5">
        <v>2000</v>
      </c>
      <c r="H175" s="3" t="s">
        <v>345</v>
      </c>
      <c r="I175" s="5">
        <v>1000</v>
      </c>
      <c r="J175" s="3">
        <v>129</v>
      </c>
      <c r="K175" s="5"/>
      <c r="L175" s="3"/>
      <c r="M175" s="5"/>
      <c r="N175" s="3"/>
      <c r="O175" s="5">
        <f t="shared" si="5"/>
        <v>700</v>
      </c>
      <c r="P175" s="5"/>
      <c r="Q175" s="5"/>
      <c r="R175" s="3"/>
      <c r="S175" s="3">
        <v>1111938180</v>
      </c>
      <c r="T175" s="3">
        <v>115398828</v>
      </c>
      <c r="U175" s="5"/>
    </row>
    <row r="176" spans="2:21" ht="15.75">
      <c r="B176" s="3" t="s">
        <v>346</v>
      </c>
      <c r="C176" s="4">
        <v>3700</v>
      </c>
      <c r="D176" s="4"/>
      <c r="E176" s="4"/>
      <c r="F176" s="4"/>
      <c r="G176" s="5">
        <v>2000</v>
      </c>
      <c r="H176" s="3" t="s">
        <v>347</v>
      </c>
      <c r="I176" s="5"/>
      <c r="J176" s="3"/>
      <c r="K176" s="5"/>
      <c r="L176" s="3"/>
      <c r="M176" s="5"/>
      <c r="N176" s="3"/>
      <c r="O176" s="5">
        <f t="shared" si="5"/>
        <v>1700</v>
      </c>
      <c r="P176" s="5"/>
      <c r="Q176" s="5"/>
      <c r="R176" s="3"/>
      <c r="S176" s="3">
        <v>1158150809</v>
      </c>
      <c r="T176" s="3">
        <v>1125269129</v>
      </c>
      <c r="U176" s="5" t="s">
        <v>265</v>
      </c>
    </row>
    <row r="177" spans="2:21" ht="15.75">
      <c r="B177" s="3" t="s">
        <v>348</v>
      </c>
      <c r="C177" s="4">
        <v>3700</v>
      </c>
      <c r="D177" s="4"/>
      <c r="E177" s="4"/>
      <c r="F177" s="4"/>
      <c r="G177" s="5">
        <v>1000</v>
      </c>
      <c r="H177" s="3" t="s">
        <v>349</v>
      </c>
      <c r="I177" s="5">
        <v>1000</v>
      </c>
      <c r="J177" s="3">
        <v>174</v>
      </c>
      <c r="K177" s="5"/>
      <c r="L177" s="3"/>
      <c r="M177" s="5"/>
      <c r="N177" s="3"/>
      <c r="O177" s="5">
        <f t="shared" si="5"/>
        <v>1700</v>
      </c>
      <c r="P177" s="5"/>
      <c r="Q177" s="5"/>
      <c r="R177" s="3"/>
      <c r="S177" s="3">
        <v>1010255101</v>
      </c>
      <c r="T177" s="3">
        <v>1008026185</v>
      </c>
      <c r="U177" s="5" t="s">
        <v>350</v>
      </c>
    </row>
    <row r="178" spans="2:21" ht="15.75">
      <c r="B178" s="3" t="s">
        <v>351</v>
      </c>
      <c r="C178" s="4">
        <v>3700</v>
      </c>
      <c r="D178" s="4"/>
      <c r="E178" s="4"/>
      <c r="F178" s="4"/>
      <c r="G178" s="5">
        <v>1000</v>
      </c>
      <c r="H178" s="3" t="s">
        <v>352</v>
      </c>
      <c r="I178" s="5">
        <v>1000</v>
      </c>
      <c r="J178" s="3">
        <v>294</v>
      </c>
      <c r="K178" s="5"/>
      <c r="L178" s="3"/>
      <c r="M178" s="5"/>
      <c r="N178" s="3"/>
      <c r="O178" s="5">
        <f t="shared" si="5"/>
        <v>1700</v>
      </c>
      <c r="P178" s="5"/>
      <c r="Q178" s="5"/>
      <c r="R178" s="3"/>
      <c r="S178" s="3">
        <v>1122981630</v>
      </c>
      <c r="T178" s="3">
        <v>1117532142</v>
      </c>
      <c r="U178" s="5" t="s">
        <v>195</v>
      </c>
    </row>
    <row r="179" spans="2:21" ht="15.75">
      <c r="B179" s="3" t="s">
        <v>353</v>
      </c>
      <c r="C179" s="4">
        <v>3700</v>
      </c>
      <c r="D179" s="4"/>
      <c r="E179" s="4"/>
      <c r="F179" s="4"/>
      <c r="G179" s="5">
        <v>1500</v>
      </c>
      <c r="H179" s="3" t="s">
        <v>354</v>
      </c>
      <c r="I179" s="5">
        <v>2200</v>
      </c>
      <c r="J179" s="3">
        <v>170</v>
      </c>
      <c r="K179" s="5"/>
      <c r="L179" s="3"/>
      <c r="M179" s="5"/>
      <c r="N179" s="3"/>
      <c r="O179" s="5" t="str">
        <f t="shared" si="5"/>
        <v>خالص</v>
      </c>
      <c r="P179" s="5"/>
      <c r="Q179" s="5"/>
      <c r="R179" s="3"/>
      <c r="S179" s="3">
        <v>1114673163</v>
      </c>
      <c r="T179" s="3">
        <v>1100970586</v>
      </c>
      <c r="U179" s="5"/>
    </row>
    <row r="180" spans="2:21" ht="15.75">
      <c r="B180" s="3" t="s">
        <v>355</v>
      </c>
      <c r="C180" s="4">
        <v>3700</v>
      </c>
      <c r="D180" s="4"/>
      <c r="E180" s="4"/>
      <c r="F180" s="4"/>
      <c r="G180" s="5">
        <v>1500</v>
      </c>
      <c r="H180" s="3" t="s">
        <v>356</v>
      </c>
      <c r="I180" s="5">
        <v>1000</v>
      </c>
      <c r="J180" s="3">
        <v>248</v>
      </c>
      <c r="K180" s="5"/>
      <c r="L180" s="3"/>
      <c r="M180" s="5"/>
      <c r="N180" s="3"/>
      <c r="O180" s="5">
        <f t="shared" si="5"/>
        <v>1200</v>
      </c>
      <c r="P180" s="5"/>
      <c r="Q180" s="5"/>
      <c r="R180" s="3"/>
      <c r="S180" s="3">
        <v>1140089775</v>
      </c>
      <c r="T180" s="3">
        <v>1140089779</v>
      </c>
      <c r="U180" s="5"/>
    </row>
    <row r="181" spans="2:21" ht="15.75">
      <c r="B181" s="3" t="s">
        <v>357</v>
      </c>
      <c r="C181" s="4">
        <v>3700</v>
      </c>
      <c r="D181" s="4"/>
      <c r="E181" s="4"/>
      <c r="F181" s="4"/>
      <c r="G181" s="5">
        <v>500</v>
      </c>
      <c r="H181" s="3" t="s">
        <v>358</v>
      </c>
      <c r="I181" s="5"/>
      <c r="J181" s="3"/>
      <c r="K181" s="5"/>
      <c r="L181" s="3"/>
      <c r="M181" s="5"/>
      <c r="N181" s="3"/>
      <c r="O181" s="5">
        <f t="shared" si="5"/>
        <v>3200</v>
      </c>
      <c r="P181" s="5"/>
      <c r="Q181" s="5"/>
      <c r="R181" s="3"/>
      <c r="S181" s="3">
        <v>1150499956</v>
      </c>
      <c r="T181" s="3"/>
      <c r="U181" s="5" t="s">
        <v>303</v>
      </c>
    </row>
    <row r="182" spans="2:21" ht="15.75">
      <c r="B182" s="3" t="s">
        <v>359</v>
      </c>
      <c r="C182" s="4">
        <v>3700</v>
      </c>
      <c r="D182" s="4"/>
      <c r="E182" s="4"/>
      <c r="F182" s="4"/>
      <c r="G182" s="5">
        <v>2000</v>
      </c>
      <c r="H182" s="3" t="s">
        <v>360</v>
      </c>
      <c r="I182" s="5"/>
      <c r="J182" s="3"/>
      <c r="K182" s="5"/>
      <c r="L182" s="3"/>
      <c r="M182" s="5"/>
      <c r="N182" s="3"/>
      <c r="O182" s="5">
        <f t="shared" si="5"/>
        <v>1700</v>
      </c>
      <c r="P182" s="5"/>
      <c r="Q182" s="5"/>
      <c r="R182" s="3"/>
      <c r="S182" s="3">
        <v>1140620119</v>
      </c>
      <c r="T182" s="3">
        <v>1158255501</v>
      </c>
      <c r="U182" s="5" t="s">
        <v>319</v>
      </c>
    </row>
    <row r="183" spans="2:21" ht="15.75">
      <c r="B183" s="3" t="s">
        <v>361</v>
      </c>
      <c r="C183" s="4">
        <v>3700</v>
      </c>
      <c r="D183" s="4"/>
      <c r="E183" s="4"/>
      <c r="F183" s="4"/>
      <c r="G183" s="5">
        <v>500</v>
      </c>
      <c r="H183" s="3" t="s">
        <v>362</v>
      </c>
      <c r="I183" s="5"/>
      <c r="J183" s="3"/>
      <c r="K183" s="5"/>
      <c r="L183" s="3"/>
      <c r="M183" s="5"/>
      <c r="N183" s="3"/>
      <c r="O183" s="5">
        <f t="shared" si="5"/>
        <v>3200</v>
      </c>
      <c r="P183" s="5"/>
      <c r="Q183" s="5"/>
      <c r="R183" s="3"/>
      <c r="S183" s="3">
        <v>1013186533</v>
      </c>
      <c r="T183" s="3"/>
      <c r="U183" s="5"/>
    </row>
    <row r="184" spans="2:21" ht="15.75">
      <c r="B184" s="3" t="s">
        <v>363</v>
      </c>
      <c r="C184" s="4">
        <v>3700</v>
      </c>
      <c r="D184" s="4"/>
      <c r="E184" s="4"/>
      <c r="F184" s="4"/>
      <c r="G184" s="5">
        <v>500</v>
      </c>
      <c r="H184" s="3" t="s">
        <v>364</v>
      </c>
      <c r="I184" s="5"/>
      <c r="J184" s="3"/>
      <c r="K184" s="5"/>
      <c r="L184" s="3"/>
      <c r="M184" s="5"/>
      <c r="N184" s="3"/>
      <c r="O184" s="5">
        <f t="shared" si="5"/>
        <v>3200</v>
      </c>
      <c r="P184" s="5"/>
      <c r="Q184" s="5"/>
      <c r="R184" s="3"/>
      <c r="S184" s="3">
        <v>1025287909</v>
      </c>
      <c r="T184" s="3"/>
      <c r="U184" s="5"/>
    </row>
    <row r="185" spans="2:21" ht="15.75">
      <c r="B185" s="3" t="s">
        <v>365</v>
      </c>
      <c r="C185" s="4">
        <v>3700</v>
      </c>
      <c r="D185" s="4"/>
      <c r="E185" s="4"/>
      <c r="F185" s="4"/>
      <c r="G185" s="5">
        <v>1000</v>
      </c>
      <c r="H185" s="3" t="s">
        <v>366</v>
      </c>
      <c r="I185" s="5">
        <v>1700</v>
      </c>
      <c r="J185" s="3">
        <v>196</v>
      </c>
      <c r="K185" s="5"/>
      <c r="L185" s="3"/>
      <c r="M185" s="5"/>
      <c r="N185" s="3"/>
      <c r="O185" s="5">
        <f t="shared" si="5"/>
        <v>1000</v>
      </c>
      <c r="P185" s="5"/>
      <c r="Q185" s="5"/>
      <c r="R185" s="3"/>
      <c r="S185" s="3">
        <v>1141655168</v>
      </c>
      <c r="T185" s="3">
        <v>1140605167</v>
      </c>
      <c r="U185" s="5"/>
    </row>
    <row r="186" spans="2:21" ht="15.75">
      <c r="B186" s="3" t="s">
        <v>367</v>
      </c>
      <c r="C186" s="4">
        <v>3700</v>
      </c>
      <c r="D186" s="4"/>
      <c r="E186" s="4"/>
      <c r="F186" s="4"/>
      <c r="G186" s="5">
        <v>2700</v>
      </c>
      <c r="H186" s="3" t="s">
        <v>368</v>
      </c>
      <c r="I186" s="5"/>
      <c r="J186" s="3"/>
      <c r="K186" s="5"/>
      <c r="L186" s="3"/>
      <c r="M186" s="5"/>
      <c r="N186" s="3"/>
      <c r="O186" s="5">
        <f t="shared" si="5"/>
        <v>1000</v>
      </c>
      <c r="P186" s="5"/>
      <c r="Q186" s="5"/>
      <c r="R186" s="3"/>
      <c r="S186" s="3"/>
      <c r="T186" s="3">
        <v>1122953172</v>
      </c>
      <c r="U186" s="5"/>
    </row>
    <row r="187" spans="2:21" ht="15.75">
      <c r="B187" s="3" t="s">
        <v>369</v>
      </c>
      <c r="C187" s="4">
        <v>3700</v>
      </c>
      <c r="D187" s="4"/>
      <c r="E187" s="4"/>
      <c r="F187" s="4"/>
      <c r="G187" s="5">
        <v>1500</v>
      </c>
      <c r="H187" s="3" t="s">
        <v>370</v>
      </c>
      <c r="I187" s="5"/>
      <c r="J187" s="3"/>
      <c r="K187" s="5"/>
      <c r="L187" s="3"/>
      <c r="M187" s="5"/>
      <c r="N187" s="3"/>
      <c r="O187" s="5">
        <f t="shared" si="5"/>
        <v>2200</v>
      </c>
      <c r="P187" s="5"/>
      <c r="Q187" s="5"/>
      <c r="R187" s="3"/>
      <c r="S187" s="3">
        <v>1112018184</v>
      </c>
      <c r="T187" s="3"/>
      <c r="U187" s="5" t="s">
        <v>271</v>
      </c>
    </row>
    <row r="188" spans="2:21" ht="15.75">
      <c r="B188" s="3" t="s">
        <v>371</v>
      </c>
      <c r="C188" s="4">
        <v>3700</v>
      </c>
      <c r="D188" s="4"/>
      <c r="E188" s="4"/>
      <c r="F188" s="4"/>
      <c r="G188" s="5">
        <v>1000</v>
      </c>
      <c r="H188" s="3" t="s">
        <v>372</v>
      </c>
      <c r="I188" s="5"/>
      <c r="J188" s="3"/>
      <c r="K188" s="5"/>
      <c r="L188" s="3"/>
      <c r="M188" s="5"/>
      <c r="N188" s="3"/>
      <c r="O188" s="5">
        <f t="shared" si="5"/>
        <v>2700</v>
      </c>
      <c r="P188" s="5"/>
      <c r="Q188" s="5"/>
      <c r="R188" s="3"/>
      <c r="S188" s="3">
        <v>1126759812</v>
      </c>
      <c r="T188" s="3"/>
      <c r="U188" s="5" t="s">
        <v>319</v>
      </c>
    </row>
    <row r="189" spans="2:21" ht="15.75">
      <c r="B189" s="3" t="s">
        <v>373</v>
      </c>
      <c r="C189" s="4">
        <v>3700</v>
      </c>
      <c r="D189" s="4"/>
      <c r="E189" s="4"/>
      <c r="F189" s="4"/>
      <c r="G189" s="5">
        <v>3000</v>
      </c>
      <c r="H189" s="3" t="s">
        <v>374</v>
      </c>
      <c r="I189" s="5">
        <v>700</v>
      </c>
      <c r="J189" s="3">
        <v>292</v>
      </c>
      <c r="K189" s="5"/>
      <c r="L189" s="3"/>
      <c r="M189" s="5"/>
      <c r="N189" s="3"/>
      <c r="O189" s="5" t="str">
        <f t="shared" si="5"/>
        <v>خالص</v>
      </c>
      <c r="P189" s="5"/>
      <c r="Q189" s="5"/>
      <c r="R189" s="3"/>
      <c r="S189" s="3"/>
      <c r="T189" s="3">
        <v>1147707373</v>
      </c>
      <c r="U189" s="5" t="s">
        <v>375</v>
      </c>
    </row>
    <row r="190" spans="2:21" ht="18.75" customHeight="1">
      <c r="B190" s="11">
        <f>SUBTOTAL(103,Table1[الاسم])</f>
        <v>182</v>
      </c>
      <c r="C190" s="12">
        <f>SUBTOTAL(109,Table1[المستحق])</f>
        <v>442700</v>
      </c>
      <c r="D190" s="12"/>
      <c r="E190" s="12"/>
      <c r="F190" s="12"/>
      <c r="G190" s="13"/>
      <c r="H190" s="11"/>
      <c r="I190" s="13"/>
      <c r="J190" s="11"/>
      <c r="K190" s="13"/>
      <c r="L190" s="11"/>
      <c r="M190" s="13"/>
      <c r="N190" s="11"/>
      <c r="O190" s="13">
        <f>SUBTOTAL(103,Table1[المتبقي])</f>
        <v>182</v>
      </c>
      <c r="P190" s="14">
        <f>SUBTOTAL(109,Table1[الخصم])</f>
        <v>3500</v>
      </c>
      <c r="Q190" s="13">
        <f>SUBTOTAL(103,Table1[ملاحظات])</f>
        <v>36</v>
      </c>
      <c r="R190" s="11"/>
      <c r="S190" s="11"/>
      <c r="T190" s="11"/>
      <c r="U190" s="15">
        <f>SUBTOTAL(103,Table1[الحافلة])</f>
        <v>32</v>
      </c>
    </row>
    <row r="191" spans="2:21" ht="18.75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7"/>
      <c r="P191" s="17"/>
      <c r="Q191" s="17"/>
      <c r="R191" s="16"/>
      <c r="S191" s="16"/>
      <c r="T191" s="16"/>
    </row>
  </sheetData>
  <conditionalFormatting sqref="O8:O189">
    <cfRule type="cellIs" dxfId="30" priority="1" operator="equal">
      <formula>"خالص"</formula>
    </cfRule>
  </conditionalFormatting>
  <conditionalFormatting sqref="B8:B189">
    <cfRule type="duplicateValues" dxfId="29" priority="2"/>
  </conditionalFormatting>
  <dataValidations count="1">
    <dataValidation type="list" allowBlank="1" showInputMessage="1" showErrorMessage="1" sqref="C2">
      <formula1>OFFSET($B$8,0,0,COUNTA($B$8:$B$189))</formula1>
    </dataValidation>
  </dataValidations>
  <pageMargins left="0.25" right="0.25" top="0.75" bottom="0.75" header="0.3" footer="0.3"/>
  <pageSetup paperSize="9" orientation="landscape" r:id="rId1"/>
  <ignoredErrors>
    <ignoredError sqref="C4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نور البيان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 diaa2</dc:creator>
  <cp:lastModifiedBy>Ali Mohamed</cp:lastModifiedBy>
  <dcterms:created xsi:type="dcterms:W3CDTF">2018-10-22T14:47:04Z</dcterms:created>
  <dcterms:modified xsi:type="dcterms:W3CDTF">2018-10-23T00:12:49Z</dcterms:modified>
</cp:coreProperties>
</file>