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JYAL DHOFAR\A. أوراق الشركة\حسابات\"/>
    </mc:Choice>
  </mc:AlternateContent>
  <bookViews>
    <workbookView xWindow="0" yWindow="0" windowWidth="28800" windowHeight="12330"/>
  </bookViews>
  <sheets>
    <sheet name="دار الحبيب" sheetId="1" r:id="rId1"/>
  </sheets>
  <definedNames>
    <definedName name="_xlnm.Print_Area" localSheetId="0">'دار الحبيب'!$A$1:$K$26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1" l="1"/>
  <c r="C27" i="1"/>
  <c r="F26" i="1"/>
  <c r="G26" i="1" s="1"/>
  <c r="F24" i="1"/>
  <c r="G24" i="1" s="1"/>
  <c r="F23" i="1"/>
  <c r="G23" i="1" s="1"/>
  <c r="F22" i="1"/>
  <c r="G22" i="1" s="1"/>
  <c r="G18" i="1"/>
  <c r="F16" i="1"/>
  <c r="G16" i="1" s="1"/>
  <c r="F14" i="1"/>
  <c r="G14" i="1" s="1"/>
  <c r="F12" i="1"/>
  <c r="G12" i="1" s="1"/>
  <c r="F10" i="1"/>
  <c r="G10" i="1" s="1"/>
  <c r="F7" i="1"/>
  <c r="G7" i="1" s="1"/>
  <c r="F20" i="1"/>
  <c r="F17" i="1"/>
  <c r="F15" i="1"/>
  <c r="F13" i="1"/>
  <c r="F11" i="1"/>
  <c r="F9" i="1"/>
  <c r="F25" i="1"/>
  <c r="F21" i="1"/>
  <c r="F19" i="1"/>
  <c r="F8" i="1"/>
  <c r="G8" i="1" l="1"/>
  <c r="G19" i="1"/>
  <c r="G21" i="1"/>
  <c r="G25" i="1"/>
  <c r="G9" i="1"/>
  <c r="G11" i="1"/>
  <c r="G13" i="1"/>
  <c r="G15" i="1"/>
  <c r="G17" i="1"/>
  <c r="G20" i="1"/>
  <c r="F27" i="1"/>
</calcChain>
</file>

<file path=xl/sharedStrings.xml><?xml version="1.0" encoding="utf-8"?>
<sst xmlns="http://schemas.openxmlformats.org/spreadsheetml/2006/main" count="30" uniqueCount="20">
  <si>
    <t>م</t>
  </si>
  <si>
    <t>الاسم</t>
  </si>
  <si>
    <t>المستحق</t>
  </si>
  <si>
    <t>المدفوع</t>
  </si>
  <si>
    <t>اجمالي المدفوع</t>
  </si>
  <si>
    <t>المتبقى</t>
  </si>
  <si>
    <t xml:space="preserve">رقم الايصال </t>
  </si>
  <si>
    <t>ملاحظات</t>
  </si>
  <si>
    <t>انس ضياء الدين محمد</t>
  </si>
  <si>
    <t>ايمان محمود حسين</t>
  </si>
  <si>
    <t>حفصة محمد عبدالله</t>
  </si>
  <si>
    <t>خديجة احمد صالح</t>
  </si>
  <si>
    <t>رفعت السيد محمود</t>
  </si>
  <si>
    <t xml:space="preserve">زياد احمد عمر </t>
  </si>
  <si>
    <t>غادة السيد ابراهيم</t>
  </si>
  <si>
    <t>محمد عبدالله محمود</t>
  </si>
  <si>
    <t>ملك ابراهيم محمد</t>
  </si>
  <si>
    <t>هناء السيد محمود</t>
  </si>
  <si>
    <t>التاريخ</t>
  </si>
  <si>
    <t xml:space="preserve">لو فرضنا ان انس قام بدفع مبلغ 1000  لما اكتب انس مرة تانية الخانة بتاعت المستحق بتكون فاضية / هل من الممكن انها تكون قيمتها بالمتبقي من الايصال الاول لانس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</si>
</sst>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_-* #,##0.00\-;_-* &quot;-&quot;??_-;_-@_-"/>
    <numFmt numFmtId="165" formatCode="_-* #,##0_-;_-* #,##0\-;_-* &quot;-&quot;??_-;_-@_-"/>
    <numFmt numFmtId="166" formatCode="[$-1010000]yyyy/mm/dd;@"/>
  </numFmts>
  <fonts count="8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b/>
      <sz val="16"/>
      <color theme="1"/>
      <name val="Calibri Light"/>
      <family val="1"/>
      <scheme val="major"/>
    </font>
    <font>
      <b/>
      <sz val="11"/>
      <color theme="1"/>
      <name val="Calibri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0" applyFont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166" fontId="4" fillId="0" borderId="0" xfId="0" applyNumberFormat="1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5" fontId="5" fillId="0" borderId="3" xfId="1" applyNumberFormat="1" applyFont="1" applyFill="1" applyBorder="1" applyAlignment="1">
      <alignment horizontal="center" vertical="center" wrapText="1"/>
    </xf>
    <xf numFmtId="165" fontId="5" fillId="0" borderId="4" xfId="1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0" fillId="0" borderId="7" xfId="1" applyNumberFormat="1" applyFont="1" applyBorder="1" applyAlignment="1">
      <alignment horizontal="center" vertical="center"/>
    </xf>
    <xf numFmtId="165" fontId="2" fillId="0" borderId="7" xfId="1" applyNumberFormat="1" applyFont="1" applyBorder="1" applyAlignment="1">
      <alignment horizontal="center" vertical="center"/>
    </xf>
    <xf numFmtId="165" fontId="0" fillId="2" borderId="8" xfId="1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5" fontId="1" fillId="0" borderId="6" xfId="1" applyNumberFormat="1" applyFont="1" applyBorder="1" applyAlignment="1">
      <alignment horizontal="center" vertical="center"/>
    </xf>
    <xf numFmtId="165" fontId="2" fillId="0" borderId="6" xfId="1" applyNumberFormat="1" applyFont="1" applyBorder="1" applyAlignment="1">
      <alignment horizontal="center" vertical="center"/>
    </xf>
    <xf numFmtId="165" fontId="0" fillId="0" borderId="6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5" fontId="6" fillId="0" borderId="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" fontId="2" fillId="0" borderId="6" xfId="0" applyNumberFormat="1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165" fontId="0" fillId="3" borderId="7" xfId="1" applyNumberFormat="1" applyFont="1" applyFill="1" applyBorder="1" applyAlignment="1">
      <alignment horizontal="center" vertical="center"/>
    </xf>
    <xf numFmtId="165" fontId="2" fillId="3" borderId="7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2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_-* #,##0\-;_-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_-* #,##0\-;_-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_-* #,##0\-;_-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_-* #,##0\-;_-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_-* #,##0\-;_-* &quot;-&quot;??_-;_-@_-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_-* #,##0\-;_-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_-* #,##0\-;_-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_-* #,##0\-;_-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medium">
          <color rgb="FF000000"/>
        </top>
      </border>
    </dxf>
    <dxf>
      <border>
        <bottom style="medium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1"/>
        <color rgb="FF000000"/>
      </font>
      <alignment horizontal="center" vertical="center" textRotation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371475</xdr:colOff>
      <xdr:row>7</xdr:row>
      <xdr:rowOff>133350</xdr:rowOff>
    </xdr:from>
    <xdr:to>
      <xdr:col>14</xdr:col>
      <xdr:colOff>38100</xdr:colOff>
      <xdr:row>7</xdr:row>
      <xdr:rowOff>152401</xdr:rowOff>
    </xdr:to>
    <xdr:cxnSp macro="">
      <xdr:nvCxnSpPr>
        <xdr:cNvPr id="3" name="Straight Arrow Connector 2"/>
        <xdr:cNvCxnSpPr/>
      </xdr:nvCxnSpPr>
      <xdr:spPr>
        <a:xfrm flipV="1">
          <a:off x="9976846950" y="1752600"/>
          <a:ext cx="6619875" cy="19051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e15910" displayName="Table15910" ref="B6:J27" totalsRowCount="1" headerRowDxfId="23" dataDxfId="22" totalsRowDxfId="21" headerRowBorderDxfId="19" tableBorderDxfId="20" totalsRowBorderDxfId="18">
  <autoFilter ref="B6:J26"/>
  <sortState ref="B7:I26">
    <sortCondition ref="C6:C26"/>
  </sortState>
  <tableColumns count="9">
    <tableColumn id="1" name="م" dataDxfId="17" totalsRowDxfId="8"/>
    <tableColumn id="2" name="الاسم" totalsRowFunction="count" dataDxfId="16" totalsRowDxfId="7"/>
    <tableColumn id="7" name="المستحق" dataDxfId="15" totalsRowDxfId="6" dataCellStyle="Comma"/>
    <tableColumn id="10" name="المدفوع" dataDxfId="14" totalsRowDxfId="5" dataCellStyle="Comma"/>
    <tableColumn id="12" name="اجمالي المدفوع" totalsRowFunction="sum" dataDxfId="13" totalsRowDxfId="4" dataCellStyle="Comma">
      <calculatedColumnFormula>IF(COUNTIF(C$7:C7,C7)&gt;1,SUMIF(INDIRECT("C7"&amp;":C"&amp;ROW()),C7,$E$7:$E$201),E7)</calculatedColumnFormula>
    </tableColumn>
    <tableColumn id="11" name="المتبقى" dataDxfId="12" totalsRowDxfId="3" dataCellStyle="Comma">
      <calculatedColumnFormula>IF(C7="","",IF(D7-F7&gt;0,D7-F7,"خالص"))</calculatedColumnFormula>
    </tableColumn>
    <tableColumn id="4" name="رقم الايصال " totalsRowFunction="count" dataDxfId="11" totalsRowDxfId="2"/>
    <tableColumn id="3" name="التاريخ" dataDxfId="9" totalsRowDxfId="1"/>
    <tableColumn id="6" name="ملاحظات" dataDxfId="10" totalsRow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O27"/>
  <sheetViews>
    <sheetView rightToLeft="1" tabSelected="1" zoomScaleNormal="100" workbookViewId="0">
      <pane ySplit="6" topLeftCell="A7" activePane="bottomLeft" state="frozen"/>
      <selection pane="bottomLeft" activeCell="O25" sqref="O25"/>
    </sheetView>
  </sheetViews>
  <sheetFormatPr defaultColWidth="9.140625" defaultRowHeight="15" x14ac:dyDescent="0.25"/>
  <cols>
    <col min="1" max="1" width="2.140625" style="1" customWidth="1"/>
    <col min="2" max="2" width="6.42578125" style="1" customWidth="1"/>
    <col min="3" max="3" width="25.85546875" style="1" customWidth="1"/>
    <col min="4" max="4" width="12.28515625" style="2" customWidth="1"/>
    <col min="5" max="7" width="9.5703125" style="2" customWidth="1"/>
    <col min="8" max="9" width="9.42578125" style="1" customWidth="1"/>
    <col min="10" max="10" width="23.28515625" style="1" customWidth="1"/>
    <col min="11" max="14" width="5.28515625" style="1" customWidth="1"/>
    <col min="15" max="15" width="63.85546875" style="1" customWidth="1"/>
    <col min="16" max="38" width="5.28515625" style="1" customWidth="1"/>
    <col min="39" max="16384" width="9.140625" style="1"/>
  </cols>
  <sheetData>
    <row r="1" spans="2:15" ht="12" customHeight="1" x14ac:dyDescent="0.25"/>
    <row r="2" spans="2:15" ht="12" customHeight="1" x14ac:dyDescent="0.25">
      <c r="D2" s="3"/>
      <c r="E2" s="3"/>
      <c r="F2" s="3"/>
      <c r="G2" s="3"/>
      <c r="H2" s="3"/>
      <c r="I2" s="3"/>
    </row>
    <row r="3" spans="2:15" ht="12" customHeight="1" x14ac:dyDescent="0.25">
      <c r="D3" s="3"/>
      <c r="E3" s="3"/>
      <c r="F3" s="3"/>
      <c r="G3" s="3"/>
      <c r="H3" s="3"/>
      <c r="I3" s="3"/>
    </row>
    <row r="4" spans="2:15" ht="12" customHeight="1" x14ac:dyDescent="0.25">
      <c r="D4" s="3"/>
      <c r="E4" s="3"/>
      <c r="F4" s="3"/>
      <c r="G4" s="3"/>
      <c r="H4" s="3"/>
      <c r="I4" s="3"/>
    </row>
    <row r="5" spans="2:15" ht="12" customHeight="1" thickBot="1" x14ac:dyDescent="0.3"/>
    <row r="6" spans="2:15" s="4" customFormat="1" ht="52.5" customHeight="1" thickBot="1" x14ac:dyDescent="0.3">
      <c r="B6" s="5" t="s">
        <v>0</v>
      </c>
      <c r="C6" s="6" t="s">
        <v>1</v>
      </c>
      <c r="D6" s="7" t="s">
        <v>2</v>
      </c>
      <c r="E6" s="8" t="s">
        <v>3</v>
      </c>
      <c r="F6" s="8" t="s">
        <v>4</v>
      </c>
      <c r="G6" s="8" t="s">
        <v>5</v>
      </c>
      <c r="H6" s="9" t="s">
        <v>6</v>
      </c>
      <c r="I6" s="9" t="s">
        <v>18</v>
      </c>
      <c r="J6" s="10" t="s">
        <v>7</v>
      </c>
    </row>
    <row r="7" spans="2:15" s="11" customFormat="1" ht="15" customHeight="1" x14ac:dyDescent="0.25">
      <c r="B7" s="12">
        <v>1</v>
      </c>
      <c r="C7" s="12" t="s">
        <v>8</v>
      </c>
      <c r="D7" s="13">
        <v>3500</v>
      </c>
      <c r="E7" s="27">
        <v>1000</v>
      </c>
      <c r="F7" s="15">
        <f ca="1">IF(COUNTIF(C$7:C7,C7)&gt;1,SUMIF(INDIRECT("C7"&amp;":C"&amp;ROW()),C7,$E$7:$E$201),E7)</f>
        <v>1000</v>
      </c>
      <c r="G7" s="15">
        <f ca="1">IF(C7="","",IF(D7-F7&gt;0,D7-F7,"خالص"))</f>
        <v>2500</v>
      </c>
      <c r="H7" s="12">
        <v>1</v>
      </c>
      <c r="I7" s="24">
        <v>43398</v>
      </c>
      <c r="J7" s="12"/>
      <c r="O7" s="25" t="s">
        <v>19</v>
      </c>
    </row>
    <row r="8" spans="2:15" s="11" customFormat="1" ht="15" customHeight="1" x14ac:dyDescent="0.25">
      <c r="B8" s="16"/>
      <c r="C8" s="16" t="s">
        <v>8</v>
      </c>
      <c r="D8" s="26">
        <v>2500</v>
      </c>
      <c r="E8" s="17"/>
      <c r="F8" s="15">
        <f ca="1">IF(COUNTIF(C$7:C8,C8)&gt;1,SUMIF(INDIRECT("C7"&amp;":C"&amp;ROW()),C8,$E$7:$E$201),E8)</f>
        <v>1000</v>
      </c>
      <c r="G8" s="15">
        <f ca="1">IF(C8="","",IF(D8-F8&gt;0,D8-F8,"خالص"))</f>
        <v>1500</v>
      </c>
      <c r="H8" s="16">
        <v>3</v>
      </c>
      <c r="I8" s="16"/>
      <c r="J8" s="16"/>
      <c r="O8" s="25"/>
    </row>
    <row r="9" spans="2:15" s="11" customFormat="1" ht="15" customHeight="1" x14ac:dyDescent="0.25">
      <c r="B9" s="16"/>
      <c r="C9" s="16" t="s">
        <v>8</v>
      </c>
      <c r="D9" s="13"/>
      <c r="E9" s="18"/>
      <c r="F9" s="15">
        <f ca="1">IF(COUNTIF(C$7:C9,C9)&gt;1,SUMIF(INDIRECT("C7"&amp;":C"&amp;ROW()),C9,$E$7:$E$201),E9)</f>
        <v>1000</v>
      </c>
      <c r="G9" s="15" t="str">
        <f ca="1">IF(C9="","",IF(D9-F9&gt;0,D9-F9,"خالص"))</f>
        <v>خالص</v>
      </c>
      <c r="H9" s="16">
        <v>9</v>
      </c>
      <c r="I9" s="16"/>
      <c r="J9" s="16"/>
      <c r="O9" s="25"/>
    </row>
    <row r="10" spans="2:15" s="11" customFormat="1" ht="15" customHeight="1" x14ac:dyDescent="0.25">
      <c r="B10" s="16"/>
      <c r="C10" s="16" t="s">
        <v>9</v>
      </c>
      <c r="D10" s="13">
        <v>3000</v>
      </c>
      <c r="E10" s="18"/>
      <c r="F10" s="15">
        <f ca="1">IF(COUNTIF(C$7:C10,C10)&gt;1,SUMIF(INDIRECT("C7"&amp;":C"&amp;ROW()),C10,$E$7:$E$201),E10)</f>
        <v>0</v>
      </c>
      <c r="G10" s="15">
        <f ca="1">IF(C10="","",IF(D10-F10&gt;0,D10-F10,"خالص"))</f>
        <v>3000</v>
      </c>
      <c r="H10" s="12">
        <v>17</v>
      </c>
      <c r="I10" s="12"/>
      <c r="J10" s="16"/>
      <c r="O10" s="25"/>
    </row>
    <row r="11" spans="2:15" s="11" customFormat="1" ht="15" customHeight="1" x14ac:dyDescent="0.25">
      <c r="B11" s="16"/>
      <c r="C11" s="16" t="s">
        <v>9</v>
      </c>
      <c r="D11" s="13"/>
      <c r="E11" s="18"/>
      <c r="F11" s="15">
        <f ca="1">IF(COUNTIF(C$7:C11,C11)&gt;1,SUMIF(INDIRECT("C7"&amp;":C"&amp;ROW()),C11,$E$7:$E$201),E11)</f>
        <v>0</v>
      </c>
      <c r="G11" s="15" t="str">
        <f ca="1">IF(C11="","",IF(D11-F11&gt;0,D11-F11,"خالص"))</f>
        <v>خالص</v>
      </c>
      <c r="H11" s="16">
        <v>19</v>
      </c>
      <c r="I11" s="16"/>
      <c r="J11" s="16"/>
      <c r="O11" s="25"/>
    </row>
    <row r="12" spans="2:15" s="11" customFormat="1" ht="15" customHeight="1" x14ac:dyDescent="0.25">
      <c r="B12" s="16"/>
      <c r="C12" s="16" t="s">
        <v>10</v>
      </c>
      <c r="D12" s="13">
        <v>2500</v>
      </c>
      <c r="E12" s="18"/>
      <c r="F12" s="15">
        <f ca="1">IF(COUNTIF(C$7:C12,C12)&gt;1,SUMIF(INDIRECT("C7"&amp;":C"&amp;ROW()),C12,$E$7:$E$201),E12)</f>
        <v>0</v>
      </c>
      <c r="G12" s="15">
        <f ca="1">IF(C12="","",IF(D12-F12&gt;0,D12-F12,"خالص"))</f>
        <v>2500</v>
      </c>
      <c r="H12" s="16">
        <v>5</v>
      </c>
      <c r="I12" s="16"/>
      <c r="J12" s="16"/>
      <c r="O12" s="25"/>
    </row>
    <row r="13" spans="2:15" s="11" customFormat="1" ht="15" customHeight="1" x14ac:dyDescent="0.25">
      <c r="B13" s="16"/>
      <c r="C13" s="16" t="s">
        <v>10</v>
      </c>
      <c r="D13" s="13"/>
      <c r="E13" s="18"/>
      <c r="F13" s="15">
        <f ca="1">IF(COUNTIF(C$7:C13,C13)&gt;1,SUMIF(INDIRECT("C7"&amp;":C"&amp;ROW()),C13,$E$7:$E$201),E13)</f>
        <v>0</v>
      </c>
      <c r="G13" s="15" t="str">
        <f ca="1">IF(C13="","",IF(D13-F13&gt;0,D13-F13,"خالص"))</f>
        <v>خالص</v>
      </c>
      <c r="H13" s="12">
        <v>10</v>
      </c>
      <c r="I13" s="12"/>
      <c r="J13" s="16"/>
      <c r="O13" s="25"/>
    </row>
    <row r="14" spans="2:15" s="11" customFormat="1" ht="15" customHeight="1" x14ac:dyDescent="0.25">
      <c r="B14" s="16"/>
      <c r="C14" s="16" t="s">
        <v>11</v>
      </c>
      <c r="D14" s="13">
        <v>3000</v>
      </c>
      <c r="E14" s="18"/>
      <c r="F14" s="15">
        <f ca="1">IF(COUNTIF(C$7:C14,C14)&gt;1,SUMIF(INDIRECT("C7"&amp;":C"&amp;ROW()),C14,$E$7:$E$201),E14)</f>
        <v>0</v>
      </c>
      <c r="G14" s="15">
        <f ca="1">IF(C14="","",IF(D14-F14&gt;0,D14-F14,"خالص"))</f>
        <v>3000</v>
      </c>
      <c r="H14" s="16">
        <v>7</v>
      </c>
      <c r="I14" s="16"/>
      <c r="J14" s="16"/>
      <c r="O14" s="25"/>
    </row>
    <row r="15" spans="2:15" s="11" customFormat="1" ht="15" customHeight="1" x14ac:dyDescent="0.25">
      <c r="B15" s="16"/>
      <c r="C15" s="16" t="s">
        <v>11</v>
      </c>
      <c r="D15" s="13"/>
      <c r="E15" s="18"/>
      <c r="F15" s="15">
        <f ca="1">IF(COUNTIF(C$7:C15,C15)&gt;1,SUMIF(INDIRECT("C7"&amp;":C"&amp;ROW()),C15,$E$7:$E$201),E15)</f>
        <v>0</v>
      </c>
      <c r="G15" s="15" t="str">
        <f ca="1">IF(C15="","",IF(D15-F15&gt;0,D15-F15,"خالص"))</f>
        <v>خالص</v>
      </c>
      <c r="H15" s="16">
        <v>11</v>
      </c>
      <c r="I15" s="16"/>
      <c r="J15" s="16"/>
    </row>
    <row r="16" spans="2:15" s="11" customFormat="1" ht="15" customHeight="1" x14ac:dyDescent="0.25">
      <c r="B16" s="16"/>
      <c r="C16" s="16" t="s">
        <v>12</v>
      </c>
      <c r="D16" s="13">
        <v>3500</v>
      </c>
      <c r="E16" s="18"/>
      <c r="F16" s="15">
        <f ca="1">IF(COUNTIF(C$7:C16,C16)&gt;1,SUMIF(INDIRECT("C7"&amp;":C"&amp;ROW()),C16,$E$7:$E$201),E16)</f>
        <v>0</v>
      </c>
      <c r="G16" s="15">
        <f ca="1">IF(C16="","",IF(D16-F16&gt;0,D16-F16,"خالص"))</f>
        <v>3500</v>
      </c>
      <c r="H16" s="12">
        <v>14</v>
      </c>
      <c r="I16" s="12"/>
      <c r="J16" s="16"/>
    </row>
    <row r="17" spans="2:10" s="11" customFormat="1" ht="15" customHeight="1" x14ac:dyDescent="0.25">
      <c r="B17" s="16"/>
      <c r="C17" s="16" t="s">
        <v>12</v>
      </c>
      <c r="D17" s="13"/>
      <c r="E17" s="18"/>
      <c r="F17" s="15">
        <f ca="1">IF(COUNTIF(C$7:C17,C17)&gt;1,SUMIF(INDIRECT("C7"&amp;":C"&amp;ROW()),C17,$E$7:$E$201),E17)</f>
        <v>0</v>
      </c>
      <c r="G17" s="15" t="str">
        <f ca="1">IF(C17="","",IF(D17-F17&gt;0,D17-F17,"خالص"))</f>
        <v>خالص</v>
      </c>
      <c r="H17" s="16">
        <v>20</v>
      </c>
      <c r="I17" s="16"/>
      <c r="J17" s="16"/>
    </row>
    <row r="18" spans="2:10" s="11" customFormat="1" ht="15" customHeight="1" x14ac:dyDescent="0.25">
      <c r="B18" s="16"/>
      <c r="C18" s="16" t="s">
        <v>13</v>
      </c>
      <c r="D18" s="13">
        <v>4000</v>
      </c>
      <c r="E18" s="17"/>
      <c r="F18" s="15"/>
      <c r="G18" s="15">
        <f>IF(C18="","",IF(D18-F18&gt;0,D18-F18,"خالص"))</f>
        <v>4000</v>
      </c>
      <c r="H18" s="16">
        <v>2</v>
      </c>
      <c r="I18" s="16"/>
      <c r="J18" s="16"/>
    </row>
    <row r="19" spans="2:10" s="11" customFormat="1" ht="15" customHeight="1" x14ac:dyDescent="0.25">
      <c r="B19" s="16"/>
      <c r="C19" s="16" t="s">
        <v>13</v>
      </c>
      <c r="D19" s="13"/>
      <c r="E19" s="14"/>
      <c r="F19" s="15">
        <f ca="1">IF(COUNTIF(C$7:C19,C19)&gt;1,SUMIF(INDIRECT("C7"&amp;":C"&amp;ROW()),C19,$E$7:$E$201),E19)</f>
        <v>0</v>
      </c>
      <c r="G19" s="15" t="str">
        <f ca="1">IF(C19="","",IF(D19-F19&gt;0,D19-F19,"خالص"))</f>
        <v>خالص</v>
      </c>
      <c r="H19" s="12">
        <v>4</v>
      </c>
      <c r="I19" s="12"/>
      <c r="J19" s="16"/>
    </row>
    <row r="20" spans="2:10" s="11" customFormat="1" ht="15" customHeight="1" x14ac:dyDescent="0.25">
      <c r="B20" s="16"/>
      <c r="C20" s="16" t="s">
        <v>13</v>
      </c>
      <c r="D20" s="13"/>
      <c r="E20" s="18"/>
      <c r="F20" s="15">
        <f ca="1">IF(COUNTIF(C$7:C20,C20)&gt;1,SUMIF(INDIRECT("C7"&amp;":C"&amp;ROW()),C20,$E$7:$E$201),E20)</f>
        <v>0</v>
      </c>
      <c r="G20" s="15" t="str">
        <f ca="1">IF(C20="","",IF(D20-F20&gt;0,D20-F20,"خالص"))</f>
        <v>خالص</v>
      </c>
      <c r="H20" s="16">
        <v>12</v>
      </c>
      <c r="I20" s="16"/>
      <c r="J20" s="16"/>
    </row>
    <row r="21" spans="2:10" s="11" customFormat="1" ht="15" customHeight="1" x14ac:dyDescent="0.25">
      <c r="B21" s="16"/>
      <c r="C21" s="16" t="s">
        <v>13</v>
      </c>
      <c r="D21" s="13"/>
      <c r="E21" s="19"/>
      <c r="F21" s="15">
        <f ca="1">IF(COUNTIF(C$7:C21,C21)&gt;1,SUMIF(INDIRECT("C7"&amp;":C"&amp;ROW()),C21,$E$7:$E$201),E21)</f>
        <v>0</v>
      </c>
      <c r="G21" s="15" t="str">
        <f ca="1">IF(C21="","",IF(D21-F21&gt;0,D21-F21,"خالص"))</f>
        <v>خالص</v>
      </c>
      <c r="H21" s="16">
        <v>13</v>
      </c>
      <c r="I21" s="16"/>
      <c r="J21" s="16"/>
    </row>
    <row r="22" spans="2:10" s="11" customFormat="1" ht="15" customHeight="1" x14ac:dyDescent="0.25">
      <c r="B22" s="16"/>
      <c r="C22" s="16" t="s">
        <v>14</v>
      </c>
      <c r="D22" s="13">
        <v>2500</v>
      </c>
      <c r="E22" s="17"/>
      <c r="F22" s="15">
        <f ca="1">IF(COUNTIF(C$7:C22,C22)&gt;1,SUMIF(INDIRECT("C7"&amp;":C"&amp;ROW()),C22,$E$7:$E$201),E22)</f>
        <v>0</v>
      </c>
      <c r="G22" s="15">
        <f ca="1">IF(C22="","",IF(D22-F22&gt;0,D22-F22,"خالص"))</f>
        <v>2500</v>
      </c>
      <c r="H22" s="12">
        <v>16</v>
      </c>
      <c r="I22" s="12"/>
      <c r="J22" s="16"/>
    </row>
    <row r="23" spans="2:10" s="11" customFormat="1" ht="15" customHeight="1" x14ac:dyDescent="0.25">
      <c r="B23" s="16"/>
      <c r="C23" s="16" t="s">
        <v>15</v>
      </c>
      <c r="D23" s="13">
        <v>2500</v>
      </c>
      <c r="E23" s="18"/>
      <c r="F23" s="15">
        <f ca="1">IF(COUNTIF(C$7:C23,C23)&gt;1,SUMIF(INDIRECT("C7"&amp;":C"&amp;ROW()),C23,$E$7:$E$201),E23)</f>
        <v>0</v>
      </c>
      <c r="G23" s="15">
        <f ca="1">IF(C23="","",IF(D23-F23&gt;0,D23-F23,"خالص"))</f>
        <v>2500</v>
      </c>
      <c r="H23" s="16">
        <v>8</v>
      </c>
      <c r="I23" s="16"/>
      <c r="J23" s="16"/>
    </row>
    <row r="24" spans="2:10" s="11" customFormat="1" ht="15" customHeight="1" x14ac:dyDescent="0.25">
      <c r="B24" s="16"/>
      <c r="C24" s="16" t="s">
        <v>16</v>
      </c>
      <c r="D24" s="13">
        <v>3500</v>
      </c>
      <c r="E24" s="18"/>
      <c r="F24" s="15">
        <f ca="1">IF(COUNTIF(C$7:C24,C24)&gt;1,SUMIF(INDIRECT("C7"&amp;":C"&amp;ROW()),C24,$E$7:$E$201),E24)</f>
        <v>0</v>
      </c>
      <c r="G24" s="15">
        <f ca="1">IF(C24="","",IF(D24-F24&gt;0,D24-F24,"خالص"))</f>
        <v>3500</v>
      </c>
      <c r="H24" s="16">
        <v>15</v>
      </c>
      <c r="I24" s="16"/>
      <c r="J24" s="16"/>
    </row>
    <row r="25" spans="2:10" s="11" customFormat="1" ht="15" customHeight="1" x14ac:dyDescent="0.25">
      <c r="B25" s="16"/>
      <c r="C25" s="16" t="s">
        <v>16</v>
      </c>
      <c r="D25" s="13">
        <v>3000</v>
      </c>
      <c r="E25" s="17"/>
      <c r="F25" s="15">
        <f ca="1">IF(COUNTIF(C$7:C25,C25)&gt;1,SUMIF(INDIRECT("C7"&amp;":C"&amp;ROW()),C25,$E$7:$E$201),E25)</f>
        <v>0</v>
      </c>
      <c r="G25" s="15">
        <f ca="1">IF(C25="","",IF(D25-F25&gt;0,D25-F25,"خالص"))</f>
        <v>3000</v>
      </c>
      <c r="H25" s="12">
        <v>18</v>
      </c>
      <c r="I25" s="12"/>
      <c r="J25" s="16"/>
    </row>
    <row r="26" spans="2:10" s="11" customFormat="1" ht="15" customHeight="1" thickBot="1" x14ac:dyDescent="0.3">
      <c r="B26" s="16"/>
      <c r="C26" s="16" t="s">
        <v>17</v>
      </c>
      <c r="D26" s="13">
        <v>2500</v>
      </c>
      <c r="E26" s="18"/>
      <c r="F26" s="15">
        <f ca="1">IF(COUNTIF(C$7:C26,C26)&gt;1,SUMIF(INDIRECT("C7"&amp;":C"&amp;ROW()),C26,$E$7:$E$201),E26)</f>
        <v>0</v>
      </c>
      <c r="G26" s="15">
        <f ca="1">IF(C26="","",IF(D26-F26&gt;0,D26-F26,"خالص"))</f>
        <v>2500</v>
      </c>
      <c r="H26" s="16">
        <v>6</v>
      </c>
      <c r="I26" s="16"/>
      <c r="J26" s="16"/>
    </row>
    <row r="27" spans="2:10" ht="15.75" thickBot="1" x14ac:dyDescent="0.3">
      <c r="B27" s="20"/>
      <c r="C27" s="21">
        <f>SUBTOTAL(103,Table15910[الاسم])</f>
        <v>20</v>
      </c>
      <c r="D27" s="22"/>
      <c r="E27" s="22"/>
      <c r="F27" s="22">
        <f ca="1">SUBTOTAL(109,Table15910[اجمالي المدفوع])</f>
        <v>3000</v>
      </c>
      <c r="G27" s="22"/>
      <c r="H27" s="21">
        <f>SUBTOTAL(103,Table15910[[رقم الايصال ]])</f>
        <v>20</v>
      </c>
      <c r="I27" s="21"/>
      <c r="J27" s="23"/>
    </row>
  </sheetData>
  <mergeCells count="1">
    <mergeCell ref="O7:O1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verticalDpi="300" r:id="rId1"/>
  <rowBreaks count="1" manualBreakCount="1">
    <brk id="6" max="16383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دار الحبيب</vt:lpstr>
      <vt:lpstr>'دار الحبيب'!Print_Area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 diaa2</dc:creator>
  <cp:lastModifiedBy>sh diaa2</cp:lastModifiedBy>
  <dcterms:created xsi:type="dcterms:W3CDTF">2018-10-22T15:50:42Z</dcterms:created>
  <dcterms:modified xsi:type="dcterms:W3CDTF">2018-10-22T15:54:24Z</dcterms:modified>
</cp:coreProperties>
</file>