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2240" windowHeight="7635"/>
  </bookViews>
  <sheets>
    <sheet name="Sheet1" sheetId="2" r:id="rId1"/>
    <sheet name="Sheet2" sheetId="3" r:id="rId2"/>
  </sheets>
  <calcPr calcId="145621"/>
</workbook>
</file>

<file path=xl/calcChain.xml><?xml version="1.0" encoding="utf-8"?>
<calcChain xmlns="http://schemas.openxmlformats.org/spreadsheetml/2006/main">
  <c r="O4" i="2" l="1"/>
  <c r="O5" i="2"/>
  <c r="O6" i="2"/>
  <c r="O7" i="2"/>
  <c r="O8" i="2"/>
  <c r="O9" i="2"/>
  <c r="O3" i="2"/>
  <c r="N4" i="2" l="1"/>
  <c r="N5" i="2"/>
  <c r="N6" i="2"/>
  <c r="N7" i="2"/>
  <c r="N8" i="2"/>
  <c r="N9" i="2"/>
  <c r="N3" i="2"/>
  <c r="M3" i="2" l="1"/>
  <c r="M4" i="2"/>
  <c r="M5" i="2"/>
  <c r="M6" i="2"/>
  <c r="M7" i="2"/>
  <c r="M8" i="2"/>
  <c r="M9" i="2"/>
  <c r="A44" i="3" l="1"/>
  <c r="G44" i="3" s="1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S37" i="3"/>
  <c r="X37" i="3" s="1"/>
  <c r="X36" i="3"/>
  <c r="X35" i="3"/>
  <c r="X34" i="3"/>
  <c r="X33" i="3"/>
  <c r="X32" i="3"/>
  <c r="P29" i="3"/>
  <c r="P30" i="3" s="1"/>
  <c r="X28" i="3"/>
  <c r="P27" i="3"/>
  <c r="X27" i="3" s="1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P8" i="3"/>
  <c r="X8" i="3" s="1"/>
  <c r="X7" i="3"/>
  <c r="P31" i="3" l="1"/>
  <c r="X31" i="3" s="1"/>
  <c r="X30" i="3"/>
  <c r="X29" i="3"/>
  <c r="J44" i="3"/>
</calcChain>
</file>

<file path=xl/comments1.xml><?xml version="1.0" encoding="utf-8"?>
<comments xmlns="http://schemas.openxmlformats.org/spreadsheetml/2006/main">
  <authors>
    <author>Author</author>
  </authors>
  <commentList>
    <comment ref="S17" authorId="0">
      <text>
        <r>
          <rPr>
            <b/>
            <sz val="9"/>
            <color indexed="81"/>
            <rFont val="Tahoma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<sst xmlns="http://schemas.openxmlformats.org/spreadsheetml/2006/main" count="42" uniqueCount="23">
  <si>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</si>
  <si>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</si>
  <si>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</si>
  <si>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</si>
  <si>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</si>
  <si>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</si>
  <si>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</si>
  <si>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</si>
  <si>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</si>
  <si>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</si>
  <si>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</si>
  <si>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</si>
  <si>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Apr.</t>
  </si>
  <si>
    <t xml:space="preserve"> </t>
  </si>
  <si>
    <t>JUL.</t>
  </si>
  <si>
    <t>Aug.</t>
  </si>
  <si>
    <t>Sep.</t>
  </si>
  <si>
    <t>Oct.</t>
  </si>
  <si>
    <t>Nov.</t>
  </si>
  <si>
    <t>MAX</t>
  </si>
  <si>
    <t>MONTH</t>
  </si>
  <si>
    <t>YEAR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</si>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</sst>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rgb="FFFF0000"/>
      <name val="Calibri"/>
      <family val="2"/>
      <scheme val="minor"/>
    </font>
    <font>
      <b/>
      <sz val="18"/>
      <color rgb="FFFF0000"/>
      <name val="Arial"/>
      <family val="2"/>
    </font>
    <font>
      <b/>
      <sz val="18"/>
      <color indexed="8"/>
      <name val="Arial"/>
      <family val="2"/>
    </font>
    <font>
      <b/>
      <sz val="18"/>
      <color indexed="12"/>
      <name val="Arial"/>
      <family val="2"/>
    </font>
    <font>
      <b/>
      <sz val="18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Arial"/>
      <family val="2"/>
    </font>
    <font>
      <b/>
      <sz val="18"/>
      <color rgb="FF002060"/>
      <name val="Calibri"/>
      <family val="2"/>
      <scheme val="minor"/>
    </font>
    <font>
      <sz val="20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8"/>
      <color theme="1"/>
      <name val="Arial"/>
      <family val="2"/>
    </font>
    <font>
      <sz val="20"/>
      <color theme="1"/>
      <name val="Calibri"/>
      <family val="2"/>
      <scheme val="minor"/>
    </font>
    <font>
      <b/>
      <sz val="9"/>
      <color indexed="81"/>
      <name val="Tahoma"/>
    </font>
    <font>
      <b/>
      <sz val="15"/>
      <color theme="1"/>
      <name val="Calibri"/>
      <family val="2"/>
    </font>
    <font>
      <sz val="15"/>
      <color theme="1"/>
      <name val="Calibri"/>
      <family val="2"/>
    </font>
    <font>
      <b/>
      <sz val="15"/>
      <color rgb="FF0070C0"/>
      <name val="Calibri"/>
      <family val="2"/>
    </font>
    <font>
      <b/>
      <sz val="15"/>
      <color theme="0"/>
      <name val="Calibri"/>
      <family val="2"/>
    </font>
    <font>
      <b/>
      <sz val="15"/>
      <color rgb="FF660033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 diagonalUp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4" fillId="2" borderId="10" xfId="2" applyNumberFormat="1" applyFont="1" applyFill="1" applyBorder="1" applyAlignment="1" applyProtection="1">
      <alignment horizontal="center" vertical="center"/>
      <protection locked="0"/>
    </xf>
    <xf numFmtId="38" fontId="7" fillId="2" borderId="10" xfId="1" applyNumberFormat="1" applyFont="1" applyFill="1" applyBorder="1" applyAlignment="1" applyProtection="1">
      <alignment horizontal="center" vertical="center"/>
      <protection locked="0"/>
    </xf>
    <xf numFmtId="38" fontId="7" fillId="2" borderId="4" xfId="1" applyNumberFormat="1" applyFont="1" applyFill="1" applyBorder="1" applyAlignment="1" applyProtection="1">
      <alignment horizontal="center" vertical="center"/>
      <protection locked="0"/>
    </xf>
    <xf numFmtId="38" fontId="4" fillId="2" borderId="14" xfId="2" applyNumberFormat="1" applyFont="1" applyFill="1" applyBorder="1" applyAlignment="1" applyProtection="1">
      <alignment horizontal="center" vertical="center"/>
      <protection locked="0"/>
    </xf>
    <xf numFmtId="3" fontId="2" fillId="3" borderId="5" xfId="1" applyNumberFormat="1" applyFont="1" applyFill="1" applyBorder="1" applyAlignment="1">
      <alignment horizontal="center" vertical="center"/>
    </xf>
    <xf numFmtId="3" fontId="2" fillId="7" borderId="5" xfId="1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3" fontId="2" fillId="5" borderId="5" xfId="1" applyNumberFormat="1" applyFont="1" applyFill="1" applyBorder="1" applyAlignment="1">
      <alignment horizontal="center" vertical="center"/>
    </xf>
    <xf numFmtId="3" fontId="2" fillId="6" borderId="5" xfId="1" applyNumberFormat="1" applyFont="1" applyFill="1" applyBorder="1" applyAlignment="1">
      <alignment horizontal="center" vertical="center"/>
    </xf>
    <xf numFmtId="3" fontId="2" fillId="6" borderId="5" xfId="0" applyNumberFormat="1" applyFont="1" applyFill="1" applyBorder="1" applyAlignment="1">
      <alignment horizontal="center" vertical="center"/>
    </xf>
    <xf numFmtId="3" fontId="2" fillId="7" borderId="5" xfId="0" applyNumberFormat="1" applyFont="1" applyFill="1" applyBorder="1" applyAlignment="1">
      <alignment horizontal="center" vertical="center"/>
    </xf>
    <xf numFmtId="3" fontId="2" fillId="3" borderId="12" xfId="1" applyNumberFormat="1" applyFont="1" applyFill="1" applyBorder="1" applyAlignment="1">
      <alignment horizontal="center" vertical="center"/>
    </xf>
    <xf numFmtId="3" fontId="2" fillId="5" borderId="15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15" xfId="0" applyNumberFormat="1" applyFont="1" applyFill="1" applyBorder="1" applyAlignment="1" applyProtection="1">
      <alignment horizontal="center" vertical="center"/>
      <protection locked="0"/>
    </xf>
    <xf numFmtId="3" fontId="5" fillId="5" borderId="5" xfId="0" applyNumberFormat="1" applyFont="1" applyFill="1" applyBorder="1" applyAlignment="1" applyProtection="1">
      <alignment horizontal="center" vertical="center"/>
      <protection locked="0"/>
    </xf>
    <xf numFmtId="3" fontId="2" fillId="3" borderId="5" xfId="2" applyNumberFormat="1" applyFont="1" applyFill="1" applyBorder="1" applyAlignment="1" applyProtection="1">
      <alignment horizontal="center" vertical="center"/>
      <protection locked="0"/>
    </xf>
    <xf numFmtId="3" fontId="2" fillId="7" borderId="5" xfId="2" applyNumberFormat="1" applyFont="1" applyFill="1" applyBorder="1" applyAlignment="1" applyProtection="1">
      <alignment horizontal="center" vertical="center"/>
      <protection locked="0"/>
    </xf>
    <xf numFmtId="3" fontId="2" fillId="3" borderId="12" xfId="2" applyNumberFormat="1" applyFont="1" applyFill="1" applyBorder="1" applyAlignment="1" applyProtection="1">
      <alignment horizontal="center" vertical="center"/>
      <protection locked="0"/>
    </xf>
    <xf numFmtId="3" fontId="2" fillId="3" borderId="5" xfId="0" applyNumberFormat="1" applyFont="1" applyFill="1" applyBorder="1" applyAlignment="1" applyProtection="1">
      <alignment horizontal="center" vertical="center"/>
      <protection locked="0"/>
    </xf>
    <xf numFmtId="3" fontId="2" fillId="3" borderId="12" xfId="0" applyNumberFormat="1" applyFont="1" applyFill="1" applyBorder="1" applyAlignment="1" applyProtection="1">
      <alignment horizontal="center" vertical="center"/>
      <protection locked="0"/>
    </xf>
    <xf numFmtId="3" fontId="2" fillId="6" borderId="5" xfId="0" applyNumberFormat="1" applyFont="1" applyFill="1" applyBorder="1" applyAlignment="1" applyProtection="1">
      <alignment horizontal="center" vertical="center"/>
      <protection locked="0"/>
    </xf>
    <xf numFmtId="3" fontId="2" fillId="7" borderId="5" xfId="0" applyNumberFormat="1" applyFont="1" applyFill="1" applyBorder="1" applyAlignment="1" applyProtection="1">
      <alignment horizontal="center" vertical="center"/>
      <protection locked="0"/>
    </xf>
    <xf numFmtId="3" fontId="2" fillId="6" borderId="12" xfId="0" applyNumberFormat="1" applyFont="1" applyFill="1" applyBorder="1" applyAlignment="1" applyProtection="1">
      <alignment horizontal="center" vertical="center"/>
      <protection locked="0"/>
    </xf>
    <xf numFmtId="3" fontId="2" fillId="5" borderId="15" xfId="0" applyNumberFormat="1" applyFont="1" applyFill="1" applyBorder="1" applyAlignment="1" applyProtection="1">
      <alignment horizontal="center" vertical="center"/>
      <protection locked="0"/>
    </xf>
    <xf numFmtId="3" fontId="2" fillId="3" borderId="6" xfId="0" applyNumberFormat="1" applyFont="1" applyFill="1" applyBorder="1" applyAlignment="1" applyProtection="1">
      <alignment horizontal="center" vertical="center"/>
      <protection locked="0"/>
    </xf>
    <xf numFmtId="3" fontId="2" fillId="9" borderId="9" xfId="1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 applyProtection="1">
      <alignment horizontal="center" vertical="center"/>
      <protection locked="0"/>
    </xf>
    <xf numFmtId="3" fontId="3" fillId="10" borderId="6" xfId="0" applyNumberFormat="1" applyFont="1" applyFill="1" applyBorder="1" applyAlignment="1" applyProtection="1">
      <alignment horizontal="center" vertical="center"/>
      <protection locked="0"/>
    </xf>
    <xf numFmtId="3" fontId="2" fillId="7" borderId="6" xfId="1" applyNumberFormat="1" applyFont="1" applyFill="1" applyBorder="1" applyAlignment="1">
      <alignment horizontal="center" vertical="center"/>
    </xf>
    <xf numFmtId="3" fontId="2" fillId="9" borderId="6" xfId="2" applyNumberFormat="1" applyFont="1" applyFill="1" applyBorder="1" applyAlignment="1" applyProtection="1">
      <alignment horizontal="center" vertical="center"/>
      <protection locked="0"/>
    </xf>
    <xf numFmtId="3" fontId="2" fillId="6" borderId="6" xfId="0" applyNumberFormat="1" applyFont="1" applyFill="1" applyBorder="1" applyAlignment="1">
      <alignment horizontal="center" vertical="center"/>
    </xf>
    <xf numFmtId="3" fontId="2" fillId="9" borderId="6" xfId="0" applyNumberFormat="1" applyFont="1" applyFill="1" applyBorder="1" applyAlignment="1">
      <alignment horizontal="center" vertical="center"/>
    </xf>
    <xf numFmtId="3" fontId="2" fillId="9" borderId="6" xfId="1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 applyProtection="1">
      <alignment horizontal="center" vertical="center"/>
      <protection locked="0"/>
    </xf>
    <xf numFmtId="3" fontId="2" fillId="8" borderId="2" xfId="0" applyNumberFormat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3" fontId="2" fillId="7" borderId="4" xfId="0" applyNumberFormat="1" applyFont="1" applyFill="1" applyBorder="1" applyAlignment="1" applyProtection="1">
      <alignment horizontal="center" vertical="center"/>
      <protection locked="0"/>
    </xf>
    <xf numFmtId="3" fontId="2" fillId="5" borderId="4" xfId="0" applyNumberFormat="1" applyFont="1" applyFill="1" applyBorder="1" applyAlignment="1" applyProtection="1">
      <alignment horizontal="center" vertical="center"/>
      <protection locked="0"/>
    </xf>
    <xf numFmtId="3" fontId="2" fillId="7" borderId="4" xfId="1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 applyProtection="1">
      <alignment horizontal="center" vertical="center"/>
      <protection locked="0"/>
    </xf>
    <xf numFmtId="3" fontId="2" fillId="8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2" fillId="8" borderId="5" xfId="0" applyNumberFormat="1" applyFont="1" applyFill="1" applyBorder="1" applyAlignment="1" applyProtection="1">
      <alignment horizontal="center" vertical="center"/>
      <protection locked="0"/>
    </xf>
    <xf numFmtId="3" fontId="2" fillId="8" borderId="12" xfId="0" applyNumberFormat="1" applyFont="1" applyFill="1" applyBorder="1" applyAlignment="1">
      <alignment horizontal="center" vertical="center"/>
    </xf>
    <xf numFmtId="3" fontId="2" fillId="8" borderId="10" xfId="0" applyNumberFormat="1" applyFont="1" applyFill="1" applyBorder="1" applyAlignment="1">
      <alignment horizontal="center" vertical="center"/>
    </xf>
    <xf numFmtId="9" fontId="2" fillId="0" borderId="16" xfId="3" applyFont="1" applyFill="1" applyBorder="1" applyAlignment="1">
      <alignment horizontal="center" vertical="center"/>
    </xf>
    <xf numFmtId="9" fontId="2" fillId="0" borderId="7" xfId="3" applyFont="1" applyFill="1" applyBorder="1" applyAlignment="1">
      <alignment horizontal="center" vertical="center"/>
    </xf>
    <xf numFmtId="9" fontId="2" fillId="0" borderId="0" xfId="3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38" fontId="7" fillId="0" borderId="0" xfId="1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8" fontId="4" fillId="2" borderId="3" xfId="2" applyNumberFormat="1" applyFont="1" applyFill="1" applyBorder="1" applyAlignment="1" applyProtection="1">
      <alignment horizontal="center" vertical="center"/>
      <protection locked="0"/>
    </xf>
    <xf numFmtId="3" fontId="3" fillId="3" borderId="5" xfId="2" applyNumberFormat="1" applyFont="1" applyFill="1" applyBorder="1" applyAlignment="1" applyProtection="1">
      <alignment horizontal="center" vertical="center"/>
      <protection locked="0"/>
    </xf>
    <xf numFmtId="3" fontId="3" fillId="7" borderId="5" xfId="2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 applyProtection="1">
      <alignment horizontal="center" vertical="center"/>
      <protection locked="0"/>
    </xf>
    <xf numFmtId="3" fontId="3" fillId="4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12" xfId="2" applyNumberFormat="1" applyFont="1" applyFill="1" applyBorder="1" applyAlignment="1" applyProtection="1">
      <alignment horizontal="center" vertical="center"/>
      <protection locked="0"/>
    </xf>
    <xf numFmtId="3" fontId="3" fillId="4" borderId="15" xfId="0" applyNumberFormat="1" applyFont="1" applyFill="1" applyBorder="1" applyAlignment="1" applyProtection="1">
      <alignment horizontal="center" vertical="center"/>
      <protection locked="0"/>
    </xf>
    <xf numFmtId="3" fontId="3" fillId="3" borderId="12" xfId="1" applyNumberFormat="1" applyFont="1" applyFill="1" applyBorder="1" applyAlignment="1">
      <alignment horizontal="center" vertical="center"/>
    </xf>
    <xf numFmtId="3" fontId="3" fillId="7" borderId="5" xfId="1" applyNumberFormat="1" applyFont="1" applyFill="1" applyBorder="1" applyAlignment="1">
      <alignment horizontal="center" vertical="center"/>
    </xf>
    <xf numFmtId="3" fontId="3" fillId="3" borderId="14" xfId="1" applyNumberFormat="1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 applyProtection="1">
      <alignment horizontal="center" vertical="center"/>
      <protection locked="0"/>
    </xf>
    <xf numFmtId="3" fontId="9" fillId="4" borderId="5" xfId="0" applyNumberFormat="1" applyFont="1" applyFill="1" applyBorder="1" applyAlignment="1" applyProtection="1">
      <alignment horizontal="center" vertical="center"/>
      <protection locked="0"/>
    </xf>
    <xf numFmtId="3" fontId="9" fillId="3" borderId="5" xfId="2" applyNumberFormat="1" applyFont="1" applyFill="1" applyBorder="1" applyAlignment="1" applyProtection="1">
      <alignment horizontal="center" vertical="center"/>
      <protection locked="0"/>
    </xf>
    <xf numFmtId="3" fontId="9" fillId="7" borderId="5" xfId="2" applyNumberFormat="1" applyFont="1" applyFill="1" applyBorder="1" applyAlignment="1" applyProtection="1">
      <alignment horizontal="center" vertical="center"/>
      <protection locked="0"/>
    </xf>
    <xf numFmtId="3" fontId="9" fillId="3" borderId="12" xfId="2" applyNumberFormat="1" applyFont="1" applyFill="1" applyBorder="1" applyAlignment="1" applyProtection="1">
      <alignment horizontal="center" vertical="center"/>
      <protection locked="0"/>
    </xf>
    <xf numFmtId="3" fontId="2" fillId="11" borderId="7" xfId="1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8" xfId="1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 applyProtection="1">
      <alignment horizontal="center" vertical="center"/>
      <protection locked="0"/>
    </xf>
    <xf numFmtId="3" fontId="10" fillId="3" borderId="5" xfId="0" applyNumberFormat="1" applyFont="1" applyFill="1" applyBorder="1" applyAlignment="1" applyProtection="1">
      <alignment horizontal="center" vertical="center"/>
      <protection locked="0"/>
    </xf>
    <xf numFmtId="3" fontId="10" fillId="7" borderId="5" xfId="0" applyNumberFormat="1" applyFont="1" applyFill="1" applyBorder="1" applyAlignment="1" applyProtection="1">
      <alignment horizontal="center" vertical="center"/>
      <protection locked="0"/>
    </xf>
    <xf numFmtId="3" fontId="10" fillId="5" borderId="5" xfId="0" applyNumberFormat="1" applyFont="1" applyFill="1" applyBorder="1" applyAlignment="1" applyProtection="1">
      <alignment horizontal="center" vertical="center"/>
      <protection locked="0"/>
    </xf>
    <xf numFmtId="3" fontId="10" fillId="4" borderId="5" xfId="0" applyNumberFormat="1" applyFont="1" applyFill="1" applyBorder="1" applyAlignment="1" applyProtection="1">
      <alignment horizontal="center" vertical="center"/>
      <protection locked="0"/>
    </xf>
    <xf numFmtId="3" fontId="10" fillId="3" borderId="12" xfId="0" applyNumberFormat="1" applyFont="1" applyFill="1" applyBorder="1" applyAlignment="1" applyProtection="1">
      <alignment horizontal="center" vertical="center"/>
      <protection locked="0"/>
    </xf>
    <xf numFmtId="3" fontId="11" fillId="3" borderId="5" xfId="0" applyNumberFormat="1" applyFont="1" applyFill="1" applyBorder="1" applyAlignment="1" applyProtection="1">
      <alignment horizontal="center" vertical="center"/>
      <protection locked="0"/>
    </xf>
    <xf numFmtId="3" fontId="11" fillId="7" borderId="5" xfId="0" applyNumberFormat="1" applyFont="1" applyFill="1" applyBorder="1" applyAlignment="1" applyProtection="1">
      <alignment horizontal="center" vertical="center"/>
      <protection locked="0"/>
    </xf>
    <xf numFmtId="3" fontId="11" fillId="5" borderId="5" xfId="0" applyNumberFormat="1" applyFont="1" applyFill="1" applyBorder="1" applyAlignment="1" applyProtection="1">
      <alignment horizontal="center" vertical="center"/>
      <protection locked="0"/>
    </xf>
    <xf numFmtId="3" fontId="11" fillId="4" borderId="5" xfId="0" applyNumberFormat="1" applyFont="1" applyFill="1" applyBorder="1" applyAlignment="1" applyProtection="1">
      <alignment horizontal="center" vertical="center"/>
      <protection locked="0"/>
    </xf>
    <xf numFmtId="3" fontId="11" fillId="3" borderId="12" xfId="0" applyNumberFormat="1" applyFont="1" applyFill="1" applyBorder="1" applyAlignment="1" applyProtection="1">
      <alignment horizontal="center" vertical="center"/>
      <protection locked="0"/>
    </xf>
    <xf numFmtId="3" fontId="11" fillId="3" borderId="12" xfId="1" applyNumberFormat="1" applyFont="1" applyFill="1" applyBorder="1" applyAlignment="1">
      <alignment horizontal="center" vertical="center"/>
    </xf>
    <xf numFmtId="3" fontId="11" fillId="7" borderId="5" xfId="1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5" xfId="0" applyNumberFormat="1" applyFont="1" applyFill="1" applyBorder="1" applyAlignment="1" applyProtection="1">
      <alignment horizontal="center" vertical="center"/>
      <protection locked="0"/>
    </xf>
    <xf numFmtId="3" fontId="5" fillId="7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3" fontId="3" fillId="7" borderId="5" xfId="0" applyNumberFormat="1" applyFont="1" applyFill="1" applyBorder="1" applyAlignment="1" applyProtection="1">
      <alignment horizontal="center" vertical="center"/>
      <protection locked="0"/>
    </xf>
    <xf numFmtId="38" fontId="12" fillId="2" borderId="10" xfId="1" applyNumberFormat="1" applyFont="1" applyFill="1" applyBorder="1" applyAlignment="1" applyProtection="1">
      <alignment horizontal="center" vertical="center"/>
      <protection locked="0"/>
    </xf>
    <xf numFmtId="3" fontId="13" fillId="7" borderId="5" xfId="1" applyNumberFormat="1" applyFont="1" applyFill="1" applyBorder="1" applyAlignment="1">
      <alignment horizontal="center" vertical="center"/>
    </xf>
    <xf numFmtId="3" fontId="13" fillId="7" borderId="5" xfId="2" applyNumberFormat="1" applyFont="1" applyFill="1" applyBorder="1" applyAlignment="1" applyProtection="1">
      <alignment horizontal="center" vertical="center"/>
      <protection locked="0"/>
    </xf>
    <xf numFmtId="3" fontId="13" fillId="7" borderId="5" xfId="0" applyNumberFormat="1" applyFont="1" applyFill="1" applyBorder="1" applyAlignment="1" applyProtection="1">
      <alignment horizontal="center" vertical="center"/>
      <protection locked="0"/>
    </xf>
    <xf numFmtId="3" fontId="14" fillId="7" borderId="5" xfId="0" applyNumberFormat="1" applyFont="1" applyFill="1" applyBorder="1" applyAlignment="1" applyProtection="1">
      <alignment horizontal="center" vertical="center"/>
      <protection locked="0"/>
    </xf>
    <xf numFmtId="3" fontId="15" fillId="7" borderId="5" xfId="0" applyNumberFormat="1" applyFont="1" applyFill="1" applyBorder="1" applyAlignment="1" applyProtection="1">
      <alignment horizontal="center" vertical="center"/>
      <protection locked="0"/>
    </xf>
    <xf numFmtId="3" fontId="13" fillId="7" borderId="6" xfId="1" applyNumberFormat="1" applyFont="1" applyFill="1" applyBorder="1" applyAlignment="1">
      <alignment horizontal="center" vertical="center"/>
    </xf>
    <xf numFmtId="38" fontId="16" fillId="2" borderId="22" xfId="2" applyNumberFormat="1" applyFont="1" applyFill="1" applyBorder="1" applyAlignment="1" applyProtection="1">
      <alignment horizontal="center" vertical="center"/>
      <protection locked="0"/>
    </xf>
    <xf numFmtId="38" fontId="16" fillId="2" borderId="22" xfId="1" applyNumberFormat="1" applyFont="1" applyFill="1" applyBorder="1" applyAlignment="1" applyProtection="1">
      <alignment horizontal="center" vertical="center"/>
      <protection locked="0"/>
    </xf>
    <xf numFmtId="3" fontId="3" fillId="7" borderId="10" xfId="1" applyNumberFormat="1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horizontal="center" vertical="center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3" fontId="3" fillId="6" borderId="12" xfId="0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>
      <alignment horizontal="center" vertical="center"/>
    </xf>
    <xf numFmtId="3" fontId="17" fillId="3" borderId="12" xfId="0" applyNumberFormat="1" applyFont="1" applyFill="1" applyBorder="1" applyAlignment="1" applyProtection="1">
      <alignment horizontal="center" vertical="center"/>
      <protection locked="0"/>
    </xf>
    <xf numFmtId="3" fontId="17" fillId="7" borderId="5" xfId="0" applyNumberFormat="1" applyFont="1" applyFill="1" applyBorder="1" applyAlignment="1" applyProtection="1">
      <alignment horizontal="center" vertical="center"/>
      <protection locked="0"/>
    </xf>
    <xf numFmtId="3" fontId="17" fillId="5" borderId="5" xfId="0" applyNumberFormat="1" applyFont="1" applyFill="1" applyBorder="1" applyAlignment="1" applyProtection="1">
      <alignment horizontal="center" vertical="center"/>
      <protection locked="0"/>
    </xf>
    <xf numFmtId="3" fontId="17" fillId="3" borderId="12" xfId="1" applyNumberFormat="1" applyFont="1" applyFill="1" applyBorder="1" applyAlignment="1">
      <alignment horizontal="center" vertical="center"/>
    </xf>
    <xf numFmtId="3" fontId="17" fillId="7" borderId="5" xfId="1" applyNumberFormat="1" applyFont="1" applyFill="1" applyBorder="1" applyAlignment="1">
      <alignment horizontal="center" vertical="center"/>
    </xf>
    <xf numFmtId="3" fontId="3" fillId="11" borderId="7" xfId="1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 applyProtection="1">
      <alignment horizontal="center" vertical="center"/>
      <protection locked="0"/>
    </xf>
    <xf numFmtId="3" fontId="3" fillId="9" borderId="9" xfId="1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 applyProtection="1">
      <alignment horizontal="center" vertical="center"/>
      <protection locked="0"/>
    </xf>
    <xf numFmtId="3" fontId="3" fillId="8" borderId="21" xfId="0" applyNumberFormat="1" applyFont="1" applyFill="1" applyBorder="1" applyAlignment="1">
      <alignment vertical="center"/>
    </xf>
    <xf numFmtId="3" fontId="3" fillId="8" borderId="2" xfId="0" applyNumberFormat="1" applyFont="1" applyFill="1" applyBorder="1" applyAlignment="1">
      <alignment vertical="center"/>
    </xf>
    <xf numFmtId="3" fontId="3" fillId="3" borderId="11" xfId="0" applyNumberFormat="1" applyFont="1" applyFill="1" applyBorder="1" applyAlignment="1" applyProtection="1">
      <alignment horizontal="center" vertical="center"/>
      <protection locked="0"/>
    </xf>
    <xf numFmtId="3" fontId="3" fillId="5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2" xfId="0" applyNumberFormat="1" applyFont="1" applyFill="1" applyBorder="1" applyAlignment="1">
      <alignment horizontal="center" vertical="center"/>
    </xf>
    <xf numFmtId="3" fontId="3" fillId="8" borderId="5" xfId="0" applyNumberFormat="1" applyFont="1" applyFill="1" applyBorder="1" applyAlignment="1">
      <alignment horizontal="center" vertical="center"/>
    </xf>
    <xf numFmtId="3" fontId="3" fillId="7" borderId="0" xfId="1" applyNumberFormat="1" applyFont="1" applyFill="1" applyBorder="1" applyAlignment="1">
      <alignment horizontal="center" vertical="center"/>
    </xf>
    <xf numFmtId="10" fontId="3" fillId="0" borderId="16" xfId="3" applyNumberFormat="1" applyFont="1" applyFill="1" applyBorder="1" applyAlignment="1">
      <alignment horizontal="center" vertical="center"/>
    </xf>
    <xf numFmtId="9" fontId="3" fillId="0" borderId="16" xfId="3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9" fontId="3" fillId="0" borderId="0" xfId="3" applyFont="1" applyFill="1" applyBorder="1" applyAlignment="1">
      <alignment horizontal="center" vertical="center"/>
    </xf>
    <xf numFmtId="38" fontId="16" fillId="2" borderId="24" xfId="2" applyNumberFormat="1" applyFont="1" applyFill="1" applyBorder="1" applyAlignment="1" applyProtection="1">
      <alignment horizontal="center" vertical="center"/>
      <protection locked="0"/>
    </xf>
    <xf numFmtId="3" fontId="3" fillId="3" borderId="25" xfId="1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3" fillId="12" borderId="23" xfId="0" applyFont="1" applyFill="1" applyBorder="1" applyAlignment="1">
      <alignment horizontal="center"/>
    </xf>
    <xf numFmtId="38" fontId="16" fillId="12" borderId="22" xfId="2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3" fontId="19" fillId="0" borderId="23" xfId="2" applyNumberFormat="1" applyFont="1" applyFill="1" applyBorder="1" applyAlignment="1" applyProtection="1">
      <alignment horizontal="center" vertical="center"/>
      <protection locked="0"/>
    </xf>
    <xf numFmtId="3" fontId="19" fillId="0" borderId="23" xfId="0" applyNumberFormat="1" applyFont="1" applyFill="1" applyBorder="1" applyAlignment="1" applyProtection="1">
      <alignment horizontal="center" vertical="center"/>
      <protection locked="0"/>
    </xf>
    <xf numFmtId="3" fontId="19" fillId="0" borderId="23" xfId="1" applyNumberFormat="1" applyFont="1" applyFill="1" applyBorder="1" applyAlignment="1">
      <alignment horizontal="center" vertical="center"/>
    </xf>
    <xf numFmtId="3" fontId="19" fillId="14" borderId="23" xfId="0" applyNumberFormat="1" applyFont="1" applyFill="1" applyBorder="1" applyAlignment="1">
      <alignment horizontal="center"/>
    </xf>
    <xf numFmtId="38" fontId="19" fillId="0" borderId="0" xfId="1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20" fillId="8" borderId="0" xfId="0" applyNumberFormat="1" applyFont="1" applyFill="1" applyAlignment="1">
      <alignment horizontal="center"/>
    </xf>
    <xf numFmtId="0" fontId="19" fillId="8" borderId="0" xfId="0" applyFont="1" applyFill="1" applyAlignment="1">
      <alignment horizontal="center" vertical="center"/>
    </xf>
    <xf numFmtId="38" fontId="21" fillId="0" borderId="23" xfId="2" applyNumberFormat="1" applyFont="1" applyFill="1" applyBorder="1" applyAlignment="1" applyProtection="1">
      <alignment horizontal="center" vertical="center"/>
      <protection locked="0"/>
    </xf>
    <xf numFmtId="38" fontId="21" fillId="0" borderId="23" xfId="1" applyNumberFormat="1" applyFont="1" applyFill="1" applyBorder="1" applyAlignment="1" applyProtection="1">
      <alignment horizontal="center" vertical="center"/>
      <protection locked="0"/>
    </xf>
    <xf numFmtId="0" fontId="22" fillId="16" borderId="23" xfId="0" applyFont="1" applyFill="1" applyBorder="1" applyAlignment="1">
      <alignment horizontal="center" vertical="center"/>
    </xf>
    <xf numFmtId="38" fontId="23" fillId="12" borderId="23" xfId="2" applyNumberFormat="1" applyFont="1" applyFill="1" applyBorder="1" applyAlignment="1" applyProtection="1">
      <alignment horizontal="center" vertical="center"/>
      <protection locked="0"/>
    </xf>
    <xf numFmtId="0" fontId="19" fillId="12" borderId="30" xfId="0" applyFont="1" applyFill="1" applyBorder="1" applyAlignment="1">
      <alignment horizontal="center" vertical="center"/>
    </xf>
    <xf numFmtId="0" fontId="19" fillId="12" borderId="22" xfId="0" applyFont="1" applyFill="1" applyBorder="1" applyAlignment="1">
      <alignment horizontal="center" vertical="center"/>
    </xf>
    <xf numFmtId="38" fontId="19" fillId="12" borderId="30" xfId="2" applyNumberFormat="1" applyFont="1" applyFill="1" applyBorder="1" applyAlignment="1" applyProtection="1">
      <alignment horizontal="center" vertical="center"/>
      <protection locked="0"/>
    </xf>
    <xf numFmtId="38" fontId="19" fillId="12" borderId="22" xfId="2" applyNumberFormat="1" applyFont="1" applyFill="1" applyBorder="1" applyAlignment="1" applyProtection="1">
      <alignment horizontal="center" vertical="center"/>
      <protection locked="0"/>
    </xf>
    <xf numFmtId="0" fontId="19" fillId="13" borderId="29" xfId="0" applyFont="1" applyFill="1" applyBorder="1" applyAlignment="1">
      <alignment horizontal="center" vertical="center"/>
    </xf>
    <xf numFmtId="0" fontId="19" fillId="13" borderId="31" xfId="0" applyFont="1" applyFill="1" applyBorder="1" applyAlignment="1">
      <alignment horizontal="center" vertical="center"/>
    </xf>
    <xf numFmtId="0" fontId="19" fillId="13" borderId="32" xfId="0" applyFont="1" applyFill="1" applyBorder="1" applyAlignment="1">
      <alignment horizontal="center" vertical="center"/>
    </xf>
    <xf numFmtId="3" fontId="19" fillId="14" borderId="30" xfId="2" applyNumberFormat="1" applyFont="1" applyFill="1" applyBorder="1" applyAlignment="1" applyProtection="1">
      <alignment horizontal="center" vertical="center"/>
      <protection locked="0"/>
    </xf>
    <xf numFmtId="3" fontId="19" fillId="14" borderId="22" xfId="2" applyNumberFormat="1" applyFont="1" applyFill="1" applyBorder="1" applyAlignment="1" applyProtection="1">
      <alignment horizontal="center" vertical="center"/>
      <protection locked="0"/>
    </xf>
    <xf numFmtId="0" fontId="3" fillId="15" borderId="21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3" borderId="26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9" fontId="4" fillId="0" borderId="17" xfId="3" applyFont="1" applyFill="1" applyBorder="1" applyAlignment="1">
      <alignment horizontal="center" vertical="center"/>
    </xf>
    <xf numFmtId="9" fontId="4" fillId="0" borderId="18" xfId="3" applyFont="1" applyFill="1" applyBorder="1" applyAlignment="1">
      <alignment horizontal="center" vertical="center"/>
    </xf>
    <xf numFmtId="9" fontId="4" fillId="0" borderId="19" xfId="3" applyFont="1" applyFill="1" applyBorder="1" applyAlignment="1">
      <alignment horizontal="center" vertical="center"/>
    </xf>
    <xf numFmtId="9" fontId="4" fillId="0" borderId="20" xfId="3" applyFont="1" applyFill="1" applyBorder="1" applyAlignment="1">
      <alignment horizontal="center" vertical="center"/>
    </xf>
    <xf numFmtId="0" fontId="23" fillId="12" borderId="23" xfId="2" applyNumberFormat="1" applyFont="1" applyFill="1" applyBorder="1" applyAlignment="1" applyProtection="1">
      <alignment horizontal="center" vertical="center"/>
      <protection locked="0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660033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topLeftCell="H1" zoomScale="115" zoomScaleNormal="115" zoomScaleSheetLayoutView="55" workbookViewId="0">
      <selection activeCell="P5" sqref="P5"/>
    </sheetView>
  </sheetViews>
  <sheetFormatPr defaultColWidth="12.42578125" defaultRowHeight="19.5" x14ac:dyDescent="0.3"/>
  <cols>
    <col min="1" max="1" width="3.140625" style="133" customWidth="1"/>
    <col min="2" max="2" width="8.5703125" style="133" customWidth="1"/>
    <col min="3" max="3" width="8.5703125" style="138" customWidth="1"/>
    <col min="4" max="4" width="10.42578125" style="139" customWidth="1"/>
    <col min="5" max="9" width="8.5703125" style="139" customWidth="1"/>
    <col min="10" max="10" width="10.85546875" style="139" customWidth="1"/>
    <col min="11" max="11" width="11.5703125" style="139" customWidth="1"/>
    <col min="12" max="12" width="10.7109375" style="139" customWidth="1"/>
    <col min="13" max="13" width="11.85546875" style="140" customWidth="1"/>
    <col min="14" max="14" width="9.42578125" style="141" bestFit="1" customWidth="1"/>
    <col min="15" max="15" width="8.5703125" style="141" customWidth="1"/>
    <col min="16" max="16" width="12.42578125" style="133" customWidth="1"/>
    <col min="17" max="20" width="12.42578125" style="133"/>
    <col min="21" max="22" width="12.42578125" style="133" customWidth="1"/>
    <col min="23" max="16384" width="12.42578125" style="133"/>
  </cols>
  <sheetData>
    <row r="1" spans="1:15" x14ac:dyDescent="0.25">
      <c r="A1" s="144" t="s">
        <v>22</v>
      </c>
      <c r="B1" s="150">
        <v>2018</v>
      </c>
      <c r="C1" s="151"/>
      <c r="D1" s="151"/>
      <c r="E1" s="151"/>
      <c r="F1" s="151"/>
      <c r="G1" s="151"/>
      <c r="H1" s="151"/>
      <c r="I1" s="151"/>
      <c r="J1" s="151"/>
      <c r="K1" s="151"/>
      <c r="L1" s="152"/>
      <c r="M1" s="153" t="s">
        <v>19</v>
      </c>
      <c r="N1" s="146" t="s">
        <v>20</v>
      </c>
      <c r="O1" s="148" t="s">
        <v>21</v>
      </c>
    </row>
    <row r="2" spans="1:15" x14ac:dyDescent="0.25">
      <c r="A2" s="144">
        <v>1</v>
      </c>
      <c r="B2" s="142" t="s">
        <v>0</v>
      </c>
      <c r="C2" s="143" t="s">
        <v>1</v>
      </c>
      <c r="D2" s="142" t="s">
        <v>2</v>
      </c>
      <c r="E2" s="142" t="s">
        <v>12</v>
      </c>
      <c r="F2" s="142" t="s">
        <v>4</v>
      </c>
      <c r="G2" s="142" t="s">
        <v>5</v>
      </c>
      <c r="H2" s="142" t="s">
        <v>14</v>
      </c>
      <c r="I2" s="142" t="s">
        <v>15</v>
      </c>
      <c r="J2" s="142" t="s">
        <v>16</v>
      </c>
      <c r="K2" s="142" t="s">
        <v>17</v>
      </c>
      <c r="L2" s="142" t="s">
        <v>18</v>
      </c>
      <c r="M2" s="154"/>
      <c r="N2" s="147"/>
      <c r="O2" s="149"/>
    </row>
    <row r="3" spans="1:15" x14ac:dyDescent="0.3">
      <c r="A3" s="144">
        <v>2</v>
      </c>
      <c r="B3" s="134">
        <v>1500</v>
      </c>
      <c r="C3" s="134">
        <v>1812</v>
      </c>
      <c r="D3" s="135">
        <v>8964</v>
      </c>
      <c r="E3" s="136">
        <v>9416</v>
      </c>
      <c r="F3" s="136">
        <v>2360</v>
      </c>
      <c r="G3" s="136">
        <v>187</v>
      </c>
      <c r="H3" s="135">
        <v>8398</v>
      </c>
      <c r="I3" s="136">
        <v>5411</v>
      </c>
      <c r="J3" s="136">
        <v>9494</v>
      </c>
      <c r="K3" s="135">
        <v>11130</v>
      </c>
      <c r="L3" s="136">
        <v>6948</v>
      </c>
      <c r="M3" s="137">
        <f t="shared" ref="M3:M9" si="0">MAX(B3:K3)</f>
        <v>11130</v>
      </c>
      <c r="N3" s="145" t="str">
        <f>INDEX($B$2:$L$2,MATCH(MAX($B3:$L3),$B3:$L3,0))</f>
        <v>Oct.</v>
      </c>
      <c r="O3" s="176">
        <f>$B$1</f>
        <v>2018</v>
      </c>
    </row>
    <row r="4" spans="1:15" x14ac:dyDescent="0.3">
      <c r="A4" s="144">
        <v>3</v>
      </c>
      <c r="B4" s="134">
        <v>355</v>
      </c>
      <c r="C4" s="134">
        <v>6024</v>
      </c>
      <c r="D4" s="135">
        <v>13617</v>
      </c>
      <c r="E4" s="136">
        <v>222</v>
      </c>
      <c r="F4" s="136">
        <v>4556</v>
      </c>
      <c r="G4" s="136">
        <v>10885</v>
      </c>
      <c r="H4" s="135">
        <v>11490</v>
      </c>
      <c r="I4" s="136">
        <v>8094</v>
      </c>
      <c r="J4" s="136">
        <v>14473</v>
      </c>
      <c r="K4" s="135">
        <v>11130</v>
      </c>
      <c r="L4" s="136">
        <v>9235</v>
      </c>
      <c r="M4" s="137">
        <f t="shared" si="0"/>
        <v>14473</v>
      </c>
      <c r="N4" s="145" t="str">
        <f t="shared" ref="N4:N9" si="1">INDEX($B$2:$L$2,MATCH(MAX($B4:$L4),$B4:$L4,0))</f>
        <v>Sep.</v>
      </c>
      <c r="O4" s="176">
        <f t="shared" ref="O4:O9" si="2">$B$1</f>
        <v>2018</v>
      </c>
    </row>
    <row r="5" spans="1:15" x14ac:dyDescent="0.3">
      <c r="A5" s="144">
        <v>4</v>
      </c>
      <c r="B5" s="134">
        <v>477</v>
      </c>
      <c r="C5" s="134">
        <v>8994</v>
      </c>
      <c r="D5" s="135">
        <v>16915</v>
      </c>
      <c r="E5" s="136">
        <v>12414</v>
      </c>
      <c r="F5" s="136">
        <v>9419</v>
      </c>
      <c r="G5" s="136">
        <v>255</v>
      </c>
      <c r="H5" s="135">
        <v>111</v>
      </c>
      <c r="I5" s="136">
        <v>13611</v>
      </c>
      <c r="J5" s="136">
        <v>21643</v>
      </c>
      <c r="K5" s="135">
        <v>13154</v>
      </c>
      <c r="L5" s="136">
        <v>15585</v>
      </c>
      <c r="M5" s="137">
        <f t="shared" si="0"/>
        <v>21643</v>
      </c>
      <c r="N5" s="145" t="str">
        <f t="shared" si="1"/>
        <v>Sep.</v>
      </c>
      <c r="O5" s="176">
        <f t="shared" si="2"/>
        <v>2018</v>
      </c>
    </row>
    <row r="6" spans="1:15" x14ac:dyDescent="0.3">
      <c r="A6" s="144">
        <v>5</v>
      </c>
      <c r="B6" s="134">
        <v>699</v>
      </c>
      <c r="C6" s="134">
        <v>12024</v>
      </c>
      <c r="D6" s="135">
        <v>20717</v>
      </c>
      <c r="E6" s="136">
        <v>14824</v>
      </c>
      <c r="F6" s="136">
        <v>9829</v>
      </c>
      <c r="G6" s="136">
        <v>23984</v>
      </c>
      <c r="H6" s="135">
        <v>15610</v>
      </c>
      <c r="I6" s="136">
        <v>19407</v>
      </c>
      <c r="J6" s="136">
        <v>21643</v>
      </c>
      <c r="K6" s="135">
        <v>15755</v>
      </c>
      <c r="L6" s="136">
        <v>18120</v>
      </c>
      <c r="M6" s="137">
        <f t="shared" si="0"/>
        <v>23984</v>
      </c>
      <c r="N6" s="145" t="str">
        <f t="shared" si="1"/>
        <v>Jun</v>
      </c>
      <c r="O6" s="176">
        <f t="shared" si="2"/>
        <v>2018</v>
      </c>
    </row>
    <row r="7" spans="1:15" x14ac:dyDescent="0.3">
      <c r="A7" s="144">
        <v>6</v>
      </c>
      <c r="B7" s="134">
        <v>754</v>
      </c>
      <c r="C7" s="134">
        <v>16900</v>
      </c>
      <c r="D7" s="135">
        <v>26493</v>
      </c>
      <c r="E7" s="136">
        <v>17157</v>
      </c>
      <c r="F7" s="136">
        <v>19420</v>
      </c>
      <c r="G7" s="136">
        <v>23984</v>
      </c>
      <c r="H7" s="135">
        <v>19590</v>
      </c>
      <c r="I7" s="136">
        <v>23048</v>
      </c>
      <c r="J7" s="136">
        <v>21774</v>
      </c>
      <c r="K7" s="135">
        <v>17876</v>
      </c>
      <c r="L7" s="136">
        <v>21583</v>
      </c>
      <c r="M7" s="137">
        <f t="shared" si="0"/>
        <v>26493</v>
      </c>
      <c r="N7" s="145" t="str">
        <f t="shared" si="1"/>
        <v>Mar</v>
      </c>
      <c r="O7" s="176">
        <f t="shared" si="2"/>
        <v>2018</v>
      </c>
    </row>
    <row r="8" spans="1:15" x14ac:dyDescent="0.3">
      <c r="A8" s="144">
        <v>7</v>
      </c>
      <c r="B8" s="134">
        <v>1300</v>
      </c>
      <c r="C8" s="134">
        <v>16900</v>
      </c>
      <c r="D8" s="135">
        <v>26493</v>
      </c>
      <c r="E8" s="136">
        <v>19421</v>
      </c>
      <c r="F8" s="136">
        <v>22727</v>
      </c>
      <c r="G8" s="136">
        <v>23984</v>
      </c>
      <c r="H8" s="135">
        <v>26430</v>
      </c>
      <c r="I8" s="136">
        <v>27643</v>
      </c>
      <c r="J8" s="136">
        <v>24750</v>
      </c>
      <c r="K8" s="135">
        <v>22662</v>
      </c>
      <c r="L8" s="136">
        <v>21583</v>
      </c>
      <c r="M8" s="137">
        <f t="shared" si="0"/>
        <v>27643</v>
      </c>
      <c r="N8" s="145" t="str">
        <f t="shared" si="1"/>
        <v>Aug.</v>
      </c>
      <c r="O8" s="176">
        <f t="shared" si="2"/>
        <v>2018</v>
      </c>
    </row>
    <row r="9" spans="1:15" x14ac:dyDescent="0.3">
      <c r="A9" s="144">
        <v>8</v>
      </c>
      <c r="B9" s="134">
        <v>3125</v>
      </c>
      <c r="C9" s="134">
        <v>18069</v>
      </c>
      <c r="D9" s="135">
        <v>29403</v>
      </c>
      <c r="E9" s="136">
        <v>22532</v>
      </c>
      <c r="F9" s="136">
        <v>22727</v>
      </c>
      <c r="G9" s="136">
        <v>34108</v>
      </c>
      <c r="H9" s="135">
        <v>28713</v>
      </c>
      <c r="I9" s="136">
        <v>27643</v>
      </c>
      <c r="J9" s="136">
        <v>28047</v>
      </c>
      <c r="K9" s="135">
        <v>24883</v>
      </c>
      <c r="L9" s="136">
        <v>23413</v>
      </c>
      <c r="M9" s="137">
        <f t="shared" si="0"/>
        <v>34108</v>
      </c>
      <c r="N9" s="145" t="str">
        <f t="shared" si="1"/>
        <v>Jun</v>
      </c>
      <c r="O9" s="176">
        <f t="shared" si="2"/>
        <v>2018</v>
      </c>
    </row>
    <row r="10" spans="1:15" x14ac:dyDescent="0.25">
      <c r="M10" s="133"/>
      <c r="N10" s="133"/>
      <c r="O10" s="133"/>
    </row>
    <row r="11" spans="1:15" x14ac:dyDescent="0.25">
      <c r="M11" s="133"/>
      <c r="N11" s="133"/>
      <c r="O11" s="133"/>
    </row>
    <row r="12" spans="1:15" x14ac:dyDescent="0.25">
      <c r="M12" s="133"/>
      <c r="N12" s="133"/>
      <c r="O12" s="133"/>
    </row>
    <row r="13" spans="1:15" x14ac:dyDescent="0.25">
      <c r="M13" s="133"/>
      <c r="N13" s="133"/>
      <c r="O13" s="133"/>
    </row>
    <row r="14" spans="1:15" x14ac:dyDescent="0.25">
      <c r="M14" s="133"/>
      <c r="N14" s="133"/>
      <c r="O14" s="133"/>
    </row>
    <row r="15" spans="1:15" x14ac:dyDescent="0.25">
      <c r="M15" s="133"/>
      <c r="N15" s="133"/>
      <c r="O15" s="133"/>
    </row>
    <row r="16" spans="1:15" x14ac:dyDescent="0.25">
      <c r="M16" s="133"/>
      <c r="N16" s="133"/>
      <c r="O16" s="133"/>
    </row>
    <row r="17" spans="13:15" x14ac:dyDescent="0.25">
      <c r="M17" s="133"/>
      <c r="N17" s="133"/>
      <c r="O17" s="133"/>
    </row>
    <row r="18" spans="13:15" x14ac:dyDescent="0.25">
      <c r="M18" s="133"/>
      <c r="N18" s="133"/>
      <c r="O18" s="133"/>
    </row>
    <row r="19" spans="13:15" x14ac:dyDescent="0.25">
      <c r="M19" s="133"/>
      <c r="N19" s="133"/>
      <c r="O19" s="133"/>
    </row>
    <row r="20" spans="13:15" x14ac:dyDescent="0.25">
      <c r="M20" s="133"/>
      <c r="N20" s="133"/>
      <c r="O20" s="133"/>
    </row>
    <row r="21" spans="13:15" x14ac:dyDescent="0.25">
      <c r="M21" s="133"/>
      <c r="N21" s="133"/>
      <c r="O21" s="133"/>
    </row>
    <row r="22" spans="13:15" x14ac:dyDescent="0.25">
      <c r="M22" s="133"/>
      <c r="N22" s="133"/>
      <c r="O22" s="133"/>
    </row>
    <row r="23" spans="13:15" x14ac:dyDescent="0.25">
      <c r="M23" s="133"/>
      <c r="N23" s="133"/>
      <c r="O23" s="133"/>
    </row>
    <row r="24" spans="13:15" x14ac:dyDescent="0.25">
      <c r="M24" s="133"/>
      <c r="N24" s="133"/>
      <c r="O24" s="133"/>
    </row>
    <row r="25" spans="13:15" x14ac:dyDescent="0.25">
      <c r="M25" s="133"/>
      <c r="N25" s="133"/>
      <c r="O25" s="133"/>
    </row>
    <row r="26" spans="13:15" x14ac:dyDescent="0.25">
      <c r="M26" s="133"/>
      <c r="N26" s="133"/>
      <c r="O26" s="133"/>
    </row>
    <row r="27" spans="13:15" x14ac:dyDescent="0.25">
      <c r="M27" s="133"/>
      <c r="N27" s="133"/>
      <c r="O27" s="133"/>
    </row>
    <row r="28" spans="13:15" x14ac:dyDescent="0.25">
      <c r="M28" s="133"/>
      <c r="N28" s="133"/>
      <c r="O28" s="133"/>
    </row>
    <row r="29" spans="13:15" x14ac:dyDescent="0.25">
      <c r="M29" s="133"/>
      <c r="N29" s="133"/>
      <c r="O29" s="133"/>
    </row>
    <row r="30" spans="13:15" x14ac:dyDescent="0.25">
      <c r="M30" s="133"/>
      <c r="N30" s="133"/>
      <c r="O30" s="133"/>
    </row>
    <row r="31" spans="13:15" x14ac:dyDescent="0.25">
      <c r="M31" s="133"/>
      <c r="N31" s="133"/>
      <c r="O31" s="133"/>
    </row>
    <row r="32" spans="13:15" x14ac:dyDescent="0.25">
      <c r="M32" s="133"/>
      <c r="N32" s="133"/>
      <c r="O32" s="133"/>
    </row>
    <row r="33" spans="13:15" x14ac:dyDescent="0.25">
      <c r="M33" s="133"/>
      <c r="N33" s="133"/>
      <c r="O33" s="133"/>
    </row>
    <row r="34" spans="13:15" x14ac:dyDescent="0.25">
      <c r="M34" s="133"/>
      <c r="N34" s="133"/>
      <c r="O34" s="133"/>
    </row>
    <row r="35" spans="13:15" x14ac:dyDescent="0.25">
      <c r="M35" s="133"/>
      <c r="N35" s="133"/>
      <c r="O35" s="133"/>
    </row>
    <row r="36" spans="13:15" x14ac:dyDescent="0.25">
      <c r="M36" s="133"/>
      <c r="N36" s="133"/>
      <c r="O36" s="133"/>
    </row>
    <row r="37" spans="13:15" x14ac:dyDescent="0.25">
      <c r="M37" s="133"/>
      <c r="N37" s="133"/>
      <c r="O37" s="133"/>
    </row>
    <row r="38" spans="13:15" x14ac:dyDescent="0.25">
      <c r="M38" s="133"/>
      <c r="N38" s="133"/>
      <c r="O38" s="133"/>
    </row>
    <row r="39" spans="13:15" x14ac:dyDescent="0.25">
      <c r="M39" s="133"/>
      <c r="N39" s="133"/>
      <c r="O39" s="133"/>
    </row>
    <row r="40" spans="13:15" x14ac:dyDescent="0.25">
      <c r="M40" s="133"/>
      <c r="N40" s="133"/>
      <c r="O40" s="133"/>
    </row>
    <row r="41" spans="13:15" x14ac:dyDescent="0.25">
      <c r="M41" s="133"/>
      <c r="N41" s="133"/>
      <c r="O41" s="133"/>
    </row>
    <row r="42" spans="13:15" x14ac:dyDescent="0.25">
      <c r="M42" s="133"/>
      <c r="N42" s="133"/>
      <c r="O42" s="133"/>
    </row>
  </sheetData>
  <mergeCells count="4">
    <mergeCell ref="N1:N2"/>
    <mergeCell ref="O1:O2"/>
    <mergeCell ref="B1:L1"/>
    <mergeCell ref="M1:M2"/>
  </mergeCells>
  <pageMargins left="0.59" right="0" top="0.75" bottom="0.75" header="0.3" footer="0.3"/>
  <pageSetup paperSize="8" scale="37" orientation="portrait" r:id="rId1"/>
  <ignoredErrors>
    <ignoredError sqref="N3:N9 O3:O9" unlockedFormula="1"/>
    <ignoredError sqref="M3:M9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6"/>
  <sheetViews>
    <sheetView zoomScale="50" zoomScaleNormal="50" workbookViewId="0">
      <selection sqref="A1:XFD1048576"/>
    </sheetView>
  </sheetViews>
  <sheetFormatPr defaultRowHeight="23.25" x14ac:dyDescent="0.25"/>
  <cols>
    <col min="1" max="1" width="12.42578125" style="2"/>
    <col min="2" max="2" width="12.42578125" style="55"/>
    <col min="3" max="3" width="12.42578125" style="1"/>
    <col min="4" max="7" width="12.42578125" style="2"/>
    <col min="8" max="8" width="12.42578125" style="55"/>
    <col min="9" max="9" width="12.42578125" style="1"/>
    <col min="10" max="10" width="12.42578125" style="56"/>
    <col min="11" max="11" width="12.42578125" style="55"/>
    <col min="12" max="12" width="12.42578125" style="1"/>
    <col min="13" max="13" width="12.42578125" style="2"/>
    <col min="14" max="14" width="12.42578125" style="55"/>
    <col min="15" max="23" width="12.42578125" style="1"/>
    <col min="24" max="24" width="12.42578125" style="130"/>
    <col min="25" max="25" width="12.140625" style="130" bestFit="1" customWidth="1"/>
  </cols>
  <sheetData>
    <row r="1" spans="1:25" ht="15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5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.75" thickBot="1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4" thickBot="1" x14ac:dyDescent="0.3">
      <c r="A5" s="155">
        <v>2017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7">
        <v>2018</v>
      </c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9"/>
      <c r="Y5" s="2"/>
    </row>
    <row r="6" spans="1:25" x14ac:dyDescent="0.25">
      <c r="A6" s="6" t="s">
        <v>0</v>
      </c>
      <c r="B6" s="4" t="s">
        <v>1</v>
      </c>
      <c r="C6" s="3" t="s">
        <v>2</v>
      </c>
      <c r="D6" s="3" t="s">
        <v>3</v>
      </c>
      <c r="E6" s="4" t="s">
        <v>4</v>
      </c>
      <c r="F6" s="3" t="s">
        <v>5</v>
      </c>
      <c r="G6" s="3" t="s">
        <v>6</v>
      </c>
      <c r="H6" s="93" t="s">
        <v>7</v>
      </c>
      <c r="I6" s="3" t="s">
        <v>8</v>
      </c>
      <c r="J6" s="3" t="s">
        <v>9</v>
      </c>
      <c r="K6" s="5" t="s">
        <v>10</v>
      </c>
      <c r="L6" s="57" t="s">
        <v>11</v>
      </c>
      <c r="M6" s="100" t="s">
        <v>0</v>
      </c>
      <c r="N6" s="101" t="s">
        <v>1</v>
      </c>
      <c r="O6" s="100" t="s">
        <v>2</v>
      </c>
      <c r="P6" s="100" t="s">
        <v>12</v>
      </c>
      <c r="Q6" s="100" t="s">
        <v>4</v>
      </c>
      <c r="R6" s="100" t="s">
        <v>5</v>
      </c>
      <c r="S6" s="100" t="s">
        <v>14</v>
      </c>
      <c r="T6" s="100" t="s">
        <v>15</v>
      </c>
      <c r="U6" s="100" t="s">
        <v>16</v>
      </c>
      <c r="V6" s="100" t="s">
        <v>17</v>
      </c>
      <c r="W6" s="128" t="s">
        <v>18</v>
      </c>
      <c r="X6" s="132" t="s">
        <v>19</v>
      </c>
      <c r="Y6" s="132"/>
    </row>
    <row r="7" spans="1:25" x14ac:dyDescent="0.35">
      <c r="A7" s="14"/>
      <c r="B7" s="8">
        <v>1772</v>
      </c>
      <c r="C7" s="9">
        <v>4265</v>
      </c>
      <c r="D7" s="7">
        <v>605</v>
      </c>
      <c r="E7" s="8">
        <v>432</v>
      </c>
      <c r="F7" s="10">
        <v>73</v>
      </c>
      <c r="G7" s="11"/>
      <c r="H7" s="94">
        <v>303</v>
      </c>
      <c r="I7" s="15"/>
      <c r="J7" s="12"/>
      <c r="K7" s="13"/>
      <c r="L7" s="9"/>
      <c r="M7" s="66"/>
      <c r="N7" s="102"/>
      <c r="O7" s="103">
        <v>1568</v>
      </c>
      <c r="P7" s="66">
        <v>1185</v>
      </c>
      <c r="Q7" s="102">
        <v>829</v>
      </c>
      <c r="R7" s="66"/>
      <c r="S7" s="60"/>
      <c r="T7" s="66">
        <v>989</v>
      </c>
      <c r="U7" s="102">
        <v>0</v>
      </c>
      <c r="V7" s="60">
        <v>688</v>
      </c>
      <c r="W7" s="129">
        <v>1262</v>
      </c>
      <c r="X7" s="131">
        <f>(MAXA(A7:W7))</f>
        <v>4265</v>
      </c>
      <c r="Y7" s="131"/>
    </row>
    <row r="8" spans="1:25" x14ac:dyDescent="0.35">
      <c r="A8" s="14">
        <v>4916</v>
      </c>
      <c r="B8" s="8">
        <v>5881</v>
      </c>
      <c r="C8" s="16">
        <v>9118</v>
      </c>
      <c r="D8" s="7">
        <v>1968</v>
      </c>
      <c r="E8" s="8">
        <v>4988</v>
      </c>
      <c r="F8" s="17">
        <v>961</v>
      </c>
      <c r="G8" s="7"/>
      <c r="H8" s="94">
        <v>3898</v>
      </c>
      <c r="I8" s="18">
        <v>1037</v>
      </c>
      <c r="J8" s="12">
        <v>2103</v>
      </c>
      <c r="K8" s="8">
        <v>1621</v>
      </c>
      <c r="L8" s="16">
        <v>121</v>
      </c>
      <c r="M8" s="64"/>
      <c r="N8" s="65"/>
      <c r="O8" s="60">
        <v>2968</v>
      </c>
      <c r="P8" s="64">
        <f>P7+2351</f>
        <v>3536</v>
      </c>
      <c r="Q8" s="65">
        <v>2203</v>
      </c>
      <c r="R8" s="66"/>
      <c r="S8" s="60">
        <v>2890</v>
      </c>
      <c r="T8" s="66" t="s">
        <v>13</v>
      </c>
      <c r="U8" s="65">
        <v>0</v>
      </c>
      <c r="V8" s="60">
        <v>3979</v>
      </c>
      <c r="W8" s="129">
        <v>1262</v>
      </c>
      <c r="X8" s="131">
        <f t="shared" ref="X8:X37" si="0">(MAXA(A8:W8))</f>
        <v>9118</v>
      </c>
      <c r="Y8" s="131"/>
    </row>
    <row r="9" spans="1:25" x14ac:dyDescent="0.35">
      <c r="A9" s="22">
        <v>6889</v>
      </c>
      <c r="B9" s="21">
        <v>5881</v>
      </c>
      <c r="C9" s="16">
        <v>9118</v>
      </c>
      <c r="D9" s="20">
        <v>5009</v>
      </c>
      <c r="E9" s="21">
        <v>8922</v>
      </c>
      <c r="F9" s="17">
        <v>3755</v>
      </c>
      <c r="G9" s="20">
        <v>1538</v>
      </c>
      <c r="H9" s="94">
        <v>7753</v>
      </c>
      <c r="I9" s="18">
        <v>1037</v>
      </c>
      <c r="J9" s="20">
        <v>4935</v>
      </c>
      <c r="K9" s="21">
        <v>1621</v>
      </c>
      <c r="L9" s="16">
        <v>2282</v>
      </c>
      <c r="M9" s="62"/>
      <c r="N9" s="59"/>
      <c r="O9" s="60">
        <v>7396</v>
      </c>
      <c r="P9" s="64">
        <v>5776</v>
      </c>
      <c r="Q9" s="65">
        <v>2360</v>
      </c>
      <c r="R9" s="66"/>
      <c r="S9" s="60">
        <v>5937</v>
      </c>
      <c r="T9" s="66"/>
      <c r="U9" s="65">
        <v>5476</v>
      </c>
      <c r="V9" s="60">
        <v>7323</v>
      </c>
      <c r="W9" s="129">
        <v>2920</v>
      </c>
      <c r="X9" s="131">
        <f t="shared" si="0"/>
        <v>9118</v>
      </c>
      <c r="Y9" s="131"/>
    </row>
    <row r="10" spans="1:25" x14ac:dyDescent="0.35">
      <c r="A10" s="62">
        <v>9449</v>
      </c>
      <c r="B10" s="59">
        <v>8168</v>
      </c>
      <c r="C10" s="60">
        <v>10880</v>
      </c>
      <c r="D10" s="58">
        <v>8063</v>
      </c>
      <c r="E10" s="59">
        <v>13894</v>
      </c>
      <c r="F10" s="61">
        <v>6496</v>
      </c>
      <c r="G10" s="58">
        <v>3838</v>
      </c>
      <c r="H10" s="95">
        <v>7753</v>
      </c>
      <c r="I10" s="63">
        <v>1080</v>
      </c>
      <c r="J10" s="58">
        <v>9054</v>
      </c>
      <c r="K10" s="59">
        <v>4852</v>
      </c>
      <c r="L10" s="60">
        <v>4850</v>
      </c>
      <c r="M10" s="62"/>
      <c r="N10" s="59">
        <v>1812</v>
      </c>
      <c r="O10" s="60">
        <v>8964</v>
      </c>
      <c r="P10" s="64">
        <v>9416</v>
      </c>
      <c r="Q10" s="65">
        <v>2360</v>
      </c>
      <c r="R10" s="66"/>
      <c r="S10" s="60">
        <v>8398</v>
      </c>
      <c r="T10" s="66">
        <v>5411</v>
      </c>
      <c r="U10" s="65">
        <v>9494</v>
      </c>
      <c r="V10" s="60">
        <v>11130</v>
      </c>
      <c r="W10" s="129">
        <v>6948</v>
      </c>
      <c r="X10" s="131">
        <f t="shared" si="0"/>
        <v>13894</v>
      </c>
      <c r="Y10" s="131"/>
    </row>
    <row r="11" spans="1:25" x14ac:dyDescent="0.35">
      <c r="A11" s="62">
        <v>11650</v>
      </c>
      <c r="B11" s="59">
        <v>8994</v>
      </c>
      <c r="C11" s="60">
        <v>14612</v>
      </c>
      <c r="D11" s="58">
        <v>9736</v>
      </c>
      <c r="E11" s="59">
        <v>13894</v>
      </c>
      <c r="F11" s="61">
        <v>8671</v>
      </c>
      <c r="G11" s="58">
        <v>7803</v>
      </c>
      <c r="H11" s="95">
        <v>10389</v>
      </c>
      <c r="I11" s="63">
        <v>1080</v>
      </c>
      <c r="J11" s="58">
        <v>10966</v>
      </c>
      <c r="K11" s="59">
        <v>7279</v>
      </c>
      <c r="L11" s="60">
        <v>6382</v>
      </c>
      <c r="M11" s="62"/>
      <c r="N11" s="59">
        <v>6024</v>
      </c>
      <c r="O11" s="60">
        <v>13617</v>
      </c>
      <c r="P11" s="64">
        <v>0</v>
      </c>
      <c r="Q11" s="65">
        <v>4556</v>
      </c>
      <c r="R11" s="66">
        <v>10885</v>
      </c>
      <c r="S11" s="60">
        <v>11490</v>
      </c>
      <c r="T11" s="66">
        <v>8094</v>
      </c>
      <c r="U11" s="65">
        <v>14473</v>
      </c>
      <c r="V11" s="104">
        <v>11130</v>
      </c>
      <c r="W11" s="129">
        <v>9235</v>
      </c>
      <c r="X11" s="131">
        <f t="shared" si="0"/>
        <v>14612</v>
      </c>
      <c r="Y11" s="131"/>
    </row>
    <row r="12" spans="1:25" x14ac:dyDescent="0.35">
      <c r="A12" s="22">
        <v>11650</v>
      </c>
      <c r="B12" s="21">
        <v>12840</v>
      </c>
      <c r="C12" s="16">
        <v>18826</v>
      </c>
      <c r="D12" s="20">
        <v>14289</v>
      </c>
      <c r="E12" s="21">
        <v>14459</v>
      </c>
      <c r="F12" s="17">
        <v>13137</v>
      </c>
      <c r="G12" s="20">
        <v>10834</v>
      </c>
      <c r="H12" s="95">
        <v>15798</v>
      </c>
      <c r="I12" s="18">
        <v>1080</v>
      </c>
      <c r="J12" s="20">
        <v>10966</v>
      </c>
      <c r="K12" s="21">
        <v>9867</v>
      </c>
      <c r="L12" s="16">
        <v>8702</v>
      </c>
      <c r="M12" s="62"/>
      <c r="N12" s="59">
        <v>8994</v>
      </c>
      <c r="O12" s="60">
        <v>16915</v>
      </c>
      <c r="P12" s="64">
        <v>12414</v>
      </c>
      <c r="Q12" s="65">
        <v>9419</v>
      </c>
      <c r="R12" s="66" t="s">
        <v>13</v>
      </c>
      <c r="S12" s="104">
        <v>0</v>
      </c>
      <c r="T12" s="66">
        <v>13611</v>
      </c>
      <c r="U12" s="65">
        <v>21643</v>
      </c>
      <c r="V12" s="60">
        <v>13154</v>
      </c>
      <c r="W12" s="129">
        <v>15585</v>
      </c>
      <c r="X12" s="131">
        <f t="shared" si="0"/>
        <v>21643</v>
      </c>
      <c r="Y12" s="131"/>
    </row>
    <row r="13" spans="1:25" x14ac:dyDescent="0.35">
      <c r="A13" s="22">
        <v>14598</v>
      </c>
      <c r="B13" s="21">
        <v>15924</v>
      </c>
      <c r="C13" s="16">
        <v>22060</v>
      </c>
      <c r="D13" s="20">
        <v>14289</v>
      </c>
      <c r="E13" s="21">
        <v>17466</v>
      </c>
      <c r="F13" s="17">
        <v>18462</v>
      </c>
      <c r="G13" s="20">
        <v>10834</v>
      </c>
      <c r="H13" s="95">
        <v>17238</v>
      </c>
      <c r="I13" s="17">
        <v>5739</v>
      </c>
      <c r="J13" s="20">
        <v>12907</v>
      </c>
      <c r="K13" s="21">
        <v>12786</v>
      </c>
      <c r="L13" s="16">
        <v>12351</v>
      </c>
      <c r="M13" s="62"/>
      <c r="N13" s="59">
        <v>12024</v>
      </c>
      <c r="O13" s="60">
        <v>20717</v>
      </c>
      <c r="P13" s="64">
        <v>14824</v>
      </c>
      <c r="Q13" s="65">
        <v>9829</v>
      </c>
      <c r="R13" s="66">
        <v>23984</v>
      </c>
      <c r="S13" s="60">
        <v>15610</v>
      </c>
      <c r="T13" s="66">
        <v>19407</v>
      </c>
      <c r="U13" s="65">
        <v>21643</v>
      </c>
      <c r="V13" s="60">
        <v>15755</v>
      </c>
      <c r="W13" s="129">
        <v>18120</v>
      </c>
      <c r="X13" s="131">
        <f t="shared" si="0"/>
        <v>23984</v>
      </c>
      <c r="Y13" s="131"/>
    </row>
    <row r="14" spans="1:25" x14ac:dyDescent="0.35">
      <c r="A14" s="22">
        <v>17840</v>
      </c>
      <c r="B14" s="21">
        <v>20557</v>
      </c>
      <c r="C14" s="16">
        <v>25043</v>
      </c>
      <c r="D14" s="20">
        <v>15285</v>
      </c>
      <c r="E14" s="21">
        <v>19343</v>
      </c>
      <c r="F14" s="17">
        <v>22725</v>
      </c>
      <c r="G14" s="20">
        <v>12847</v>
      </c>
      <c r="H14" s="95">
        <v>20306</v>
      </c>
      <c r="I14" s="17">
        <v>6099</v>
      </c>
      <c r="J14" s="20">
        <v>14581</v>
      </c>
      <c r="K14" s="21">
        <v>15678</v>
      </c>
      <c r="L14" s="16">
        <v>12351</v>
      </c>
      <c r="M14" s="62"/>
      <c r="N14" s="59">
        <v>16900</v>
      </c>
      <c r="O14" s="60">
        <v>26493</v>
      </c>
      <c r="P14" s="64">
        <v>17157</v>
      </c>
      <c r="Q14" s="65">
        <v>19420</v>
      </c>
      <c r="R14" s="66">
        <v>23984</v>
      </c>
      <c r="S14" s="60">
        <v>19590</v>
      </c>
      <c r="T14" s="66">
        <v>23048</v>
      </c>
      <c r="U14" s="65">
        <v>21774</v>
      </c>
      <c r="V14" s="60">
        <v>17876</v>
      </c>
      <c r="W14" s="129">
        <v>21583</v>
      </c>
      <c r="X14" s="131">
        <f t="shared" si="0"/>
        <v>26493</v>
      </c>
      <c r="Y14" s="131"/>
    </row>
    <row r="15" spans="1:25" x14ac:dyDescent="0.35">
      <c r="A15" s="22">
        <v>21332</v>
      </c>
      <c r="B15" s="21">
        <v>24053</v>
      </c>
      <c r="C15" s="16">
        <v>28655</v>
      </c>
      <c r="D15" s="20">
        <v>19484</v>
      </c>
      <c r="E15" s="21">
        <v>21520</v>
      </c>
      <c r="F15" s="17">
        <v>22872</v>
      </c>
      <c r="G15" s="20">
        <v>15593</v>
      </c>
      <c r="H15" s="95">
        <v>23532</v>
      </c>
      <c r="I15" s="17">
        <v>9454</v>
      </c>
      <c r="J15" s="20">
        <v>17076</v>
      </c>
      <c r="K15" s="21">
        <v>19235</v>
      </c>
      <c r="L15" s="16">
        <v>14003</v>
      </c>
      <c r="M15" s="62">
        <v>1300</v>
      </c>
      <c r="N15" s="59">
        <v>16900</v>
      </c>
      <c r="O15" s="60">
        <v>26493</v>
      </c>
      <c r="P15" s="64">
        <v>19421</v>
      </c>
      <c r="Q15" s="65">
        <v>22727</v>
      </c>
      <c r="R15" s="66">
        <v>23984</v>
      </c>
      <c r="S15" s="60">
        <v>26430</v>
      </c>
      <c r="T15" s="66">
        <v>27643</v>
      </c>
      <c r="U15" s="65">
        <v>24750</v>
      </c>
      <c r="V15" s="60">
        <v>22662</v>
      </c>
      <c r="W15" s="129">
        <v>21583</v>
      </c>
      <c r="X15" s="131">
        <f t="shared" si="0"/>
        <v>28655</v>
      </c>
      <c r="Y15" s="131"/>
    </row>
    <row r="16" spans="1:25" x14ac:dyDescent="0.35">
      <c r="A16" s="62">
        <v>24128</v>
      </c>
      <c r="B16" s="59">
        <v>24053</v>
      </c>
      <c r="C16" s="60">
        <v>28655</v>
      </c>
      <c r="D16" s="58">
        <v>25487</v>
      </c>
      <c r="E16" s="59">
        <v>24186</v>
      </c>
      <c r="F16" s="61">
        <v>25992</v>
      </c>
      <c r="G16" s="58">
        <v>19295</v>
      </c>
      <c r="H16" s="95">
        <v>29522</v>
      </c>
      <c r="I16" s="61">
        <v>12537</v>
      </c>
      <c r="J16" s="58">
        <v>19337</v>
      </c>
      <c r="K16" s="59">
        <v>19235</v>
      </c>
      <c r="L16" s="60">
        <v>19046</v>
      </c>
      <c r="M16" s="62">
        <v>3125</v>
      </c>
      <c r="N16" s="59">
        <v>18069</v>
      </c>
      <c r="O16" s="60">
        <v>29403</v>
      </c>
      <c r="P16" s="64">
        <v>22532</v>
      </c>
      <c r="Q16" s="65">
        <v>22727</v>
      </c>
      <c r="R16" s="66">
        <v>34108</v>
      </c>
      <c r="S16" s="60">
        <v>28713</v>
      </c>
      <c r="T16" s="66">
        <v>27643</v>
      </c>
      <c r="U16" s="65">
        <v>28047</v>
      </c>
      <c r="V16" s="60">
        <v>24883</v>
      </c>
      <c r="W16" s="129">
        <v>23413</v>
      </c>
      <c r="X16" s="131">
        <f t="shared" si="0"/>
        <v>34108</v>
      </c>
      <c r="Y16" s="131"/>
    </row>
    <row r="17" spans="1:25" x14ac:dyDescent="0.35">
      <c r="A17" s="71">
        <v>28665</v>
      </c>
      <c r="B17" s="70">
        <v>25251</v>
      </c>
      <c r="C17" s="67">
        <v>31686</v>
      </c>
      <c r="D17" s="69">
        <v>30273</v>
      </c>
      <c r="E17" s="70">
        <v>27006</v>
      </c>
      <c r="F17" s="68">
        <v>28397</v>
      </c>
      <c r="G17" s="69">
        <v>23380</v>
      </c>
      <c r="H17" s="95">
        <v>29522</v>
      </c>
      <c r="I17" s="68">
        <v>17364</v>
      </c>
      <c r="J17" s="69">
        <v>21905</v>
      </c>
      <c r="K17" s="70">
        <v>20927</v>
      </c>
      <c r="L17" s="67">
        <v>24328</v>
      </c>
      <c r="M17" s="62">
        <v>4655</v>
      </c>
      <c r="N17" s="59">
        <v>21286</v>
      </c>
      <c r="O17" s="60">
        <v>32262</v>
      </c>
      <c r="P17" s="64">
        <v>25226</v>
      </c>
      <c r="Q17" s="65">
        <v>22727</v>
      </c>
      <c r="R17" s="66">
        <v>37553</v>
      </c>
      <c r="S17" s="60">
        <v>32747</v>
      </c>
      <c r="T17" s="66">
        <v>31764</v>
      </c>
      <c r="U17" s="65">
        <v>32455</v>
      </c>
      <c r="V17" s="60">
        <v>28390</v>
      </c>
      <c r="W17" s="129">
        <v>23978</v>
      </c>
      <c r="X17" s="131">
        <f t="shared" si="0"/>
        <v>37553</v>
      </c>
      <c r="Y17" s="131"/>
    </row>
    <row r="18" spans="1:25" x14ac:dyDescent="0.35">
      <c r="A18" s="22">
        <v>31672</v>
      </c>
      <c r="B18" s="21">
        <v>27433</v>
      </c>
      <c r="C18" s="16">
        <v>35110</v>
      </c>
      <c r="D18" s="20">
        <v>36065</v>
      </c>
      <c r="E18" s="21">
        <v>27006</v>
      </c>
      <c r="F18" s="17">
        <v>30881</v>
      </c>
      <c r="G18" s="20">
        <v>25654</v>
      </c>
      <c r="H18" s="95">
        <v>31996</v>
      </c>
      <c r="I18" s="17">
        <v>19920</v>
      </c>
      <c r="J18" s="20">
        <v>24255</v>
      </c>
      <c r="K18" s="21">
        <v>25073</v>
      </c>
      <c r="L18" s="16">
        <v>27456</v>
      </c>
      <c r="M18" s="62">
        <v>4696</v>
      </c>
      <c r="N18" s="59">
        <v>23981</v>
      </c>
      <c r="O18" s="60">
        <v>35728</v>
      </c>
      <c r="P18" s="64">
        <v>32435</v>
      </c>
      <c r="Q18" s="65">
        <v>30465</v>
      </c>
      <c r="R18" s="66">
        <v>42971</v>
      </c>
      <c r="S18" s="60">
        <v>35942</v>
      </c>
      <c r="T18" s="66">
        <v>36090</v>
      </c>
      <c r="U18" s="65">
        <v>35846</v>
      </c>
      <c r="V18" s="60">
        <v>28391</v>
      </c>
      <c r="W18" s="129">
        <v>33011</v>
      </c>
      <c r="X18" s="131">
        <f t="shared" si="0"/>
        <v>42971</v>
      </c>
      <c r="Y18" s="131"/>
    </row>
    <row r="19" spans="1:25" x14ac:dyDescent="0.35">
      <c r="A19" s="22">
        <v>31672</v>
      </c>
      <c r="B19" s="21">
        <v>29799</v>
      </c>
      <c r="C19" s="16">
        <v>38181</v>
      </c>
      <c r="D19" s="20">
        <v>39562</v>
      </c>
      <c r="E19" s="21">
        <v>29709</v>
      </c>
      <c r="F19" s="16">
        <v>34588</v>
      </c>
      <c r="G19" s="20">
        <v>28823</v>
      </c>
      <c r="H19" s="95">
        <v>35885</v>
      </c>
      <c r="I19" s="17">
        <v>23106</v>
      </c>
      <c r="J19" s="20">
        <v>24255</v>
      </c>
      <c r="K19" s="21">
        <v>30624</v>
      </c>
      <c r="L19" s="16">
        <v>30419</v>
      </c>
      <c r="M19" s="62">
        <v>6690</v>
      </c>
      <c r="N19" s="59">
        <v>26540</v>
      </c>
      <c r="O19" s="60">
        <v>39508</v>
      </c>
      <c r="P19" s="64">
        <v>32435</v>
      </c>
      <c r="Q19" s="65">
        <v>32725</v>
      </c>
      <c r="R19" s="66">
        <v>46081</v>
      </c>
      <c r="S19" s="60">
        <v>0</v>
      </c>
      <c r="T19" s="66">
        <v>41449</v>
      </c>
      <c r="U19" s="65">
        <v>39782</v>
      </c>
      <c r="V19" s="60">
        <v>31152</v>
      </c>
      <c r="W19" s="129">
        <v>39221</v>
      </c>
      <c r="X19" s="131">
        <f t="shared" si="0"/>
        <v>46081</v>
      </c>
      <c r="Y19" s="131"/>
    </row>
    <row r="20" spans="1:25" x14ac:dyDescent="0.35">
      <c r="A20" s="24">
        <v>33269</v>
      </c>
      <c r="B20" s="21">
        <v>32338</v>
      </c>
      <c r="C20" s="16">
        <v>41686</v>
      </c>
      <c r="D20" s="23">
        <v>39561</v>
      </c>
      <c r="E20" s="21">
        <v>32640</v>
      </c>
      <c r="F20" s="17">
        <v>36925</v>
      </c>
      <c r="G20" s="23">
        <v>28823</v>
      </c>
      <c r="H20" s="95">
        <v>41543</v>
      </c>
      <c r="I20" s="17">
        <v>26124</v>
      </c>
      <c r="J20" s="23">
        <v>25821</v>
      </c>
      <c r="K20" s="21">
        <v>33111</v>
      </c>
      <c r="L20" s="16">
        <v>34602</v>
      </c>
      <c r="M20" s="75">
        <v>9825</v>
      </c>
      <c r="N20" s="59">
        <v>30333</v>
      </c>
      <c r="O20" s="60">
        <v>43215</v>
      </c>
      <c r="P20" s="64">
        <v>36792</v>
      </c>
      <c r="Q20" s="65">
        <v>37301</v>
      </c>
      <c r="R20" s="66">
        <v>46081</v>
      </c>
      <c r="S20" s="105"/>
      <c r="T20" s="66">
        <v>51655</v>
      </c>
      <c r="U20" s="65">
        <v>39872</v>
      </c>
      <c r="V20" s="60">
        <v>37731</v>
      </c>
      <c r="W20" s="129">
        <v>43581</v>
      </c>
      <c r="X20" s="131">
        <f t="shared" si="0"/>
        <v>51655</v>
      </c>
      <c r="Y20" s="131"/>
    </row>
    <row r="21" spans="1:25" x14ac:dyDescent="0.35">
      <c r="A21" s="27">
        <v>36828</v>
      </c>
      <c r="B21" s="26">
        <v>35445</v>
      </c>
      <c r="C21" s="16">
        <v>47409</v>
      </c>
      <c r="D21" s="25">
        <v>41033</v>
      </c>
      <c r="E21" s="26">
        <v>34651</v>
      </c>
      <c r="F21" s="9">
        <v>40934</v>
      </c>
      <c r="G21" s="25">
        <v>30580</v>
      </c>
      <c r="H21" s="96">
        <v>44407</v>
      </c>
      <c r="I21" s="16">
        <v>26124</v>
      </c>
      <c r="J21" s="25">
        <v>28820</v>
      </c>
      <c r="K21" s="26">
        <v>36384</v>
      </c>
      <c r="L21" s="16">
        <v>34602</v>
      </c>
      <c r="M21" s="106">
        <v>11877</v>
      </c>
      <c r="N21" s="92">
        <v>33045</v>
      </c>
      <c r="O21" s="60">
        <v>45861</v>
      </c>
      <c r="P21" s="64">
        <v>40076</v>
      </c>
      <c r="Q21" s="65">
        <v>43563</v>
      </c>
      <c r="R21" s="66">
        <v>46081</v>
      </c>
      <c r="S21" s="60">
        <v>37950</v>
      </c>
      <c r="T21" s="66">
        <v>55626</v>
      </c>
      <c r="U21" s="65">
        <v>42121</v>
      </c>
      <c r="V21" s="60">
        <v>46254</v>
      </c>
      <c r="W21" s="129">
        <v>46472</v>
      </c>
      <c r="X21" s="131">
        <f t="shared" si="0"/>
        <v>55626</v>
      </c>
      <c r="Y21" s="131"/>
    </row>
    <row r="22" spans="1:25" x14ac:dyDescent="0.35">
      <c r="A22" s="27">
        <v>38668</v>
      </c>
      <c r="B22" s="26">
        <v>37187</v>
      </c>
      <c r="C22" s="9">
        <v>53922</v>
      </c>
      <c r="D22" s="25">
        <v>44194</v>
      </c>
      <c r="E22" s="26">
        <v>39675</v>
      </c>
      <c r="F22" s="16">
        <v>40934</v>
      </c>
      <c r="G22" s="25">
        <v>32266</v>
      </c>
      <c r="H22" s="96">
        <v>46069</v>
      </c>
      <c r="I22" s="9">
        <v>28537</v>
      </c>
      <c r="J22" s="25">
        <v>33686</v>
      </c>
      <c r="K22" s="26">
        <v>38853</v>
      </c>
      <c r="L22" s="9">
        <v>37211</v>
      </c>
      <c r="M22" s="106">
        <v>14502</v>
      </c>
      <c r="N22" s="92">
        <v>33045</v>
      </c>
      <c r="O22" s="107">
        <v>45861</v>
      </c>
      <c r="P22" s="64">
        <v>43176</v>
      </c>
      <c r="Q22" s="65">
        <v>46405</v>
      </c>
      <c r="R22" s="66">
        <v>46081</v>
      </c>
      <c r="S22" s="60">
        <v>40714</v>
      </c>
      <c r="T22" s="66">
        <v>55626</v>
      </c>
      <c r="U22" s="65">
        <v>44621</v>
      </c>
      <c r="V22" s="60">
        <v>48702</v>
      </c>
      <c r="W22" s="129">
        <v>46472</v>
      </c>
      <c r="X22" s="131">
        <f t="shared" si="0"/>
        <v>55626</v>
      </c>
      <c r="Y22" s="131"/>
    </row>
    <row r="23" spans="1:25" x14ac:dyDescent="0.35">
      <c r="A23" s="24">
        <v>40979</v>
      </c>
      <c r="B23" s="26">
        <v>37187</v>
      </c>
      <c r="C23" s="16">
        <v>53922</v>
      </c>
      <c r="D23" s="23">
        <v>47196</v>
      </c>
      <c r="E23" s="26">
        <v>46177</v>
      </c>
      <c r="F23" s="17">
        <v>45935</v>
      </c>
      <c r="G23" s="23">
        <v>37091</v>
      </c>
      <c r="H23" s="96">
        <v>48988</v>
      </c>
      <c r="I23" s="17">
        <v>33194</v>
      </c>
      <c r="J23" s="23">
        <v>35264</v>
      </c>
      <c r="K23" s="26">
        <v>38853</v>
      </c>
      <c r="L23" s="16">
        <v>39569</v>
      </c>
      <c r="M23" s="75">
        <v>18012</v>
      </c>
      <c r="N23" s="92">
        <v>34963</v>
      </c>
      <c r="O23" s="60">
        <v>52031</v>
      </c>
      <c r="P23" s="64">
        <v>50118</v>
      </c>
      <c r="Q23" s="65">
        <v>48896</v>
      </c>
      <c r="R23" s="66">
        <v>46081</v>
      </c>
      <c r="S23" s="60">
        <v>43370</v>
      </c>
      <c r="T23" s="66">
        <v>55626</v>
      </c>
      <c r="U23" s="65">
        <v>47906</v>
      </c>
      <c r="V23" s="60">
        <v>53328</v>
      </c>
      <c r="W23" s="129">
        <v>49035</v>
      </c>
      <c r="X23" s="131">
        <f t="shared" si="0"/>
        <v>55626</v>
      </c>
      <c r="Y23" s="131"/>
    </row>
    <row r="24" spans="1:25" x14ac:dyDescent="0.35">
      <c r="A24" s="75">
        <v>43085</v>
      </c>
      <c r="B24" s="92">
        <v>40236</v>
      </c>
      <c r="C24" s="60">
        <v>57582</v>
      </c>
      <c r="D24" s="73">
        <v>49785</v>
      </c>
      <c r="E24" s="92">
        <v>52197</v>
      </c>
      <c r="F24" s="61">
        <v>51712</v>
      </c>
      <c r="G24" s="73">
        <v>41126</v>
      </c>
      <c r="H24" s="96">
        <v>48988</v>
      </c>
      <c r="I24" s="61">
        <v>36918</v>
      </c>
      <c r="J24" s="73">
        <v>37740</v>
      </c>
      <c r="K24" s="92">
        <v>41627</v>
      </c>
      <c r="L24" s="60">
        <v>41854</v>
      </c>
      <c r="M24" s="75">
        <v>23591</v>
      </c>
      <c r="N24" s="92">
        <v>38217</v>
      </c>
      <c r="O24" s="60">
        <v>57725</v>
      </c>
      <c r="P24" s="64">
        <v>53915</v>
      </c>
      <c r="Q24" s="65">
        <v>48896</v>
      </c>
      <c r="R24" s="66">
        <v>46081</v>
      </c>
      <c r="S24" s="60">
        <v>45949</v>
      </c>
      <c r="T24" s="66">
        <v>64267</v>
      </c>
      <c r="U24" s="65">
        <v>51637</v>
      </c>
      <c r="V24" s="60">
        <v>57884</v>
      </c>
      <c r="W24" s="129">
        <v>51464</v>
      </c>
      <c r="X24" s="131">
        <f t="shared" si="0"/>
        <v>64267</v>
      </c>
      <c r="Y24" s="131"/>
    </row>
    <row r="25" spans="1:25" x14ac:dyDescent="0.35">
      <c r="A25" s="24">
        <v>46364</v>
      </c>
      <c r="B25" s="26">
        <v>46400</v>
      </c>
      <c r="C25" s="16">
        <v>62893</v>
      </c>
      <c r="D25" s="23">
        <v>53246</v>
      </c>
      <c r="E25" s="26">
        <v>52197</v>
      </c>
      <c r="F25" s="17">
        <v>53408</v>
      </c>
      <c r="G25" s="23">
        <v>44541</v>
      </c>
      <c r="H25" s="96">
        <v>53305</v>
      </c>
      <c r="I25" s="17">
        <v>39931</v>
      </c>
      <c r="J25" s="23">
        <v>40127</v>
      </c>
      <c r="K25" s="26">
        <v>44962</v>
      </c>
      <c r="L25" s="16">
        <v>46766</v>
      </c>
      <c r="M25" s="75">
        <v>24157</v>
      </c>
      <c r="N25" s="92">
        <v>40674</v>
      </c>
      <c r="O25" s="60">
        <v>62401</v>
      </c>
      <c r="P25" s="64">
        <v>55893</v>
      </c>
      <c r="Q25" s="65">
        <v>48896</v>
      </c>
      <c r="R25" s="66">
        <v>46081</v>
      </c>
      <c r="S25" s="60">
        <v>48634</v>
      </c>
      <c r="T25" s="66">
        <v>64267</v>
      </c>
      <c r="U25" s="65">
        <v>55100</v>
      </c>
      <c r="V25" s="60">
        <v>57884</v>
      </c>
      <c r="W25" s="129">
        <v>54539</v>
      </c>
      <c r="X25" s="131">
        <f t="shared" si="0"/>
        <v>64267</v>
      </c>
      <c r="Y25" s="131"/>
    </row>
    <row r="26" spans="1:25" x14ac:dyDescent="0.35">
      <c r="A26" s="91">
        <v>46364</v>
      </c>
      <c r="B26" s="90">
        <v>55706</v>
      </c>
      <c r="C26" s="19">
        <v>66700</v>
      </c>
      <c r="D26" s="89">
        <v>60004</v>
      </c>
      <c r="E26" s="90">
        <v>55346</v>
      </c>
      <c r="F26" s="88">
        <v>58965</v>
      </c>
      <c r="G26" s="89">
        <v>52047</v>
      </c>
      <c r="H26" s="96">
        <v>57871</v>
      </c>
      <c r="I26" s="88">
        <v>42903</v>
      </c>
      <c r="J26" s="89">
        <v>40127</v>
      </c>
      <c r="K26" s="90">
        <v>50366</v>
      </c>
      <c r="L26" s="19">
        <v>51789</v>
      </c>
      <c r="M26" s="75">
        <v>26821</v>
      </c>
      <c r="N26" s="92">
        <v>47611</v>
      </c>
      <c r="O26" s="60">
        <v>64423</v>
      </c>
      <c r="P26" s="64">
        <v>55893</v>
      </c>
      <c r="Q26" s="65">
        <v>53681</v>
      </c>
      <c r="R26" s="66">
        <v>54248</v>
      </c>
      <c r="S26" s="60">
        <v>51010</v>
      </c>
      <c r="T26" s="66">
        <v>64267</v>
      </c>
      <c r="U26" s="65">
        <v>57971</v>
      </c>
      <c r="V26" s="60">
        <v>60274</v>
      </c>
      <c r="W26" s="129">
        <v>61252</v>
      </c>
      <c r="X26" s="131">
        <f t="shared" si="0"/>
        <v>66700</v>
      </c>
      <c r="Y26" s="131"/>
    </row>
    <row r="27" spans="1:25" ht="26.25" x14ac:dyDescent="0.35">
      <c r="A27" s="80">
        <v>48836</v>
      </c>
      <c r="B27" s="77">
        <v>61042</v>
      </c>
      <c r="C27" s="78">
        <v>71087</v>
      </c>
      <c r="D27" s="76">
        <v>60004</v>
      </c>
      <c r="E27" s="77">
        <v>60767</v>
      </c>
      <c r="F27" s="79">
        <v>66447</v>
      </c>
      <c r="G27" s="76">
        <v>52047</v>
      </c>
      <c r="H27" s="97">
        <v>62067</v>
      </c>
      <c r="I27" s="79">
        <v>47640</v>
      </c>
      <c r="J27" s="76">
        <v>42102</v>
      </c>
      <c r="K27" s="77">
        <v>52306</v>
      </c>
      <c r="L27" s="78">
        <v>55762</v>
      </c>
      <c r="M27" s="108">
        <v>30855</v>
      </c>
      <c r="N27" s="109">
        <v>51178</v>
      </c>
      <c r="O27" s="110">
        <v>68219</v>
      </c>
      <c r="P27" s="111">
        <f>P26+1545</f>
        <v>57438</v>
      </c>
      <c r="Q27" s="112">
        <v>57901</v>
      </c>
      <c r="R27" s="66">
        <v>57292</v>
      </c>
      <c r="S27" s="60">
        <v>54769</v>
      </c>
      <c r="T27" s="66">
        <v>64267</v>
      </c>
      <c r="U27" s="65">
        <v>59333</v>
      </c>
      <c r="V27" s="60">
        <v>63097</v>
      </c>
      <c r="W27" s="129"/>
      <c r="X27" s="131">
        <f t="shared" si="0"/>
        <v>71087</v>
      </c>
      <c r="Y27" s="131"/>
    </row>
    <row r="28" spans="1:25" x14ac:dyDescent="0.35">
      <c r="A28" s="24">
        <v>49787</v>
      </c>
      <c r="B28" s="26">
        <v>67350</v>
      </c>
      <c r="C28" s="16">
        <v>74289</v>
      </c>
      <c r="D28" s="23">
        <v>60634</v>
      </c>
      <c r="E28" s="26">
        <v>65451</v>
      </c>
      <c r="F28" s="17">
        <v>72732</v>
      </c>
      <c r="G28" s="23">
        <v>56321</v>
      </c>
      <c r="H28" s="96">
        <v>65708</v>
      </c>
      <c r="I28" s="17">
        <v>47677</v>
      </c>
      <c r="J28" s="23">
        <v>44982</v>
      </c>
      <c r="K28" s="26">
        <v>55199</v>
      </c>
      <c r="L28" s="16">
        <v>55762</v>
      </c>
      <c r="M28" s="75">
        <v>34236</v>
      </c>
      <c r="N28" s="92">
        <v>55097</v>
      </c>
      <c r="O28" s="60">
        <v>73749</v>
      </c>
      <c r="P28" s="64">
        <v>60802</v>
      </c>
      <c r="Q28" s="65">
        <v>60170</v>
      </c>
      <c r="R28" s="66">
        <v>0</v>
      </c>
      <c r="S28" s="60">
        <v>56895</v>
      </c>
      <c r="T28" s="66">
        <v>64267</v>
      </c>
      <c r="U28" s="65">
        <v>63810</v>
      </c>
      <c r="V28" s="60">
        <v>66845</v>
      </c>
      <c r="W28" s="129"/>
      <c r="X28" s="131">
        <f t="shared" si="0"/>
        <v>74289</v>
      </c>
      <c r="Y28" s="131"/>
    </row>
    <row r="29" spans="1:25" x14ac:dyDescent="0.35">
      <c r="A29" s="24">
        <v>54435</v>
      </c>
      <c r="B29" s="26">
        <v>71517</v>
      </c>
      <c r="C29" s="16">
        <v>78632</v>
      </c>
      <c r="D29" s="23">
        <v>64665</v>
      </c>
      <c r="E29" s="26">
        <v>69406</v>
      </c>
      <c r="F29" s="17">
        <v>74010</v>
      </c>
      <c r="G29" s="23">
        <v>59927</v>
      </c>
      <c r="H29" s="96">
        <v>69817</v>
      </c>
      <c r="I29" s="17">
        <v>47677</v>
      </c>
      <c r="J29" s="23">
        <v>47473</v>
      </c>
      <c r="K29" s="26">
        <v>59758</v>
      </c>
      <c r="L29" s="16">
        <v>60246</v>
      </c>
      <c r="M29" s="75">
        <v>37825</v>
      </c>
      <c r="N29" s="92">
        <v>55097</v>
      </c>
      <c r="O29" s="60">
        <v>73749</v>
      </c>
      <c r="P29" s="64">
        <f>P28+1081</f>
        <v>61883</v>
      </c>
      <c r="Q29" s="65">
        <v>65141</v>
      </c>
      <c r="R29" s="66">
        <v>62059</v>
      </c>
      <c r="S29" s="60">
        <v>59438</v>
      </c>
      <c r="T29" s="66">
        <v>64267</v>
      </c>
      <c r="U29" s="65">
        <v>62810</v>
      </c>
      <c r="V29" s="60">
        <v>70390</v>
      </c>
      <c r="W29" s="129"/>
      <c r="X29" s="131">
        <f t="shared" si="0"/>
        <v>78632</v>
      </c>
      <c r="Y29" s="131"/>
    </row>
    <row r="30" spans="1:25" x14ac:dyDescent="0.35">
      <c r="A30" s="85">
        <v>56839</v>
      </c>
      <c r="B30" s="82">
        <v>71517</v>
      </c>
      <c r="C30" s="83">
        <v>78632</v>
      </c>
      <c r="D30" s="81">
        <v>69679</v>
      </c>
      <c r="E30" s="82">
        <v>73061</v>
      </c>
      <c r="F30" s="84">
        <v>74010</v>
      </c>
      <c r="G30" s="81">
        <v>63963</v>
      </c>
      <c r="H30" s="98">
        <v>75624</v>
      </c>
      <c r="I30" s="84">
        <v>52163</v>
      </c>
      <c r="J30" s="81">
        <v>53010</v>
      </c>
      <c r="K30" s="82">
        <v>60530</v>
      </c>
      <c r="L30" s="83">
        <v>64384</v>
      </c>
      <c r="M30" s="85">
        <v>41734</v>
      </c>
      <c r="N30" s="82">
        <v>58931</v>
      </c>
      <c r="O30" s="83">
        <v>79437</v>
      </c>
      <c r="P30" s="86">
        <f>P29+7846</f>
        <v>69729</v>
      </c>
      <c r="Q30" s="87">
        <v>69508</v>
      </c>
      <c r="R30" s="66">
        <v>64506</v>
      </c>
      <c r="S30" s="60">
        <v>61738</v>
      </c>
      <c r="T30" s="66">
        <v>64267</v>
      </c>
      <c r="U30" s="65">
        <v>66141</v>
      </c>
      <c r="V30" s="60">
        <v>74449</v>
      </c>
      <c r="W30" s="129"/>
      <c r="X30" s="131">
        <f t="shared" si="0"/>
        <v>79437</v>
      </c>
      <c r="Y30" s="131"/>
    </row>
    <row r="31" spans="1:25" x14ac:dyDescent="0.35">
      <c r="A31" s="24">
        <v>60403</v>
      </c>
      <c r="B31" s="26">
        <v>73572</v>
      </c>
      <c r="C31" s="16">
        <v>81181</v>
      </c>
      <c r="D31" s="23">
        <v>73700</v>
      </c>
      <c r="E31" s="26">
        <v>78556</v>
      </c>
      <c r="F31" s="28">
        <v>74010</v>
      </c>
      <c r="G31" s="23">
        <v>68448</v>
      </c>
      <c r="H31" s="96">
        <v>75670</v>
      </c>
      <c r="I31" s="17">
        <v>56519</v>
      </c>
      <c r="J31" s="23">
        <v>58045</v>
      </c>
      <c r="K31" s="26">
        <v>67988</v>
      </c>
      <c r="L31" s="16">
        <v>77379</v>
      </c>
      <c r="M31" s="75">
        <v>48254</v>
      </c>
      <c r="N31" s="92">
        <v>62177</v>
      </c>
      <c r="O31" s="60">
        <v>85174</v>
      </c>
      <c r="P31" s="64">
        <f>P30+5118</f>
        <v>74847</v>
      </c>
      <c r="Q31" s="65">
        <v>69508</v>
      </c>
      <c r="R31" s="66">
        <v>68129</v>
      </c>
      <c r="S31" s="60">
        <v>67984</v>
      </c>
      <c r="T31" s="66">
        <v>64267</v>
      </c>
      <c r="U31" s="65">
        <v>70784</v>
      </c>
      <c r="V31" s="60">
        <v>77657</v>
      </c>
      <c r="W31" s="129"/>
      <c r="X31" s="131">
        <f t="shared" si="0"/>
        <v>85174</v>
      </c>
      <c r="Y31" s="131"/>
    </row>
    <row r="32" spans="1:25" x14ac:dyDescent="0.35">
      <c r="A32" s="24">
        <v>61588</v>
      </c>
      <c r="B32" s="26">
        <v>76065</v>
      </c>
      <c r="C32" s="16">
        <v>82981</v>
      </c>
      <c r="D32" s="23">
        <v>75928</v>
      </c>
      <c r="E32" s="26">
        <v>78556</v>
      </c>
      <c r="F32" s="28">
        <v>74010</v>
      </c>
      <c r="G32" s="23">
        <v>70429</v>
      </c>
      <c r="H32" s="96">
        <v>77557</v>
      </c>
      <c r="I32" s="16">
        <v>57924</v>
      </c>
      <c r="J32" s="23">
        <v>61757</v>
      </c>
      <c r="K32" s="26">
        <v>70872</v>
      </c>
      <c r="L32" s="16">
        <v>82998</v>
      </c>
      <c r="M32" s="75">
        <v>48839</v>
      </c>
      <c r="N32" s="92">
        <v>65755</v>
      </c>
      <c r="O32" s="60">
        <v>89500</v>
      </c>
      <c r="P32" s="64">
        <v>80143</v>
      </c>
      <c r="Q32" s="65">
        <v>72812</v>
      </c>
      <c r="R32" s="66">
        <v>71317</v>
      </c>
      <c r="S32" s="60">
        <v>74267</v>
      </c>
      <c r="T32" s="66">
        <v>78937</v>
      </c>
      <c r="U32" s="65">
        <v>75054</v>
      </c>
      <c r="V32" s="60">
        <v>78120</v>
      </c>
      <c r="W32" s="129"/>
      <c r="X32" s="131">
        <f t="shared" si="0"/>
        <v>89500</v>
      </c>
      <c r="Y32" s="131"/>
    </row>
    <row r="33" spans="1:25" x14ac:dyDescent="0.35">
      <c r="A33" s="24">
        <v>65608</v>
      </c>
      <c r="B33" s="26">
        <v>80502</v>
      </c>
      <c r="C33" s="16">
        <v>86987</v>
      </c>
      <c r="D33" s="23">
        <v>77318</v>
      </c>
      <c r="E33" s="26">
        <v>80523</v>
      </c>
      <c r="F33" s="28">
        <v>73955</v>
      </c>
      <c r="G33" s="23">
        <v>73495</v>
      </c>
      <c r="H33" s="96">
        <v>79331</v>
      </c>
      <c r="I33" s="16">
        <v>60050</v>
      </c>
      <c r="J33" s="23">
        <v>61793</v>
      </c>
      <c r="K33" s="26">
        <v>76147</v>
      </c>
      <c r="L33" s="16">
        <v>87424</v>
      </c>
      <c r="M33" s="75">
        <v>51085</v>
      </c>
      <c r="N33" s="92">
        <v>69977</v>
      </c>
      <c r="O33" s="60">
        <v>92631</v>
      </c>
      <c r="P33" s="64">
        <v>80143</v>
      </c>
      <c r="Q33" s="65">
        <v>78352</v>
      </c>
      <c r="R33" s="66">
        <v>76583</v>
      </c>
      <c r="S33" s="60">
        <v>0</v>
      </c>
      <c r="T33" s="66">
        <v>79891</v>
      </c>
      <c r="U33" s="65">
        <v>77687</v>
      </c>
      <c r="V33" s="60">
        <v>80419</v>
      </c>
      <c r="W33" s="129"/>
      <c r="X33" s="131">
        <f t="shared" si="0"/>
        <v>92631</v>
      </c>
      <c r="Y33" s="131"/>
    </row>
    <row r="34" spans="1:25" x14ac:dyDescent="0.35">
      <c r="A34" s="27">
        <v>72626</v>
      </c>
      <c r="B34" s="26">
        <v>84474</v>
      </c>
      <c r="C34" s="16">
        <v>89206</v>
      </c>
      <c r="D34" s="25">
        <v>77318</v>
      </c>
      <c r="E34" s="8">
        <v>82134</v>
      </c>
      <c r="F34" s="28">
        <v>77518</v>
      </c>
      <c r="G34" s="25">
        <v>73495</v>
      </c>
      <c r="H34" s="96">
        <v>82758</v>
      </c>
      <c r="I34" s="16">
        <v>69234</v>
      </c>
      <c r="J34" s="25">
        <v>63695</v>
      </c>
      <c r="K34" s="26">
        <v>87969</v>
      </c>
      <c r="L34" s="16">
        <v>98914</v>
      </c>
      <c r="M34" s="106">
        <v>54801</v>
      </c>
      <c r="N34" s="92">
        <v>87014</v>
      </c>
      <c r="O34" s="60">
        <v>94140</v>
      </c>
      <c r="P34" s="64">
        <v>84363</v>
      </c>
      <c r="Q34" s="65">
        <v>80703</v>
      </c>
      <c r="R34" s="66"/>
      <c r="S34" s="60">
        <v>76425</v>
      </c>
      <c r="T34" s="66">
        <v>83941</v>
      </c>
      <c r="U34" s="65">
        <v>80014</v>
      </c>
      <c r="V34" s="60">
        <v>82085</v>
      </c>
      <c r="W34" s="129"/>
      <c r="X34" s="131">
        <f t="shared" si="0"/>
        <v>98914</v>
      </c>
      <c r="Y34" s="131"/>
    </row>
    <row r="35" spans="1:25" x14ac:dyDescent="0.35">
      <c r="A35" s="24">
        <v>76307</v>
      </c>
      <c r="B35" s="72"/>
      <c r="C35" s="16">
        <v>91570</v>
      </c>
      <c r="D35" s="23">
        <v>81779</v>
      </c>
      <c r="E35" s="8">
        <v>85337</v>
      </c>
      <c r="F35" s="16">
        <v>78907</v>
      </c>
      <c r="G35" s="23">
        <v>77832</v>
      </c>
      <c r="H35" s="94">
        <v>90138</v>
      </c>
      <c r="I35" s="16">
        <v>69234</v>
      </c>
      <c r="J35" s="23">
        <v>64858</v>
      </c>
      <c r="K35" s="8">
        <v>96774</v>
      </c>
      <c r="L35" s="16">
        <v>101409</v>
      </c>
      <c r="M35" s="75">
        <v>60044</v>
      </c>
      <c r="N35" s="113"/>
      <c r="O35" s="60"/>
      <c r="P35" s="64">
        <v>91518</v>
      </c>
      <c r="Q35" s="65">
        <v>85433</v>
      </c>
      <c r="R35" s="66"/>
      <c r="S35" s="60">
        <v>78291</v>
      </c>
      <c r="T35" s="66">
        <v>87941</v>
      </c>
      <c r="U35" s="65">
        <v>88559</v>
      </c>
      <c r="V35" s="60">
        <v>90089</v>
      </c>
      <c r="W35" s="129"/>
      <c r="X35" s="131">
        <f t="shared" si="0"/>
        <v>101409</v>
      </c>
      <c r="Y35" s="131"/>
    </row>
    <row r="36" spans="1:25" x14ac:dyDescent="0.35">
      <c r="A36" s="75">
        <v>78620</v>
      </c>
      <c r="B36" s="74"/>
      <c r="C36" s="60">
        <v>95804</v>
      </c>
      <c r="D36" s="73">
        <v>93265</v>
      </c>
      <c r="E36" s="65">
        <v>88752</v>
      </c>
      <c r="F36" s="60">
        <v>88178</v>
      </c>
      <c r="G36" s="73">
        <v>83456</v>
      </c>
      <c r="H36" s="94">
        <v>93992</v>
      </c>
      <c r="I36" s="60">
        <v>84976</v>
      </c>
      <c r="J36" s="73">
        <v>69737</v>
      </c>
      <c r="K36" s="65">
        <v>103487</v>
      </c>
      <c r="L36" s="60">
        <v>104752</v>
      </c>
      <c r="M36" s="75">
        <v>67059</v>
      </c>
      <c r="N36" s="74"/>
      <c r="O36" s="60"/>
      <c r="P36" s="64">
        <v>100839</v>
      </c>
      <c r="Q36" s="65">
        <v>87296</v>
      </c>
      <c r="R36" s="66"/>
      <c r="S36" s="60" t="s">
        <v>13</v>
      </c>
      <c r="T36" s="66">
        <v>87941</v>
      </c>
      <c r="U36" s="65">
        <v>100657</v>
      </c>
      <c r="V36" s="60">
        <v>91391</v>
      </c>
      <c r="W36" s="129"/>
      <c r="X36" s="131">
        <f t="shared" si="0"/>
        <v>104752</v>
      </c>
      <c r="Y36" s="131"/>
    </row>
    <row r="37" spans="1:25" ht="24" thickBot="1" x14ac:dyDescent="0.4">
      <c r="A37" s="38">
        <v>81925</v>
      </c>
      <c r="B37" s="30"/>
      <c r="C37" s="16">
        <v>95804</v>
      </c>
      <c r="D37" s="32"/>
      <c r="E37" s="33">
        <v>94632</v>
      </c>
      <c r="F37" s="34"/>
      <c r="G37" s="35">
        <v>86850</v>
      </c>
      <c r="H37" s="99">
        <v>95153</v>
      </c>
      <c r="I37" s="36"/>
      <c r="J37" s="29">
        <v>81535</v>
      </c>
      <c r="K37" s="37"/>
      <c r="L37" s="31">
        <v>107752</v>
      </c>
      <c r="M37" s="114">
        <v>81261</v>
      </c>
      <c r="N37" s="115"/>
      <c r="O37" s="116"/>
      <c r="P37" s="64"/>
      <c r="Q37" s="65"/>
      <c r="R37" s="66"/>
      <c r="S37" s="60" t="str">
        <f>S36</f>
        <v xml:space="preserve"> </v>
      </c>
      <c r="T37" s="66">
        <v>90026</v>
      </c>
      <c r="U37" s="65"/>
      <c r="V37" s="60">
        <v>103383</v>
      </c>
      <c r="W37" s="129"/>
      <c r="X37" s="131">
        <f t="shared" si="0"/>
        <v>107752</v>
      </c>
      <c r="Y37" s="131"/>
    </row>
    <row r="38" spans="1:25" ht="24" thickBot="1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117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40"/>
      <c r="Y38" s="40"/>
    </row>
    <row r="39" spans="1:25" x14ac:dyDescent="0.25">
      <c r="A39" s="45">
        <v>87823</v>
      </c>
      <c r="B39" s="42">
        <v>84474</v>
      </c>
      <c r="C39" s="43">
        <v>95804</v>
      </c>
      <c r="D39" s="41">
        <v>93265</v>
      </c>
      <c r="E39" s="42">
        <v>94632</v>
      </c>
      <c r="F39" s="43">
        <v>88178</v>
      </c>
      <c r="G39" s="41">
        <v>86850</v>
      </c>
      <c r="H39" s="44">
        <v>95153</v>
      </c>
      <c r="I39" s="43">
        <v>84976</v>
      </c>
      <c r="J39" s="41">
        <v>81950</v>
      </c>
      <c r="K39" s="44">
        <v>103487</v>
      </c>
      <c r="L39" s="43">
        <v>107752</v>
      </c>
      <c r="M39" s="119">
        <v>81261</v>
      </c>
      <c r="N39" s="92">
        <v>87014</v>
      </c>
      <c r="O39" s="120">
        <v>94140</v>
      </c>
      <c r="P39" s="64">
        <v>100839</v>
      </c>
      <c r="Q39" s="65">
        <v>87296</v>
      </c>
      <c r="R39" s="64">
        <v>90647</v>
      </c>
      <c r="S39" s="60">
        <v>78291</v>
      </c>
      <c r="T39" s="66">
        <v>90026</v>
      </c>
      <c r="U39" s="65">
        <v>100657</v>
      </c>
      <c r="V39" s="60">
        <v>103383</v>
      </c>
      <c r="W39" s="120"/>
    </row>
    <row r="40" spans="1:25" x14ac:dyDescent="0.25">
      <c r="A40" s="49">
        <v>89097</v>
      </c>
      <c r="B40" s="46">
        <v>85691</v>
      </c>
      <c r="C40" s="46">
        <v>95388</v>
      </c>
      <c r="D40" s="46">
        <v>101073</v>
      </c>
      <c r="E40" s="46">
        <v>100147</v>
      </c>
      <c r="F40" s="47">
        <v>90900</v>
      </c>
      <c r="G40" s="48">
        <v>88761</v>
      </c>
      <c r="H40" s="46">
        <v>85974</v>
      </c>
      <c r="I40" s="46">
        <v>95198</v>
      </c>
      <c r="J40" s="46">
        <v>100444</v>
      </c>
      <c r="K40" s="46">
        <v>106063</v>
      </c>
      <c r="L40" s="50">
        <v>105196</v>
      </c>
      <c r="M40" s="121">
        <v>96570</v>
      </c>
      <c r="N40" s="122">
        <v>87970</v>
      </c>
      <c r="O40" s="122">
        <v>110725</v>
      </c>
      <c r="P40" s="122">
        <v>112102</v>
      </c>
      <c r="Q40" s="123">
        <v>104669</v>
      </c>
      <c r="R40" s="122">
        <v>101368</v>
      </c>
      <c r="S40" s="122">
        <v>90991</v>
      </c>
      <c r="T40" s="122">
        <v>96492</v>
      </c>
      <c r="U40" s="122">
        <v>105395</v>
      </c>
      <c r="V40" s="122">
        <v>108809</v>
      </c>
      <c r="W40" s="122">
        <v>109491</v>
      </c>
    </row>
    <row r="41" spans="1:25" ht="24" thickBot="1" x14ac:dyDescent="0.3">
      <c r="A41" s="51">
        <f>SUM(A39/A40)</f>
        <v>0.98570097758622621</v>
      </c>
      <c r="B41" s="52">
        <f t="shared" ref="B41:L41" si="1">SUM(B39/B40)</f>
        <v>0.98579780840461662</v>
      </c>
      <c r="C41" s="52">
        <f t="shared" si="1"/>
        <v>1.0043611355726088</v>
      </c>
      <c r="D41" s="52">
        <f t="shared" si="1"/>
        <v>0.92274890425731892</v>
      </c>
      <c r="E41" s="52">
        <f t="shared" si="1"/>
        <v>0.94493095150129314</v>
      </c>
      <c r="F41" s="52">
        <f t="shared" si="1"/>
        <v>0.97005500550055002</v>
      </c>
      <c r="G41" s="52">
        <f t="shared" si="1"/>
        <v>0.97847027410687126</v>
      </c>
      <c r="H41" s="52">
        <f t="shared" si="1"/>
        <v>1.106764835880615</v>
      </c>
      <c r="I41" s="52">
        <f t="shared" si="1"/>
        <v>0.89262379461753394</v>
      </c>
      <c r="J41" s="52">
        <f>SUM(J39/J40)</f>
        <v>0.81587750388276059</v>
      </c>
      <c r="K41" s="52">
        <f t="shared" si="1"/>
        <v>0.97571254820248343</v>
      </c>
      <c r="L41" s="52">
        <f t="shared" si="1"/>
        <v>1.0242975018061524</v>
      </c>
      <c r="M41" s="124">
        <f>M39/M40</f>
        <v>0.8414725069897484</v>
      </c>
      <c r="N41" s="125">
        <f t="shared" ref="N41:W41" si="2">N39/N40</f>
        <v>0.98913265886097534</v>
      </c>
      <c r="O41" s="125">
        <f t="shared" si="2"/>
        <v>0.85021449537141569</v>
      </c>
      <c r="P41" s="125">
        <f t="shared" si="2"/>
        <v>0.89952900037465877</v>
      </c>
      <c r="Q41" s="125">
        <f t="shared" si="2"/>
        <v>0.83401962376634919</v>
      </c>
      <c r="R41" s="125">
        <f t="shared" si="2"/>
        <v>0.89423684002841131</v>
      </c>
      <c r="S41" s="125">
        <f t="shared" si="2"/>
        <v>0.8604257563934895</v>
      </c>
      <c r="T41" s="125">
        <f t="shared" si="2"/>
        <v>0.93298926335862042</v>
      </c>
      <c r="U41" s="125">
        <f t="shared" si="2"/>
        <v>0.95504530575454238</v>
      </c>
      <c r="V41" s="125">
        <f t="shared" si="2"/>
        <v>0.95013280151458057</v>
      </c>
      <c r="W41" s="125">
        <f t="shared" si="2"/>
        <v>0</v>
      </c>
    </row>
    <row r="42" spans="1:25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126"/>
      <c r="N42" s="126"/>
      <c r="O42" s="127"/>
      <c r="P42" s="127"/>
      <c r="Q42" s="127"/>
      <c r="R42" s="127"/>
      <c r="S42" s="127"/>
      <c r="T42" s="127"/>
      <c r="U42" s="127"/>
      <c r="V42" s="127"/>
      <c r="W42" s="127"/>
    </row>
    <row r="43" spans="1:25" ht="24" thickBot="1" x14ac:dyDescent="0.3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1:25" ht="24" thickTop="1" x14ac:dyDescent="0.25">
      <c r="A44" s="160">
        <f>SUM(A39:P39)</f>
        <v>1467598</v>
      </c>
      <c r="B44" s="161"/>
      <c r="D44" s="164">
        <v>1130000</v>
      </c>
      <c r="E44" s="165"/>
      <c r="G44" s="168">
        <f>A44-D44</f>
        <v>337598</v>
      </c>
      <c r="H44" s="169"/>
      <c r="J44" s="172">
        <f>A44/D44</f>
        <v>1.2987592920353983</v>
      </c>
      <c r="K44" s="173"/>
      <c r="N44" s="2"/>
    </row>
    <row r="45" spans="1:25" ht="24" thickBot="1" x14ac:dyDescent="0.3">
      <c r="A45" s="162"/>
      <c r="B45" s="163"/>
      <c r="D45" s="166"/>
      <c r="E45" s="167"/>
      <c r="G45" s="170"/>
      <c r="H45" s="171"/>
      <c r="J45" s="174"/>
      <c r="K45" s="175"/>
      <c r="N45" s="2"/>
    </row>
    <row r="46" spans="1:25" ht="24" thickTop="1" x14ac:dyDescent="0.25"/>
  </sheetData>
  <mergeCells count="6">
    <mergeCell ref="A5:L5"/>
    <mergeCell ref="M5:X5"/>
    <mergeCell ref="A44:B45"/>
    <mergeCell ref="D44:E45"/>
    <mergeCell ref="G44:H45"/>
    <mergeCell ref="J44:K45"/>
  </mergeCells>
  <pageMargins left="0.7" right="0.7" top="0.75" bottom="0.75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2018-11-23T04:37:23Z</dcterms:modified>
</cp:coreProperties>
</file>