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0" windowWidth="19420" windowHeight="79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ورقة1!$A$6:$J$29</definedName>
  </definedNames>
  <calcPr calcId="144525"/>
</workbook>
</file>

<file path=xl/calcChain.xml><?xml version="1.0" encoding="utf-8"?>
<calcChain xmlns="http://schemas.openxmlformats.org/spreadsheetml/2006/main">
  <c r="E21" i="1" l="1"/>
  <c r="E22" i="1"/>
  <c r="E20" i="1"/>
  <c r="L6" i="1" l="1"/>
  <c r="L5" i="1"/>
  <c r="L4" i="1"/>
  <c r="B12" i="1"/>
  <c r="B13" i="1"/>
  <c r="B14" i="1"/>
  <c r="B15" i="1"/>
  <c r="B16" i="1"/>
  <c r="B17" i="1"/>
  <c r="B11" i="1"/>
  <c r="G8" i="1"/>
  <c r="C12" i="1"/>
  <c r="C13" i="1"/>
  <c r="C14" i="1"/>
  <c r="C15" i="1"/>
  <c r="C16" i="1"/>
  <c r="C17" i="1"/>
  <c r="C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1" i="1"/>
  <c r="H11" i="1" l="1"/>
  <c r="I11" i="1"/>
  <c r="D18" i="1" l="1"/>
  <c r="F18" i="1"/>
  <c r="E18" i="1"/>
</calcChain>
</file>

<file path=xl/sharedStrings.xml><?xml version="1.0" encoding="utf-8"?>
<sst xmlns="http://schemas.openxmlformats.org/spreadsheetml/2006/main" count="19" uniqueCount="17">
  <si>
    <t xml:space="preserve">من تاريخ </t>
  </si>
  <si>
    <t xml:space="preserve">إلى تاريخ </t>
  </si>
  <si>
    <t xml:space="preserve">التاريخ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</si>
  <si>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</si>
  <si>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</si>
  <si>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</si>
  <si>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</si>
  <si>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</si>
  <si>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</si>
  <si>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</si>
  <si>
    <t xml:space="preserve">* حيث تبين أن وردية </t>
  </si>
  <si>
    <t>A</t>
  </si>
  <si>
    <t xml:space="preserve">هي ذروة التشغيل الأعلى نسبة لهذا الأسبوع </t>
  </si>
  <si>
    <t>N</t>
  </si>
  <si>
    <t xml:space="preserve">هي ذروة التشغيل المتوسط النسبة لهذا الأسبوع </t>
  </si>
  <si>
    <t>M</t>
  </si>
  <si>
    <t xml:space="preserve">هي التشغيل المنخفض النسبة لهذا الأسبوع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</si>
</sst>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readingOrder="2"/>
    </xf>
    <xf numFmtId="0" fontId="2" fillId="0" borderId="0" xfId="0" applyFont="1" applyBorder="1" applyAlignment="1">
      <alignment horizontal="left" vertical="center" readingOrder="2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44"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DFD5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DFD5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3"/>
  <sheetViews>
    <sheetView rightToLeft="1" tabSelected="1" topLeftCell="B7" zoomScaleNormal="100" zoomScaleSheetLayoutView="100" workbookViewId="0">
      <selection activeCell="N12" sqref="N12"/>
    </sheetView>
  </sheetViews>
  <sheetFormatPr defaultRowHeight="14.5"/>
  <cols>
    <col min="2" max="2" width="11.54296875" customWidth="1"/>
    <col min="3" max="3" width="13" customWidth="1"/>
    <col min="12" max="13" width="0" hidden="1" customWidth="1"/>
  </cols>
  <sheetData>
    <row r="4" spans="2:13">
      <c r="L4">
        <f>SUMPRODUCT(--($G$11:$I$17=D$10))</f>
        <v>9</v>
      </c>
      <c r="M4" t="s">
        <v>13</v>
      </c>
    </row>
    <row r="5" spans="2:13">
      <c r="L5">
        <f>SUMPRODUCT(--($G$11:$I$17=E$10))</f>
        <v>7</v>
      </c>
      <c r="M5" t="s">
        <v>15</v>
      </c>
    </row>
    <row r="6" spans="2:13">
      <c r="L6">
        <f>SUMPRODUCT(--($G$11:$I$17=F$10))</f>
        <v>5</v>
      </c>
      <c r="M6" t="s">
        <v>11</v>
      </c>
    </row>
    <row r="7" spans="2:13">
      <c r="C7" s="16" t="s">
        <v>0</v>
      </c>
      <c r="D7" s="16"/>
      <c r="E7" s="16"/>
      <c r="F7" s="1"/>
      <c r="G7" s="16" t="s">
        <v>1</v>
      </c>
      <c r="H7" s="16"/>
      <c r="I7" s="16"/>
      <c r="J7" s="9"/>
    </row>
    <row r="8" spans="2:13">
      <c r="C8" s="17">
        <v>43444</v>
      </c>
      <c r="D8" s="17"/>
      <c r="E8" s="17"/>
      <c r="F8" s="1"/>
      <c r="G8" s="17">
        <f>C8+6</f>
        <v>43450</v>
      </c>
      <c r="H8" s="17"/>
      <c r="I8" s="17"/>
      <c r="J8" s="10"/>
    </row>
    <row r="9" spans="2:13" ht="15" thickBot="1"/>
    <row r="10" spans="2:13" ht="15.5" thickTop="1" thickBot="1">
      <c r="C10" s="3" t="s">
        <v>2</v>
      </c>
      <c r="D10" s="5" t="s">
        <v>6</v>
      </c>
      <c r="E10" s="4" t="s">
        <v>7</v>
      </c>
      <c r="F10" s="13" t="s">
        <v>8</v>
      </c>
      <c r="G10" s="3" t="s">
        <v>9</v>
      </c>
      <c r="H10" s="3" t="s">
        <v>3</v>
      </c>
      <c r="I10" s="3" t="s">
        <v>4</v>
      </c>
      <c r="J10" s="6"/>
    </row>
    <row r="11" spans="2:13" ht="15.5" thickTop="1" thickBot="1">
      <c r="B11" s="12" t="str">
        <f>VLOOKUP(TEXT(C11,"ddd"),{"sun","الأحد";"mon","الإثنين";"tue","الثلاثاء";"wed","الأربعاء";"thu","الخميس";"fri","الجمعة";"sat","السّبت"},2,0)</f>
        <v>الإثنين</v>
      </c>
      <c r="C11" s="12">
        <f>$C$8+ROWS($C$11:C11)-1</f>
        <v>43444</v>
      </c>
      <c r="D11" s="5">
        <v>165</v>
      </c>
      <c r="E11" s="4">
        <v>104</v>
      </c>
      <c r="F11" s="2">
        <v>204</v>
      </c>
      <c r="G11" s="2" t="str">
        <f>INDEX($D$10:$F$10,MATCH(LARGE($D11:$F11,COLUMNS($G$6:G6)),$D11:$F11,0))</f>
        <v xml:space="preserve"> A</v>
      </c>
      <c r="H11" s="5" t="str">
        <f>INDEX($D$10:$F$10,MATCH(LARGE($D11:$F11,COLUMNS($G$6:H6)),$D11:$F11,0))</f>
        <v xml:space="preserve"> N</v>
      </c>
      <c r="I11" s="4" t="str">
        <f>INDEX($D$10:$F$10,MATCH(LARGE($D11:$F11,COLUMNS($G$6:I6)),$D11:$F11,0))</f>
        <v xml:space="preserve"> M</v>
      </c>
      <c r="J11" s="6"/>
    </row>
    <row r="12" spans="2:13" ht="15.5" thickTop="1" thickBot="1">
      <c r="B12" s="12" t="str">
        <f>VLOOKUP(TEXT(C12,"ddd"),{"sun","الأحد";"mon","الإثنين";"tue","الثلاثاء";"wed","الأربعاء";"thu","الخميس";"fri","الجمعة";"sat","السّبت"},2,0)</f>
        <v>الثلاثاء</v>
      </c>
      <c r="C12" s="12">
        <f>$C$8+ROWS($C$11:C12)-1</f>
        <v>43445</v>
      </c>
      <c r="D12" s="5">
        <v>74</v>
      </c>
      <c r="E12" s="4">
        <v>126</v>
      </c>
      <c r="F12" s="2">
        <v>194</v>
      </c>
      <c r="G12" s="2" t="str">
        <f>INDEX($D$10:$F$10,MATCH(LARGE($D12:$F12,COLUMNS($G$6:G7)),$D12:$F12,0))</f>
        <v xml:space="preserve"> A</v>
      </c>
      <c r="H12" s="5" t="str">
        <f>INDEX($D$10:$F$10,MATCH(LARGE($D12:$F12,COLUMNS($G$6:H7)),$D12:$F12,0))</f>
        <v xml:space="preserve"> M</v>
      </c>
      <c r="I12" s="4" t="str">
        <f>INDEX($D$10:$F$10,MATCH(LARGE($D12:$F12,COLUMNS($G$6:I7)),$D12:$F12,0))</f>
        <v xml:space="preserve"> N</v>
      </c>
      <c r="J12" s="6"/>
    </row>
    <row r="13" spans="2:13" ht="15.5" thickTop="1" thickBot="1">
      <c r="B13" s="12" t="str">
        <f>VLOOKUP(TEXT(C13,"ddd"),{"sun","الأحد";"mon","الإثنين";"tue","الثلاثاء";"wed","الأربعاء";"thu","الخميس";"fri","الجمعة";"sat","السّبت"},2,0)</f>
        <v>الأربعاء</v>
      </c>
      <c r="C13" s="12">
        <f>$C$8+ROWS($C$11:C13)-1</f>
        <v>43446</v>
      </c>
      <c r="D13" s="5">
        <v>105</v>
      </c>
      <c r="E13" s="4">
        <v>76</v>
      </c>
      <c r="F13" s="2">
        <v>224</v>
      </c>
      <c r="G13" s="2" t="str">
        <f>INDEX($D$10:$F$10,MATCH(LARGE($D13:$F13,COLUMNS($G$6:G8)),$D13:$F13,0))</f>
        <v xml:space="preserve"> A</v>
      </c>
      <c r="H13" s="5" t="str">
        <f>INDEX($D$10:$F$10,MATCH(LARGE($D13:$F13,COLUMNS($G$6:H8)),$D13:$F13,0))</f>
        <v xml:space="preserve"> N</v>
      </c>
      <c r="I13" s="4" t="str">
        <f>INDEX($D$10:$F$10,MATCH(LARGE($D13:$F13,COLUMNS($G$6:I8)),$D13:$F13,0))</f>
        <v xml:space="preserve"> M</v>
      </c>
      <c r="J13" s="6"/>
    </row>
    <row r="14" spans="2:13" ht="15.5" thickTop="1" thickBot="1">
      <c r="B14" s="12" t="str">
        <f>VLOOKUP(TEXT(C14,"ddd"),{"sun","الأحد";"mon","الإثنين";"tue","الثلاثاء";"wed","الأربعاء";"thu","الخميس";"fri","الجمعة";"sat","السّبت"},2,0)</f>
        <v>الخميس</v>
      </c>
      <c r="C14" s="12">
        <f>$C$8+ROWS($C$11:C14)-1</f>
        <v>43447</v>
      </c>
      <c r="D14" s="5">
        <v>134</v>
      </c>
      <c r="E14" s="4">
        <v>268</v>
      </c>
      <c r="F14" s="2">
        <v>176</v>
      </c>
      <c r="G14" s="2" t="str">
        <f>INDEX($D$10:$F$10,MATCH(LARGE($D14:$F14,COLUMNS($G$6:G9)),$D14:$F14,0))</f>
        <v xml:space="preserve"> M</v>
      </c>
      <c r="H14" s="5" t="str">
        <f>INDEX($D$10:$F$10,MATCH(LARGE($D14:$F14,COLUMNS($G$6:H9)),$D14:$F14,0))</f>
        <v xml:space="preserve"> A</v>
      </c>
      <c r="I14" s="4" t="str">
        <f>INDEX($D$10:$F$10,MATCH(LARGE($D14:$F14,COLUMNS($G$6:I9)),$D14:$F14,0))</f>
        <v xml:space="preserve"> N</v>
      </c>
      <c r="J14" s="6"/>
    </row>
    <row r="15" spans="2:13" ht="15.5" thickTop="1" thickBot="1">
      <c r="B15" s="12" t="str">
        <f>VLOOKUP(TEXT(C15,"ddd"),{"sun","الأحد";"mon","الإثنين";"tue","الثلاثاء";"wed","الأربعاء";"thu","الخميس";"fri","الجمعة";"sat","السّبت"},2,0)</f>
        <v>الجمعة</v>
      </c>
      <c r="C15" s="12">
        <f>$C$8+ROWS($C$11:C15)-1</f>
        <v>43448</v>
      </c>
      <c r="D15" s="5">
        <v>180</v>
      </c>
      <c r="E15" s="4">
        <v>0</v>
      </c>
      <c r="F15" s="2">
        <v>200</v>
      </c>
      <c r="G15" s="2" t="str">
        <f>INDEX($D$10:$F$10,MATCH(LARGE($D15:$F15,COLUMNS($G$6:G10)),$D15:$F15,0))</f>
        <v xml:space="preserve"> A</v>
      </c>
      <c r="H15" s="5" t="str">
        <f>INDEX($D$10:$F$10,MATCH(LARGE($D15:$F15,COLUMNS($G$6:H10)),$D15:$F15,0))</f>
        <v xml:space="preserve"> N</v>
      </c>
      <c r="I15" s="4" t="str">
        <f>INDEX($D$10:$F$10,MATCH(LARGE($D15:$F15,COLUMNS($G$6:I10)),$D15:$F15,0))</f>
        <v xml:space="preserve"> M</v>
      </c>
      <c r="J15" s="6"/>
    </row>
    <row r="16" spans="2:13" ht="15.5" thickTop="1" thickBot="1">
      <c r="B16" s="12" t="str">
        <f>VLOOKUP(TEXT(C16,"ddd"),{"sun","الأحد";"mon","الإثنين";"tue","الثلاثاء";"wed","الأربعاء";"thu","الخميس";"fri","الجمعة";"sat","السّبت"},2,0)</f>
        <v>السّبت</v>
      </c>
      <c r="C16" s="12">
        <f>$C$8+ROWS($C$11:C16)-1</f>
        <v>43449</v>
      </c>
      <c r="D16" s="5">
        <v>0</v>
      </c>
      <c r="E16" s="4">
        <v>0</v>
      </c>
      <c r="F16" s="2">
        <v>0</v>
      </c>
      <c r="G16" s="2" t="str">
        <f>INDEX($D$10:$F$10,MATCH(LARGE($D16:$F16,COLUMNS($G$6:G11)),$D16:$F16,0))</f>
        <v xml:space="preserve"> N</v>
      </c>
      <c r="H16" s="5" t="str">
        <f>INDEX($D$10:$F$10,MATCH(LARGE($D16:$F16,COLUMNS($G$6:H11)),$D16:$F16,0))</f>
        <v xml:space="preserve"> N</v>
      </c>
      <c r="I16" s="4" t="str">
        <f>INDEX($D$10:$F$10,MATCH(LARGE($D16:$F16,COLUMNS($G$6:I11)),$D16:$F16,0))</f>
        <v xml:space="preserve"> N</v>
      </c>
      <c r="J16" s="6"/>
    </row>
    <row r="17" spans="2:10" ht="15.5" thickTop="1" thickBot="1">
      <c r="B17" s="12" t="str">
        <f>VLOOKUP(TEXT(C17,"ddd"),{"sun","الأحد";"mon","الإثنين";"tue","الثلاثاء";"wed","الأربعاء";"thu","الخميس";"fri","الجمعة";"sat","السّبت"},2,0)</f>
        <v>الأحد</v>
      </c>
      <c r="C17" s="12">
        <f>$C$8+ROWS($C$11:C17)-1</f>
        <v>43450</v>
      </c>
      <c r="D17" s="5">
        <v>8</v>
      </c>
      <c r="E17" s="4">
        <v>1</v>
      </c>
      <c r="F17" s="2">
        <v>1</v>
      </c>
      <c r="G17" s="2" t="str">
        <f>INDEX($D$10:$F$10,MATCH(LARGE($D17:$F17,COLUMNS($G$6:G12)),$D17:$F17,0))</f>
        <v xml:space="preserve"> N</v>
      </c>
      <c r="H17" s="5" t="str">
        <f>INDEX($D$10:$F$10,MATCH(LARGE($D17:$F17,COLUMNS($G$6:H12)),$D17:$F17,0))</f>
        <v xml:space="preserve"> M</v>
      </c>
      <c r="I17" s="4" t="str">
        <f>INDEX($D$10:$F$10,MATCH(LARGE($D17:$F17,COLUMNS($G$6:I12)),$D17:$F17,0))</f>
        <v xml:space="preserve"> M</v>
      </c>
      <c r="J17" s="6"/>
    </row>
    <row r="18" spans="2:10" ht="15.5" thickTop="1" thickBot="1">
      <c r="C18" s="8" t="s">
        <v>5</v>
      </c>
      <c r="D18" s="5">
        <f>SUM(D11:D17)</f>
        <v>666</v>
      </c>
      <c r="E18" s="4">
        <f>SUM(E11:E17)</f>
        <v>575</v>
      </c>
      <c r="F18" s="2">
        <f>SUM(F11:F17)</f>
        <v>999</v>
      </c>
      <c r="G18" s="6"/>
      <c r="H18" s="6"/>
      <c r="I18" s="6"/>
      <c r="J18" s="7"/>
    </row>
    <row r="19" spans="2:10" ht="15.5" thickTop="1" thickBot="1">
      <c r="C19" s="7"/>
      <c r="D19" s="7"/>
      <c r="E19" s="7"/>
      <c r="F19" s="7"/>
      <c r="G19" s="6"/>
      <c r="H19" s="6"/>
      <c r="I19" s="6"/>
      <c r="J19" s="7"/>
    </row>
    <row r="20" spans="2:10" ht="18" customHeight="1" thickTop="1" thickBot="1">
      <c r="C20" s="14" t="s">
        <v>10</v>
      </c>
      <c r="D20" s="15"/>
      <c r="E20" s="18" t="str">
        <f>INDEX($D$10:$F$10,MATCH(LARGE($D$18:$F$18,ROWS($E$20:E20)),$D$18:$F$18,0))</f>
        <v xml:space="preserve"> A</v>
      </c>
      <c r="F20" s="11" t="s">
        <v>12</v>
      </c>
      <c r="G20" s="11"/>
      <c r="H20" s="11"/>
      <c r="I20" s="11"/>
    </row>
    <row r="21" spans="2:10" ht="16.5" thickTop="1" thickBot="1">
      <c r="C21" s="14" t="s">
        <v>10</v>
      </c>
      <c r="D21" s="15"/>
      <c r="E21" s="18" t="str">
        <f>INDEX($D$10:$F$10,MATCH(LARGE($D$18:$F$18,ROWS($E$20:E21)),$D$18:$F$18,0))</f>
        <v xml:space="preserve"> N</v>
      </c>
      <c r="F21" s="11" t="s">
        <v>14</v>
      </c>
      <c r="G21" s="11"/>
      <c r="H21" s="11"/>
      <c r="I21" s="11"/>
    </row>
    <row r="22" spans="2:10" ht="16.5" thickTop="1" thickBot="1">
      <c r="C22" s="14" t="s">
        <v>10</v>
      </c>
      <c r="D22" s="14"/>
      <c r="E22" s="18" t="str">
        <f>INDEX($D$10:$F$10,MATCH(LARGE($D$18:$F$18,ROWS($E$20:E22)),$D$18:$F$18,0))</f>
        <v xml:space="preserve"> M</v>
      </c>
      <c r="F22" s="11" t="s">
        <v>16</v>
      </c>
      <c r="G22" s="11"/>
      <c r="H22" s="11"/>
      <c r="I22" s="11"/>
    </row>
    <row r="23" spans="2:10" ht="15" thickTop="1"/>
  </sheetData>
  <mergeCells count="7">
    <mergeCell ref="C21:D21"/>
    <mergeCell ref="C22:D22"/>
    <mergeCell ref="C7:E7"/>
    <mergeCell ref="C8:E8"/>
    <mergeCell ref="G7:I7"/>
    <mergeCell ref="G8:I8"/>
    <mergeCell ref="C20:D20"/>
  </mergeCells>
  <conditionalFormatting sqref="G11:I17">
    <cfRule type="expression" dxfId="10" priority="15">
      <formula>G11=$E$10</formula>
    </cfRule>
    <cfRule type="expression" dxfId="9" priority="14">
      <formula>G11=$F$10</formula>
    </cfRule>
    <cfRule type="expression" dxfId="8" priority="13">
      <formula>G11=$D$10</formula>
    </cfRule>
  </conditionalFormatting>
  <conditionalFormatting sqref="E20:E22">
    <cfRule type="expression" dxfId="6" priority="3">
      <formula>E20=$D$10</formula>
    </cfRule>
    <cfRule type="expression" dxfId="7" priority="2">
      <formula>E20=$F$10</formula>
    </cfRule>
    <cfRule type="expression" dxfId="5" priority="1">
      <formula>E20=$E$10</formula>
    </cfRule>
  </conditionalFormatting>
  <pageMargins left="0.7" right="0.7" top="0.75" bottom="0.75" header="0.3" footer="0.3"/>
  <pageSetup paperSize="9" scale="89" orientation="portrait" r:id="rId1"/>
  <rowBreaks count="1" manualBreakCount="1">
    <brk id="27" max="9" man="1"/>
  </rowBreaks>
  <ignoredErrors>
    <ignoredError sqref="G8 C11:C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Hasbaya</cp:lastModifiedBy>
  <cp:lastPrinted>2018-12-13T14:50:08Z</cp:lastPrinted>
  <dcterms:created xsi:type="dcterms:W3CDTF">2018-12-10T10:38:11Z</dcterms:created>
  <dcterms:modified xsi:type="dcterms:W3CDTF">2018-12-15T09:44:59Z</dcterms:modified>
</cp:coreProperties>
</file>