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D68D2338-750A-4695-9377-8C0D910D863B}" xr6:coauthVersionLast="40" xr6:coauthVersionMax="40" xr10:uidLastSave="{00000000-0000-0000-0000-000000000000}"/>
  <bookViews>
    <workbookView xWindow="0" yWindow="0" windowWidth="22260" windowHeight="12645" activeTab="4" xr2:uid="{00000000-000D-0000-FFFF-FFFF00000000}"/>
  </bookViews>
  <sheets>
    <sheet name="الواجهة" sheetId="5" r:id="rId1"/>
    <sheet name="اللغة العربية 2ع,تج1" sheetId="6" r:id="rId2"/>
    <sheet name="اللغة العربية 2ع,تج2" sheetId="2" r:id="rId3"/>
    <sheet name="اللغة العربية 3ت.إ01" sheetId="3" r:id="rId4"/>
    <sheet name="اللغة العربية 3آ.فل01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4" i="4" l="1"/>
  <c r="J94" i="4"/>
  <c r="K94" i="4"/>
  <c r="H95" i="4"/>
  <c r="J95" i="4"/>
  <c r="H96" i="4"/>
  <c r="J96" i="4"/>
  <c r="K96" i="4" s="1"/>
  <c r="H97" i="4"/>
  <c r="J97" i="4"/>
  <c r="K97" i="4" s="1"/>
  <c r="H98" i="4"/>
  <c r="J98" i="4"/>
  <c r="K98" i="4"/>
  <c r="H99" i="4"/>
  <c r="J99" i="4"/>
  <c r="H100" i="4"/>
  <c r="J100" i="4"/>
  <c r="K100" i="4" s="1"/>
  <c r="H101" i="4"/>
  <c r="J101" i="4"/>
  <c r="K101" i="4" s="1"/>
  <c r="H102" i="4"/>
  <c r="J102" i="4"/>
  <c r="K102" i="4"/>
  <c r="H103" i="4"/>
  <c r="J103" i="4"/>
  <c r="H104" i="4"/>
  <c r="J104" i="4"/>
  <c r="K104" i="4" s="1"/>
  <c r="H105" i="4"/>
  <c r="J105" i="4"/>
  <c r="K105" i="4" s="1"/>
  <c r="H106" i="4"/>
  <c r="J106" i="4"/>
  <c r="K106" i="4"/>
  <c r="H107" i="4"/>
  <c r="J107" i="4"/>
  <c r="H108" i="4"/>
  <c r="J108" i="4"/>
  <c r="K108" i="4" s="1"/>
  <c r="H109" i="4"/>
  <c r="J109" i="4"/>
  <c r="K109" i="4" s="1"/>
  <c r="H110" i="4"/>
  <c r="J110" i="4"/>
  <c r="K110" i="4"/>
  <c r="H111" i="4"/>
  <c r="J111" i="4"/>
  <c r="H112" i="4"/>
  <c r="J112" i="4"/>
  <c r="K112" i="4" s="1"/>
  <c r="H113" i="4"/>
  <c r="J113" i="4"/>
  <c r="K113" i="4" s="1"/>
  <c r="H114" i="4"/>
  <c r="J114" i="4"/>
  <c r="K114" i="4"/>
  <c r="H115" i="4"/>
  <c r="J115" i="4"/>
  <c r="H116" i="4"/>
  <c r="J116" i="4"/>
  <c r="K116" i="4" s="1"/>
  <c r="H117" i="4"/>
  <c r="J117" i="4"/>
  <c r="K117" i="4" s="1"/>
  <c r="H118" i="4"/>
  <c r="J118" i="4"/>
  <c r="K118" i="4"/>
  <c r="H119" i="4"/>
  <c r="J119" i="4"/>
  <c r="H120" i="4"/>
  <c r="J120" i="4"/>
  <c r="K120" i="4" s="1"/>
  <c r="H121" i="4"/>
  <c r="J121" i="4"/>
  <c r="K121" i="4" s="1"/>
  <c r="H51" i="4"/>
  <c r="J51" i="4"/>
  <c r="K51" i="4"/>
  <c r="H52" i="4"/>
  <c r="J52" i="4"/>
  <c r="K52" i="4" s="1"/>
  <c r="H53" i="4"/>
  <c r="J53" i="4"/>
  <c r="H54" i="4"/>
  <c r="J54" i="4"/>
  <c r="K54" i="4" s="1"/>
  <c r="H55" i="4"/>
  <c r="J55" i="4"/>
  <c r="K55" i="4"/>
  <c r="H56" i="4"/>
  <c r="J56" i="4"/>
  <c r="K56" i="4" s="1"/>
  <c r="H57" i="4"/>
  <c r="J57" i="4"/>
  <c r="K57" i="4" s="1"/>
  <c r="H58" i="4"/>
  <c r="J58" i="4"/>
  <c r="K58" i="4" s="1"/>
  <c r="H59" i="4"/>
  <c r="J59" i="4"/>
  <c r="K59" i="4"/>
  <c r="H60" i="4"/>
  <c r="J60" i="4"/>
  <c r="K60" i="4" s="1"/>
  <c r="H61" i="4"/>
  <c r="J61" i="4"/>
  <c r="K61" i="4" s="1"/>
  <c r="H62" i="4"/>
  <c r="J62" i="4"/>
  <c r="K62" i="4" s="1"/>
  <c r="H63" i="4"/>
  <c r="J63" i="4"/>
  <c r="K63" i="4"/>
  <c r="H64" i="4"/>
  <c r="J64" i="4"/>
  <c r="K64" i="4" s="1"/>
  <c r="H65" i="4"/>
  <c r="J65" i="4"/>
  <c r="K65" i="4" s="1"/>
  <c r="H66" i="4"/>
  <c r="J66" i="4"/>
  <c r="K66" i="4" s="1"/>
  <c r="H67" i="4"/>
  <c r="J67" i="4"/>
  <c r="K67" i="4"/>
  <c r="H68" i="4"/>
  <c r="J68" i="4"/>
  <c r="K68" i="4" s="1"/>
  <c r="H69" i="4"/>
  <c r="J69" i="4"/>
  <c r="K69" i="4" s="1"/>
  <c r="H70" i="4"/>
  <c r="J70" i="4"/>
  <c r="K70" i="4" s="1"/>
  <c r="H71" i="4"/>
  <c r="J71" i="4"/>
  <c r="K71" i="4"/>
  <c r="H72" i="4"/>
  <c r="J72" i="4"/>
  <c r="K72" i="4" s="1"/>
  <c r="H73" i="4"/>
  <c r="J73" i="4"/>
  <c r="K73" i="4" s="1"/>
  <c r="H74" i="4"/>
  <c r="J74" i="4"/>
  <c r="K74" i="4" s="1"/>
  <c r="H75" i="4"/>
  <c r="J75" i="4"/>
  <c r="K75" i="4"/>
  <c r="H76" i="4"/>
  <c r="J76" i="4"/>
  <c r="K76" i="4" s="1"/>
  <c r="H77" i="4"/>
  <c r="J77" i="4"/>
  <c r="K77" i="4" s="1"/>
  <c r="H78" i="4"/>
  <c r="J78" i="4"/>
  <c r="K78" i="4" s="1"/>
  <c r="H8" i="4"/>
  <c r="J8" i="4"/>
  <c r="H9" i="4"/>
  <c r="J9" i="4"/>
  <c r="H10" i="4"/>
  <c r="J10" i="4"/>
  <c r="K10" i="4"/>
  <c r="H11" i="4"/>
  <c r="J11" i="4"/>
  <c r="K11" i="4" s="1"/>
  <c r="H12" i="4"/>
  <c r="J12" i="4"/>
  <c r="H13" i="4"/>
  <c r="J13" i="4"/>
  <c r="K13" i="4" s="1"/>
  <c r="H14" i="4"/>
  <c r="J14" i="4"/>
  <c r="K14" i="4" s="1"/>
  <c r="H15" i="4"/>
  <c r="J15" i="4"/>
  <c r="K15" i="4" s="1"/>
  <c r="H16" i="4"/>
  <c r="J16" i="4"/>
  <c r="H17" i="4"/>
  <c r="J17" i="4"/>
  <c r="K17" i="4" s="1"/>
  <c r="H18" i="4"/>
  <c r="J18" i="4"/>
  <c r="K18" i="4" s="1"/>
  <c r="H19" i="4"/>
  <c r="J19" i="4"/>
  <c r="K19" i="4" s="1"/>
  <c r="H20" i="4"/>
  <c r="J20" i="4"/>
  <c r="H21" i="4"/>
  <c r="J21" i="4"/>
  <c r="K21" i="4" s="1"/>
  <c r="H22" i="4"/>
  <c r="J22" i="4"/>
  <c r="K22" i="4" s="1"/>
  <c r="H23" i="4"/>
  <c r="J23" i="4"/>
  <c r="K23" i="4" s="1"/>
  <c r="H24" i="4"/>
  <c r="J24" i="4"/>
  <c r="H25" i="4"/>
  <c r="J25" i="4"/>
  <c r="K25" i="4" s="1"/>
  <c r="H26" i="4"/>
  <c r="J26" i="4"/>
  <c r="K26" i="4" s="1"/>
  <c r="H27" i="4"/>
  <c r="J27" i="4"/>
  <c r="K27" i="4" s="1"/>
  <c r="H28" i="4"/>
  <c r="J28" i="4"/>
  <c r="H29" i="4"/>
  <c r="J29" i="4"/>
  <c r="H30" i="4"/>
  <c r="J30" i="4"/>
  <c r="H31" i="4"/>
  <c r="J31" i="4"/>
  <c r="H32" i="4"/>
  <c r="J32" i="4"/>
  <c r="H33" i="4"/>
  <c r="J33" i="4"/>
  <c r="H34" i="4"/>
  <c r="J34" i="4"/>
  <c r="H35" i="4"/>
  <c r="J35" i="4"/>
  <c r="H76" i="3"/>
  <c r="I76" i="3" s="1"/>
  <c r="J76" i="3" s="1"/>
  <c r="H77" i="3"/>
  <c r="I77" i="3" s="1"/>
  <c r="J77" i="3" s="1"/>
  <c r="H78" i="3"/>
  <c r="I78" i="3" s="1"/>
  <c r="J78" i="3" s="1"/>
  <c r="H79" i="3"/>
  <c r="I79" i="3"/>
  <c r="J79" i="3" s="1"/>
  <c r="H80" i="3"/>
  <c r="I80" i="3" s="1"/>
  <c r="J80" i="3" s="1"/>
  <c r="H81" i="3"/>
  <c r="I81" i="3" s="1"/>
  <c r="J81" i="3" s="1"/>
  <c r="H82" i="3"/>
  <c r="I82" i="3" s="1"/>
  <c r="J82" i="3" s="1"/>
  <c r="H83" i="3"/>
  <c r="I83" i="3" s="1"/>
  <c r="J83" i="3" s="1"/>
  <c r="H84" i="3"/>
  <c r="I84" i="3" s="1"/>
  <c r="J84" i="3" s="1"/>
  <c r="H85" i="3"/>
  <c r="I85" i="3" s="1"/>
  <c r="J85" i="3" s="1"/>
  <c r="H86" i="3"/>
  <c r="I86" i="3" s="1"/>
  <c r="J86" i="3" s="1"/>
  <c r="H87" i="3"/>
  <c r="I87" i="3" s="1"/>
  <c r="J87" i="3" s="1"/>
  <c r="H88" i="3"/>
  <c r="I88" i="3" s="1"/>
  <c r="J88" i="3" s="1"/>
  <c r="H89" i="3"/>
  <c r="I89" i="3"/>
  <c r="J89" i="3" s="1"/>
  <c r="H90" i="3"/>
  <c r="I90" i="3" s="1"/>
  <c r="J90" i="3" s="1"/>
  <c r="H91" i="3"/>
  <c r="I91" i="3" s="1"/>
  <c r="J91" i="3" s="1"/>
  <c r="H92" i="3"/>
  <c r="I92" i="3" s="1"/>
  <c r="J92" i="3" s="1"/>
  <c r="H93" i="3"/>
  <c r="I93" i="3" s="1"/>
  <c r="J93" i="3" s="1"/>
  <c r="H94" i="3"/>
  <c r="I94" i="3" s="1"/>
  <c r="J94" i="3" s="1"/>
  <c r="H42" i="3"/>
  <c r="I42" i="3" s="1"/>
  <c r="J42" i="3" s="1"/>
  <c r="H43" i="3"/>
  <c r="I43" i="3" s="1"/>
  <c r="J43" i="3" s="1"/>
  <c r="H44" i="3"/>
  <c r="I44" i="3"/>
  <c r="J44" i="3" s="1"/>
  <c r="H45" i="3"/>
  <c r="I45" i="3" s="1"/>
  <c r="J45" i="3" s="1"/>
  <c r="H46" i="3"/>
  <c r="I46" i="3" s="1"/>
  <c r="J46" i="3" s="1"/>
  <c r="H47" i="3"/>
  <c r="I47" i="3" s="1"/>
  <c r="J47" i="3" s="1"/>
  <c r="H48" i="3"/>
  <c r="I48" i="3" s="1"/>
  <c r="J48" i="3" s="1"/>
  <c r="H49" i="3"/>
  <c r="I49" i="3" s="1"/>
  <c r="J49" i="3" s="1"/>
  <c r="H50" i="3"/>
  <c r="I50" i="3"/>
  <c r="J50" i="3" s="1"/>
  <c r="H51" i="3"/>
  <c r="I51" i="3" s="1"/>
  <c r="J51" i="3" s="1"/>
  <c r="H52" i="3"/>
  <c r="I52" i="3" s="1"/>
  <c r="J52" i="3" s="1"/>
  <c r="H53" i="3"/>
  <c r="I53" i="3" s="1"/>
  <c r="J53" i="3" s="1"/>
  <c r="H54" i="3"/>
  <c r="I54" i="3" s="1"/>
  <c r="J54" i="3" s="1"/>
  <c r="H55" i="3"/>
  <c r="I55" i="3" s="1"/>
  <c r="J55" i="3" s="1"/>
  <c r="H56" i="3"/>
  <c r="I56" i="3"/>
  <c r="J56" i="3" s="1"/>
  <c r="H57" i="3"/>
  <c r="I57" i="3" s="1"/>
  <c r="J57" i="3" s="1"/>
  <c r="H58" i="3"/>
  <c r="I58" i="3" s="1"/>
  <c r="J58" i="3" s="1"/>
  <c r="H59" i="3"/>
  <c r="I59" i="3" s="1"/>
  <c r="J59" i="3" s="1"/>
  <c r="H60" i="3"/>
  <c r="I60" i="3"/>
  <c r="J60" i="3" s="1"/>
  <c r="H8" i="3"/>
  <c r="I8" i="3" s="1"/>
  <c r="J8" i="3" s="1"/>
  <c r="H9" i="3"/>
  <c r="I9" i="3" s="1"/>
  <c r="J9" i="3" s="1"/>
  <c r="H10" i="3"/>
  <c r="I10" i="3" s="1"/>
  <c r="J10" i="3" s="1"/>
  <c r="H11" i="3"/>
  <c r="I11" i="3" s="1"/>
  <c r="J11" i="3" s="1"/>
  <c r="H12" i="3"/>
  <c r="I12" i="3" s="1"/>
  <c r="J12" i="3" s="1"/>
  <c r="H13" i="3"/>
  <c r="I13" i="3" s="1"/>
  <c r="J13" i="3" s="1"/>
  <c r="H14" i="3"/>
  <c r="I14" i="3" s="1"/>
  <c r="J14" i="3" s="1"/>
  <c r="H15" i="3"/>
  <c r="I15" i="3" s="1"/>
  <c r="J15" i="3" s="1"/>
  <c r="H16" i="3"/>
  <c r="I16" i="3" s="1"/>
  <c r="J16" i="3" s="1"/>
  <c r="H17" i="3"/>
  <c r="I17" i="3" s="1"/>
  <c r="J17" i="3" s="1"/>
  <c r="H18" i="3"/>
  <c r="I18" i="3" s="1"/>
  <c r="J18" i="3" s="1"/>
  <c r="H19" i="3"/>
  <c r="I19" i="3" s="1"/>
  <c r="J19" i="3" s="1"/>
  <c r="H20" i="3"/>
  <c r="I20" i="3" s="1"/>
  <c r="J20" i="3" s="1"/>
  <c r="H21" i="3"/>
  <c r="I21" i="3" s="1"/>
  <c r="J21" i="3" s="1"/>
  <c r="H22" i="3"/>
  <c r="I22" i="3" s="1"/>
  <c r="J22" i="3" s="1"/>
  <c r="H23" i="3"/>
  <c r="I23" i="3" s="1"/>
  <c r="J23" i="3" s="1"/>
  <c r="H24" i="3"/>
  <c r="I24" i="3" s="1"/>
  <c r="J24" i="3" s="1"/>
  <c r="H25" i="3"/>
  <c r="I25" i="3" s="1"/>
  <c r="J25" i="3" s="1"/>
  <c r="H26" i="3"/>
  <c r="I26" i="3" s="1"/>
  <c r="J26" i="3" s="1"/>
  <c r="H100" i="2"/>
  <c r="I100" i="2"/>
  <c r="J100" i="2" s="1"/>
  <c r="H101" i="2"/>
  <c r="I101" i="2" s="1"/>
  <c r="J101" i="2" s="1"/>
  <c r="H102" i="2"/>
  <c r="I102" i="2" s="1"/>
  <c r="J102" i="2" s="1"/>
  <c r="H103" i="2"/>
  <c r="I103" i="2" s="1"/>
  <c r="J103" i="2" s="1"/>
  <c r="H104" i="2"/>
  <c r="I104" i="2"/>
  <c r="J104" i="2" s="1"/>
  <c r="H105" i="2"/>
  <c r="I105" i="2" s="1"/>
  <c r="J105" i="2" s="1"/>
  <c r="H106" i="2"/>
  <c r="I106" i="2" s="1"/>
  <c r="J106" i="2" s="1"/>
  <c r="H107" i="2"/>
  <c r="I107" i="2" s="1"/>
  <c r="J107" i="2" s="1"/>
  <c r="H108" i="2"/>
  <c r="I108" i="2" s="1"/>
  <c r="J108" i="2" s="1"/>
  <c r="H109" i="2"/>
  <c r="I109" i="2" s="1"/>
  <c r="J109" i="2" s="1"/>
  <c r="H110" i="2"/>
  <c r="I110" i="2"/>
  <c r="J110" i="2" s="1"/>
  <c r="H111" i="2"/>
  <c r="I111" i="2" s="1"/>
  <c r="J111" i="2" s="1"/>
  <c r="H112" i="2"/>
  <c r="I112" i="2" s="1"/>
  <c r="J112" i="2" s="1"/>
  <c r="H113" i="2"/>
  <c r="I113" i="2" s="1"/>
  <c r="J113" i="2" s="1"/>
  <c r="H114" i="2"/>
  <c r="I114" i="2" s="1"/>
  <c r="J114" i="2" s="1"/>
  <c r="H115" i="2"/>
  <c r="I115" i="2" s="1"/>
  <c r="J115" i="2" s="1"/>
  <c r="H116" i="2"/>
  <c r="I116" i="2" s="1"/>
  <c r="J116" i="2" s="1"/>
  <c r="H117" i="2"/>
  <c r="I117" i="2" s="1"/>
  <c r="J117" i="2" s="1"/>
  <c r="H118" i="2"/>
  <c r="I118" i="2" s="1"/>
  <c r="J118" i="2" s="1"/>
  <c r="H119" i="2"/>
  <c r="I119" i="2" s="1"/>
  <c r="J119" i="2" s="1"/>
  <c r="H120" i="2"/>
  <c r="I120" i="2"/>
  <c r="J120" i="2" s="1"/>
  <c r="H121" i="2"/>
  <c r="I121" i="2" s="1"/>
  <c r="J121" i="2" s="1"/>
  <c r="H122" i="2"/>
  <c r="I122" i="2" s="1"/>
  <c r="J122" i="2" s="1"/>
  <c r="H123" i="2"/>
  <c r="I123" i="2" s="1"/>
  <c r="J123" i="2" s="1"/>
  <c r="H124" i="2"/>
  <c r="I124" i="2" s="1"/>
  <c r="J124" i="2" s="1"/>
  <c r="H125" i="2"/>
  <c r="I125" i="2" s="1"/>
  <c r="J125" i="2" s="1"/>
  <c r="H126" i="2"/>
  <c r="I126" i="2" s="1"/>
  <c r="J126" i="2" s="1"/>
  <c r="H127" i="2"/>
  <c r="I127" i="2" s="1"/>
  <c r="J127" i="2" s="1"/>
  <c r="H128" i="2"/>
  <c r="I128" i="2"/>
  <c r="J128" i="2" s="1"/>
  <c r="H129" i="2"/>
  <c r="I129" i="2" s="1"/>
  <c r="J129" i="2" s="1"/>
  <c r="H130" i="2"/>
  <c r="I130" i="2" s="1"/>
  <c r="J130" i="2" s="1"/>
  <c r="H54" i="2"/>
  <c r="I54" i="2"/>
  <c r="J54" i="2" s="1"/>
  <c r="H55" i="2"/>
  <c r="I55" i="2" s="1"/>
  <c r="J55" i="2" s="1"/>
  <c r="H56" i="2"/>
  <c r="I56" i="2" s="1"/>
  <c r="J56" i="2" s="1"/>
  <c r="H57" i="2"/>
  <c r="I57" i="2" s="1"/>
  <c r="J57" i="2" s="1"/>
  <c r="H58" i="2"/>
  <c r="I58" i="2" s="1"/>
  <c r="J58" i="2" s="1"/>
  <c r="H59" i="2"/>
  <c r="I59" i="2" s="1"/>
  <c r="J59" i="2" s="1"/>
  <c r="H60" i="2"/>
  <c r="I60" i="2"/>
  <c r="J60" i="2" s="1"/>
  <c r="H61" i="2"/>
  <c r="I61" i="2" s="1"/>
  <c r="J61" i="2" s="1"/>
  <c r="H62" i="2"/>
  <c r="I62" i="2" s="1"/>
  <c r="J62" i="2" s="1"/>
  <c r="H63" i="2"/>
  <c r="I63" i="2" s="1"/>
  <c r="J63" i="2" s="1"/>
  <c r="H64" i="2"/>
  <c r="I64" i="2"/>
  <c r="J64" i="2" s="1"/>
  <c r="H65" i="2"/>
  <c r="I65" i="2" s="1"/>
  <c r="J65" i="2" s="1"/>
  <c r="H66" i="2"/>
  <c r="I66" i="2" s="1"/>
  <c r="J66" i="2" s="1"/>
  <c r="H67" i="2"/>
  <c r="I67" i="2" s="1"/>
  <c r="J67" i="2" s="1"/>
  <c r="H68" i="2"/>
  <c r="I68" i="2" s="1"/>
  <c r="J68" i="2" s="1"/>
  <c r="H69" i="2"/>
  <c r="I69" i="2" s="1"/>
  <c r="J69" i="2" s="1"/>
  <c r="H70" i="2"/>
  <c r="I70" i="2"/>
  <c r="J70" i="2" s="1"/>
  <c r="H71" i="2"/>
  <c r="I71" i="2" s="1"/>
  <c r="J71" i="2" s="1"/>
  <c r="H72" i="2"/>
  <c r="I72" i="2" s="1"/>
  <c r="J72" i="2" s="1"/>
  <c r="H73" i="2"/>
  <c r="I73" i="2" s="1"/>
  <c r="J73" i="2" s="1"/>
  <c r="H74" i="2"/>
  <c r="I74" i="2" s="1"/>
  <c r="J74" i="2" s="1"/>
  <c r="H75" i="2"/>
  <c r="I75" i="2" s="1"/>
  <c r="J75" i="2" s="1"/>
  <c r="H76" i="2"/>
  <c r="I76" i="2"/>
  <c r="J76" i="2" s="1"/>
  <c r="H77" i="2"/>
  <c r="I77" i="2" s="1"/>
  <c r="J77" i="2" s="1"/>
  <c r="H78" i="2"/>
  <c r="I78" i="2" s="1"/>
  <c r="J78" i="2" s="1"/>
  <c r="H79" i="2"/>
  <c r="I79" i="2" s="1"/>
  <c r="J79" i="2" s="1"/>
  <c r="H80" i="2"/>
  <c r="I80" i="2"/>
  <c r="J80" i="2" s="1"/>
  <c r="H81" i="2"/>
  <c r="I81" i="2" s="1"/>
  <c r="J81" i="2" s="1"/>
  <c r="H82" i="2"/>
  <c r="I82" i="2" s="1"/>
  <c r="J82" i="2" s="1"/>
  <c r="H83" i="2"/>
  <c r="I83" i="2" s="1"/>
  <c r="J83" i="2" s="1"/>
  <c r="H84" i="2"/>
  <c r="I84" i="2" s="1"/>
  <c r="J84" i="2" s="1"/>
  <c r="H8" i="2"/>
  <c r="I8" i="2" s="1"/>
  <c r="J8" i="2" s="1"/>
  <c r="H9" i="2"/>
  <c r="I9" i="2" s="1"/>
  <c r="J9" i="2" s="1"/>
  <c r="H10" i="2"/>
  <c r="I10" i="2" s="1"/>
  <c r="J10" i="2" s="1"/>
  <c r="H11" i="2"/>
  <c r="I11" i="2" s="1"/>
  <c r="J11" i="2" s="1"/>
  <c r="H12" i="2"/>
  <c r="I12" i="2" s="1"/>
  <c r="J12" i="2" s="1"/>
  <c r="H13" i="2"/>
  <c r="I13" i="2"/>
  <c r="J13" i="2" s="1"/>
  <c r="H14" i="2"/>
  <c r="I14" i="2" s="1"/>
  <c r="J14" i="2" s="1"/>
  <c r="H15" i="2"/>
  <c r="I15" i="2" s="1"/>
  <c r="J15" i="2" s="1"/>
  <c r="H16" i="2"/>
  <c r="I16" i="2" s="1"/>
  <c r="J16" i="2" s="1"/>
  <c r="H17" i="2"/>
  <c r="I17" i="2" s="1"/>
  <c r="J17" i="2" s="1"/>
  <c r="H18" i="2"/>
  <c r="I18" i="2" s="1"/>
  <c r="J18" i="2" s="1"/>
  <c r="H19" i="2"/>
  <c r="I19" i="2" s="1"/>
  <c r="J19" i="2" s="1"/>
  <c r="H20" i="2"/>
  <c r="I20" i="2" s="1"/>
  <c r="J20" i="2" s="1"/>
  <c r="H21" i="2"/>
  <c r="I21" i="2"/>
  <c r="J21" i="2" s="1"/>
  <c r="H22" i="2"/>
  <c r="I22" i="2" s="1"/>
  <c r="J22" i="2" s="1"/>
  <c r="H23" i="2"/>
  <c r="I23" i="2" s="1"/>
  <c r="J23" i="2" s="1"/>
  <c r="H24" i="2"/>
  <c r="I24" i="2" s="1"/>
  <c r="J24" i="2" s="1"/>
  <c r="H25" i="2"/>
  <c r="I25" i="2" s="1"/>
  <c r="J25" i="2" s="1"/>
  <c r="H26" i="2"/>
  <c r="I26" i="2" s="1"/>
  <c r="J26" i="2" s="1"/>
  <c r="H27" i="2"/>
  <c r="I27" i="2" s="1"/>
  <c r="J27" i="2" s="1"/>
  <c r="H28" i="2"/>
  <c r="I28" i="2" s="1"/>
  <c r="J28" i="2" s="1"/>
  <c r="H29" i="2"/>
  <c r="I29" i="2" s="1"/>
  <c r="J29" i="2" s="1"/>
  <c r="H30" i="2"/>
  <c r="I30" i="2" s="1"/>
  <c r="J30" i="2" s="1"/>
  <c r="H31" i="2"/>
  <c r="I31" i="2"/>
  <c r="J31" i="2" s="1"/>
  <c r="H32" i="2"/>
  <c r="I32" i="2" s="1"/>
  <c r="J32" i="2" s="1"/>
  <c r="H33" i="2"/>
  <c r="I33" i="2" s="1"/>
  <c r="J33" i="2" s="1"/>
  <c r="H34" i="2"/>
  <c r="I34" i="2" s="1"/>
  <c r="J34" i="2" s="1"/>
  <c r="H35" i="2"/>
  <c r="I35" i="2" s="1"/>
  <c r="J35" i="2" s="1"/>
  <c r="H36" i="2"/>
  <c r="I36" i="2" s="1"/>
  <c r="J36" i="2" s="1"/>
  <c r="H37" i="2"/>
  <c r="I37" i="2" s="1"/>
  <c r="J37" i="2" s="1"/>
  <c r="H38" i="2"/>
  <c r="I38" i="2" s="1"/>
  <c r="J38" i="2" s="1"/>
  <c r="K35" i="4" l="1"/>
  <c r="K34" i="4"/>
  <c r="K33" i="4"/>
  <c r="K31" i="4"/>
  <c r="K30" i="4"/>
  <c r="K29" i="4"/>
  <c r="K9" i="4"/>
  <c r="K119" i="4"/>
  <c r="K115" i="4"/>
  <c r="K111" i="4"/>
  <c r="K107" i="4"/>
  <c r="K103" i="4"/>
  <c r="K99" i="4"/>
  <c r="K95" i="4"/>
  <c r="K53" i="4"/>
  <c r="K28" i="4"/>
  <c r="K20" i="4"/>
  <c r="K12" i="4"/>
  <c r="K32" i="4"/>
  <c r="K24" i="4"/>
  <c r="K16" i="4"/>
  <c r="K8" i="4"/>
  <c r="H103" i="6"/>
  <c r="I103" i="6" s="1"/>
  <c r="J103" i="6" s="1"/>
  <c r="H104" i="6"/>
  <c r="I104" i="6" s="1"/>
  <c r="J104" i="6" s="1"/>
  <c r="H105" i="6"/>
  <c r="I105" i="6" s="1"/>
  <c r="J105" i="6" s="1"/>
  <c r="H106" i="6"/>
  <c r="I106" i="6" s="1"/>
  <c r="J106" i="6" s="1"/>
  <c r="H107" i="6"/>
  <c r="I107" i="6" s="1"/>
  <c r="J107" i="6" s="1"/>
  <c r="H108" i="6"/>
  <c r="I108" i="6" s="1"/>
  <c r="J108" i="6" s="1"/>
  <c r="H109" i="6"/>
  <c r="I109" i="6" s="1"/>
  <c r="J109" i="6" s="1"/>
  <c r="H110" i="6"/>
  <c r="I110" i="6" s="1"/>
  <c r="J110" i="6" s="1"/>
  <c r="H111" i="6"/>
  <c r="I111" i="6" s="1"/>
  <c r="J111" i="6" s="1"/>
  <c r="H112" i="6"/>
  <c r="I112" i="6" s="1"/>
  <c r="J112" i="6" s="1"/>
  <c r="H113" i="6"/>
  <c r="I113" i="6" s="1"/>
  <c r="J113" i="6" s="1"/>
  <c r="H114" i="6"/>
  <c r="I114" i="6" s="1"/>
  <c r="J114" i="6" s="1"/>
  <c r="H115" i="6"/>
  <c r="I115" i="6" s="1"/>
  <c r="J115" i="6" s="1"/>
  <c r="H116" i="6"/>
  <c r="I116" i="6" s="1"/>
  <c r="J116" i="6" s="1"/>
  <c r="H117" i="6"/>
  <c r="I117" i="6" s="1"/>
  <c r="J117" i="6" s="1"/>
  <c r="H118" i="6"/>
  <c r="I118" i="6" s="1"/>
  <c r="J118" i="6" s="1"/>
  <c r="H119" i="6"/>
  <c r="I119" i="6" s="1"/>
  <c r="J119" i="6" s="1"/>
  <c r="H120" i="6"/>
  <c r="I120" i="6" s="1"/>
  <c r="J120" i="6" s="1"/>
  <c r="H121" i="6"/>
  <c r="I121" i="6" s="1"/>
  <c r="J121" i="6" s="1"/>
  <c r="H122" i="6"/>
  <c r="I122" i="6" s="1"/>
  <c r="J122" i="6" s="1"/>
  <c r="H123" i="6"/>
  <c r="I123" i="6" s="1"/>
  <c r="J123" i="6" s="1"/>
  <c r="H124" i="6"/>
  <c r="I124" i="6" s="1"/>
  <c r="J124" i="6" s="1"/>
  <c r="H125" i="6"/>
  <c r="I125" i="6" s="1"/>
  <c r="J125" i="6" s="1"/>
  <c r="H126" i="6"/>
  <c r="I126" i="6" s="1"/>
  <c r="J126" i="6" s="1"/>
  <c r="H127" i="6"/>
  <c r="I127" i="6" s="1"/>
  <c r="J127" i="6" s="1"/>
  <c r="H128" i="6"/>
  <c r="I128" i="6" s="1"/>
  <c r="J128" i="6" s="1"/>
  <c r="H129" i="6"/>
  <c r="I129" i="6" s="1"/>
  <c r="J129" i="6" s="1"/>
  <c r="H130" i="6"/>
  <c r="I130" i="6" s="1"/>
  <c r="J130" i="6" s="1"/>
  <c r="H131" i="6"/>
  <c r="I131" i="6" s="1"/>
  <c r="J131" i="6" s="1"/>
  <c r="H56" i="6"/>
  <c r="I56" i="6" s="1"/>
  <c r="J56" i="6" s="1"/>
  <c r="H57" i="6"/>
  <c r="I57" i="6" s="1"/>
  <c r="J57" i="6" s="1"/>
  <c r="H58" i="6"/>
  <c r="I58" i="6" s="1"/>
  <c r="J58" i="6" s="1"/>
  <c r="H59" i="6"/>
  <c r="I59" i="6" s="1"/>
  <c r="J59" i="6" s="1"/>
  <c r="H60" i="6"/>
  <c r="I60" i="6" s="1"/>
  <c r="J60" i="6" s="1"/>
  <c r="H61" i="6"/>
  <c r="I61" i="6" s="1"/>
  <c r="J61" i="6" s="1"/>
  <c r="H62" i="6"/>
  <c r="I62" i="6" s="1"/>
  <c r="J62" i="6" s="1"/>
  <c r="H63" i="6"/>
  <c r="I63" i="6" s="1"/>
  <c r="J63" i="6" s="1"/>
  <c r="H64" i="6"/>
  <c r="I64" i="6" s="1"/>
  <c r="J64" i="6" s="1"/>
  <c r="H65" i="6"/>
  <c r="I65" i="6" s="1"/>
  <c r="J65" i="6" s="1"/>
  <c r="H66" i="6"/>
  <c r="I66" i="6" s="1"/>
  <c r="J66" i="6" s="1"/>
  <c r="H67" i="6"/>
  <c r="I67" i="6" s="1"/>
  <c r="J67" i="6" s="1"/>
  <c r="H68" i="6"/>
  <c r="I68" i="6" s="1"/>
  <c r="J68" i="6" s="1"/>
  <c r="H69" i="6"/>
  <c r="I69" i="6" s="1"/>
  <c r="J69" i="6" s="1"/>
  <c r="H70" i="6"/>
  <c r="I70" i="6" s="1"/>
  <c r="J70" i="6" s="1"/>
  <c r="H71" i="6"/>
  <c r="I71" i="6" s="1"/>
  <c r="J71" i="6" s="1"/>
  <c r="H72" i="6"/>
  <c r="I72" i="6" s="1"/>
  <c r="J72" i="6" s="1"/>
  <c r="H73" i="6"/>
  <c r="I73" i="6" s="1"/>
  <c r="J73" i="6" s="1"/>
  <c r="H74" i="6"/>
  <c r="I74" i="6" s="1"/>
  <c r="J74" i="6" s="1"/>
  <c r="H75" i="6"/>
  <c r="I75" i="6" s="1"/>
  <c r="J75" i="6" s="1"/>
  <c r="H76" i="6"/>
  <c r="I76" i="6" s="1"/>
  <c r="J76" i="6" s="1"/>
  <c r="H77" i="6"/>
  <c r="I77" i="6" s="1"/>
  <c r="J77" i="6" s="1"/>
  <c r="H78" i="6"/>
  <c r="I78" i="6" s="1"/>
  <c r="J78" i="6" s="1"/>
  <c r="H79" i="6"/>
  <c r="I79" i="6" s="1"/>
  <c r="J79" i="6" s="1"/>
  <c r="H80" i="6"/>
  <c r="I80" i="6" s="1"/>
  <c r="J80" i="6" s="1"/>
  <c r="H81" i="6"/>
  <c r="I81" i="6" s="1"/>
  <c r="J81" i="6" s="1"/>
  <c r="H82" i="6"/>
  <c r="I82" i="6" s="1"/>
  <c r="J82" i="6" s="1"/>
  <c r="H83" i="6"/>
  <c r="I83" i="6" s="1"/>
  <c r="J83" i="6" s="1"/>
  <c r="H84" i="6"/>
  <c r="I84" i="6" s="1"/>
  <c r="J84" i="6" s="1"/>
  <c r="H8" i="6"/>
  <c r="I8" i="6" s="1"/>
  <c r="J8" i="6" s="1"/>
  <c r="H9" i="6"/>
  <c r="I9" i="6" s="1"/>
  <c r="J9" i="6" s="1"/>
  <c r="H10" i="6"/>
  <c r="I10" i="6" s="1"/>
  <c r="J10" i="6" s="1"/>
  <c r="H11" i="6"/>
  <c r="I11" i="6" s="1"/>
  <c r="J11" i="6" s="1"/>
  <c r="H12" i="6"/>
  <c r="I12" i="6" s="1"/>
  <c r="J12" i="6" s="1"/>
  <c r="H13" i="6"/>
  <c r="I13" i="6" s="1"/>
  <c r="J13" i="6" s="1"/>
  <c r="H14" i="6"/>
  <c r="I14" i="6" s="1"/>
  <c r="J14" i="6" s="1"/>
  <c r="H15" i="6"/>
  <c r="I15" i="6" s="1"/>
  <c r="J15" i="6" s="1"/>
  <c r="H16" i="6"/>
  <c r="I16" i="6" s="1"/>
  <c r="J16" i="6" s="1"/>
  <c r="H17" i="6"/>
  <c r="I17" i="6" s="1"/>
  <c r="J17" i="6" s="1"/>
  <c r="H18" i="6"/>
  <c r="I18" i="6" s="1"/>
  <c r="J18" i="6" s="1"/>
  <c r="H19" i="6"/>
  <c r="I19" i="6" s="1"/>
  <c r="J19" i="6" s="1"/>
  <c r="H20" i="6"/>
  <c r="I20" i="6" s="1"/>
  <c r="J20" i="6" s="1"/>
  <c r="H21" i="6"/>
  <c r="I21" i="6" s="1"/>
  <c r="J21" i="6" s="1"/>
  <c r="H22" i="6"/>
  <c r="I22" i="6" s="1"/>
  <c r="J22" i="6" s="1"/>
  <c r="H23" i="6"/>
  <c r="I23" i="6" s="1"/>
  <c r="J23" i="6" s="1"/>
  <c r="H24" i="6"/>
  <c r="I24" i="6" s="1"/>
  <c r="J24" i="6" s="1"/>
  <c r="H25" i="6"/>
  <c r="I25" i="6" s="1"/>
  <c r="J25" i="6" s="1"/>
  <c r="H26" i="6"/>
  <c r="I26" i="6" s="1"/>
  <c r="J26" i="6" s="1"/>
  <c r="H27" i="6"/>
  <c r="I27" i="6" s="1"/>
  <c r="J27" i="6" s="1"/>
  <c r="H28" i="6"/>
  <c r="I28" i="6" s="1"/>
  <c r="J28" i="6" s="1"/>
  <c r="H29" i="6"/>
  <c r="I29" i="6" s="1"/>
  <c r="J29" i="6" s="1"/>
  <c r="H30" i="6"/>
  <c r="I30" i="6" s="1"/>
  <c r="J30" i="6" s="1"/>
  <c r="H31" i="6"/>
  <c r="I31" i="6" s="1"/>
  <c r="J31" i="6" s="1"/>
  <c r="H32" i="6"/>
  <c r="I32" i="6" s="1"/>
  <c r="J32" i="6" s="1"/>
  <c r="H33" i="6"/>
  <c r="I33" i="6" s="1"/>
  <c r="J33" i="6" s="1"/>
  <c r="H34" i="6"/>
  <c r="I34" i="6" s="1"/>
  <c r="J34" i="6" s="1"/>
  <c r="H35" i="6"/>
  <c r="I35" i="6" s="1"/>
  <c r="J35" i="6" s="1"/>
  <c r="H36" i="6"/>
  <c r="I36" i="6" s="1"/>
  <c r="J36" i="6" s="1"/>
  <c r="J7" i="4" l="1"/>
  <c r="K131" i="6" l="1"/>
  <c r="K130" i="6"/>
  <c r="K129" i="6"/>
  <c r="K128" i="6"/>
  <c r="K127" i="6"/>
  <c r="K126" i="6"/>
  <c r="K125" i="6"/>
  <c r="A125" i="6"/>
  <c r="A126" i="6" s="1"/>
  <c r="A127" i="6" s="1"/>
  <c r="A128" i="6" s="1"/>
  <c r="A129" i="6" s="1"/>
  <c r="A130" i="6" s="1"/>
  <c r="A131" i="6" s="1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A103" i="6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H102" i="6"/>
  <c r="I102" i="6" s="1"/>
  <c r="J102" i="6" s="1"/>
  <c r="K84" i="6"/>
  <c r="K83" i="6"/>
  <c r="K82" i="6"/>
  <c r="K81" i="6"/>
  <c r="K80" i="6"/>
  <c r="K79" i="6"/>
  <c r="K78" i="6"/>
  <c r="A78" i="6"/>
  <c r="A79" i="6" s="1"/>
  <c r="A80" i="6" s="1"/>
  <c r="A81" i="6" s="1"/>
  <c r="A82" i="6" s="1"/>
  <c r="A83" i="6" s="1"/>
  <c r="A84" i="6" s="1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A56" i="6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H55" i="6"/>
  <c r="I55" i="6" s="1"/>
  <c r="J55" i="6" s="1"/>
  <c r="K30" i="6"/>
  <c r="A30" i="6"/>
  <c r="A31" i="6" s="1"/>
  <c r="A32" i="6" s="1"/>
  <c r="A33" i="6" s="1"/>
  <c r="A34" i="6" s="1"/>
  <c r="A35" i="6" s="1"/>
  <c r="A36" i="6" s="1"/>
  <c r="K20" i="6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H7" i="6"/>
  <c r="I7" i="6" s="1"/>
  <c r="J7" i="6" s="1"/>
  <c r="K130" i="2"/>
  <c r="K129" i="2"/>
  <c r="K128" i="2"/>
  <c r="K127" i="2"/>
  <c r="K126" i="2"/>
  <c r="K125" i="2"/>
  <c r="K124" i="2"/>
  <c r="K123" i="2"/>
  <c r="K122" i="2"/>
  <c r="A122" i="2"/>
  <c r="A123" i="2" s="1"/>
  <c r="A124" i="2" s="1"/>
  <c r="A125" i="2" s="1"/>
  <c r="A126" i="2" s="1"/>
  <c r="A127" i="2" s="1"/>
  <c r="A128" i="2" s="1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A100" i="2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H99" i="2"/>
  <c r="I99" i="2" s="1"/>
  <c r="J99" i="2" s="1"/>
  <c r="K84" i="2"/>
  <c r="K83" i="2"/>
  <c r="K82" i="2"/>
  <c r="K81" i="2"/>
  <c r="K80" i="2"/>
  <c r="K79" i="2"/>
  <c r="K78" i="2"/>
  <c r="K77" i="2"/>
  <c r="K76" i="2"/>
  <c r="A76" i="2"/>
  <c r="A77" i="2" s="1"/>
  <c r="A78" i="2" s="1"/>
  <c r="A79" i="2" s="1"/>
  <c r="A80" i="2" s="1"/>
  <c r="A81" i="2" s="1"/>
  <c r="A82" i="2" s="1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A54" i="2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H53" i="2"/>
  <c r="I53" i="2" s="1"/>
  <c r="J53" i="2" s="1"/>
  <c r="K16" i="6" l="1"/>
  <c r="K12" i="6"/>
  <c r="K134" i="6"/>
  <c r="H134" i="6"/>
  <c r="K102" i="6"/>
  <c r="D134" i="6"/>
  <c r="K87" i="6"/>
  <c r="H87" i="6"/>
  <c r="K55" i="6"/>
  <c r="D87" i="6"/>
  <c r="K7" i="6"/>
  <c r="K11" i="6"/>
  <c r="K15" i="6"/>
  <c r="K21" i="6"/>
  <c r="K19" i="6"/>
  <c r="K25" i="6"/>
  <c r="K29" i="6"/>
  <c r="K31" i="6"/>
  <c r="K13" i="6"/>
  <c r="K23" i="6"/>
  <c r="K26" i="6"/>
  <c r="K32" i="6"/>
  <c r="K35" i="6"/>
  <c r="K18" i="6"/>
  <c r="K28" i="6"/>
  <c r="K9" i="6"/>
  <c r="K22" i="6"/>
  <c r="K10" i="6"/>
  <c r="K14" i="6"/>
  <c r="K17" i="6"/>
  <c r="K27" i="6"/>
  <c r="K33" i="6"/>
  <c r="K36" i="6"/>
  <c r="K8" i="6"/>
  <c r="K24" i="6"/>
  <c r="K34" i="6"/>
  <c r="K133" i="2"/>
  <c r="K99" i="2"/>
  <c r="D133" i="2"/>
  <c r="H133" i="2"/>
  <c r="K87" i="2"/>
  <c r="K53" i="2"/>
  <c r="D87" i="2"/>
  <c r="H87" i="2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H75" i="3"/>
  <c r="I75" i="3" s="1"/>
  <c r="J75" i="3" s="1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H41" i="3"/>
  <c r="I41" i="3" s="1"/>
  <c r="J41" i="3" s="1"/>
  <c r="K63" i="3" l="1"/>
  <c r="H39" i="6"/>
  <c r="D39" i="6"/>
  <c r="K39" i="6"/>
  <c r="K97" i="3"/>
  <c r="D97" i="3"/>
  <c r="H97" i="3"/>
  <c r="K75" i="3"/>
  <c r="D63" i="3"/>
  <c r="H63" i="3"/>
  <c r="K41" i="3"/>
  <c r="H7" i="4"/>
  <c r="J50" i="4"/>
  <c r="J93" i="4"/>
  <c r="H50" i="4"/>
  <c r="K50" i="4" l="1"/>
  <c r="D81" i="4" s="1"/>
  <c r="K7" i="4"/>
  <c r="H93" i="4"/>
  <c r="K93" i="4" s="1"/>
  <c r="L81" i="4" l="1"/>
  <c r="H81" i="4"/>
  <c r="L119" i="4"/>
  <c r="A116" i="4"/>
  <c r="L110" i="4"/>
  <c r="L102" i="4"/>
  <c r="L94" i="4"/>
  <c r="A94" i="4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L74" i="4"/>
  <c r="A73" i="4"/>
  <c r="L55" i="4"/>
  <c r="A51" i="4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L52" i="4" l="1"/>
  <c r="L68" i="4"/>
  <c r="L56" i="4"/>
  <c r="L59" i="4"/>
  <c r="L60" i="4"/>
  <c r="L63" i="4"/>
  <c r="L51" i="4"/>
  <c r="L64" i="4"/>
  <c r="L67" i="4"/>
  <c r="L76" i="4"/>
  <c r="L99" i="4"/>
  <c r="D124" i="4"/>
  <c r="L103" i="4"/>
  <c r="H124" i="4"/>
  <c r="L106" i="4"/>
  <c r="L107" i="4"/>
  <c r="L95" i="4"/>
  <c r="L124" i="4"/>
  <c r="L98" i="4"/>
  <c r="L111" i="4"/>
  <c r="L117" i="4"/>
  <c r="L96" i="4"/>
  <c r="L100" i="4"/>
  <c r="L104" i="4"/>
  <c r="L108" i="4"/>
  <c r="L112" i="4"/>
  <c r="L93" i="4"/>
  <c r="L97" i="4"/>
  <c r="L101" i="4"/>
  <c r="L105" i="4"/>
  <c r="L109" i="4"/>
  <c r="L113" i="4"/>
  <c r="L114" i="4"/>
  <c r="L116" i="4"/>
  <c r="L118" i="4"/>
  <c r="L120" i="4"/>
  <c r="L115" i="4"/>
  <c r="L121" i="4"/>
  <c r="L53" i="4"/>
  <c r="L57" i="4"/>
  <c r="L61" i="4"/>
  <c r="L65" i="4"/>
  <c r="L69" i="4"/>
  <c r="L50" i="4"/>
  <c r="L54" i="4"/>
  <c r="L58" i="4"/>
  <c r="L62" i="4"/>
  <c r="L66" i="4"/>
  <c r="L70" i="4"/>
  <c r="L71" i="4"/>
  <c r="L73" i="4"/>
  <c r="L75" i="4"/>
  <c r="L77" i="4"/>
  <c r="L72" i="4"/>
  <c r="L78" i="4"/>
  <c r="AR35" i="4" l="1"/>
  <c r="AS35" i="4" s="1"/>
  <c r="AR34" i="4"/>
  <c r="AS34" i="4" s="1"/>
  <c r="AU34" i="4" s="1"/>
  <c r="AR33" i="4"/>
  <c r="AS33" i="4" s="1"/>
  <c r="AU33" i="4" s="1"/>
  <c r="AR32" i="4"/>
  <c r="AS32" i="4" s="1"/>
  <c r="AU32" i="4" s="1"/>
  <c r="AR31" i="4"/>
  <c r="AS31" i="4" s="1"/>
  <c r="AU31" i="4" s="1"/>
  <c r="AR30" i="4"/>
  <c r="AS30" i="4" s="1"/>
  <c r="AU30" i="4" s="1"/>
  <c r="AK30" i="4"/>
  <c r="AR29" i="4"/>
  <c r="AS29" i="4" s="1"/>
  <c r="AR28" i="4"/>
  <c r="AS28" i="4" s="1"/>
  <c r="AR27" i="4"/>
  <c r="AS27" i="4" s="1"/>
  <c r="AR26" i="4"/>
  <c r="AS26" i="4" s="1"/>
  <c r="AR25" i="4"/>
  <c r="AS25" i="4" s="1"/>
  <c r="AV25" i="4" s="1"/>
  <c r="AR24" i="4"/>
  <c r="AS24" i="4" s="1"/>
  <c r="AU24" i="4" s="1"/>
  <c r="AR23" i="4"/>
  <c r="AS23" i="4" s="1"/>
  <c r="AR22" i="4"/>
  <c r="AS22" i="4" s="1"/>
  <c r="AR21" i="4"/>
  <c r="AS21" i="4" s="1"/>
  <c r="AV21" i="4" s="1"/>
  <c r="AR20" i="4"/>
  <c r="AS20" i="4" s="1"/>
  <c r="AU20" i="4" s="1"/>
  <c r="AR19" i="4"/>
  <c r="AS19" i="4" s="1"/>
  <c r="AR18" i="4"/>
  <c r="AS18" i="4" s="1"/>
  <c r="AR17" i="4"/>
  <c r="AS17" i="4" s="1"/>
  <c r="AV17" i="4" s="1"/>
  <c r="AR16" i="4"/>
  <c r="AS16" i="4" s="1"/>
  <c r="AU16" i="4" s="1"/>
  <c r="AR15" i="4"/>
  <c r="AS15" i="4" s="1"/>
  <c r="AR14" i="4"/>
  <c r="AS14" i="4" s="1"/>
  <c r="AR13" i="4"/>
  <c r="AS13" i="4" s="1"/>
  <c r="AV13" i="4" s="1"/>
  <c r="AR12" i="4"/>
  <c r="AS12" i="4" s="1"/>
  <c r="AU12" i="4" s="1"/>
  <c r="AR11" i="4"/>
  <c r="AS11" i="4" s="1"/>
  <c r="AR10" i="4"/>
  <c r="AS10" i="4" s="1"/>
  <c r="AR9" i="4"/>
  <c r="AS9" i="4" s="1"/>
  <c r="AV9" i="4" s="1"/>
  <c r="AR8" i="4"/>
  <c r="AS8" i="4" s="1"/>
  <c r="AU8" i="4" s="1"/>
  <c r="AK8" i="4"/>
  <c r="AK9" i="4" s="1"/>
  <c r="AK10" i="4" s="1"/>
  <c r="AK11" i="4" s="1"/>
  <c r="AK12" i="4" s="1"/>
  <c r="AK13" i="4" s="1"/>
  <c r="AK14" i="4" s="1"/>
  <c r="AK15" i="4" s="1"/>
  <c r="AK16" i="4" s="1"/>
  <c r="AK17" i="4" s="1"/>
  <c r="AK18" i="4" s="1"/>
  <c r="AK19" i="4" s="1"/>
  <c r="AK20" i="4" s="1"/>
  <c r="AK21" i="4" s="1"/>
  <c r="AK22" i="4" s="1"/>
  <c r="AK23" i="4" s="1"/>
  <c r="AK24" i="4" s="1"/>
  <c r="AK25" i="4" s="1"/>
  <c r="AK26" i="4" s="1"/>
  <c r="AK27" i="4" s="1"/>
  <c r="AR7" i="4"/>
  <c r="AS7" i="4" s="1"/>
  <c r="AK1" i="4"/>
  <c r="Z35" i="4"/>
  <c r="AA35" i="4" s="1"/>
  <c r="Z34" i="4"/>
  <c r="AA34" i="4" s="1"/>
  <c r="AC34" i="4" s="1"/>
  <c r="Z33" i="4"/>
  <c r="AA33" i="4" s="1"/>
  <c r="AC33" i="4" s="1"/>
  <c r="Z32" i="4"/>
  <c r="AA32" i="4" s="1"/>
  <c r="AC32" i="4" s="1"/>
  <c r="Z31" i="4"/>
  <c r="AA31" i="4" s="1"/>
  <c r="AC31" i="4" s="1"/>
  <c r="Z30" i="4"/>
  <c r="AA30" i="4" s="1"/>
  <c r="AC30" i="4" s="1"/>
  <c r="S30" i="4"/>
  <c r="Z29" i="4"/>
  <c r="AA29" i="4" s="1"/>
  <c r="Z28" i="4"/>
  <c r="AA28" i="4" s="1"/>
  <c r="Z27" i="4"/>
  <c r="AA27" i="4" s="1"/>
  <c r="Z26" i="4"/>
  <c r="AA26" i="4" s="1"/>
  <c r="Z25" i="4"/>
  <c r="AA25" i="4" s="1"/>
  <c r="AD25" i="4" s="1"/>
  <c r="Z24" i="4"/>
  <c r="AA24" i="4" s="1"/>
  <c r="AC24" i="4" s="1"/>
  <c r="Z23" i="4"/>
  <c r="AA23" i="4" s="1"/>
  <c r="Z22" i="4"/>
  <c r="AA22" i="4" s="1"/>
  <c r="Z21" i="4"/>
  <c r="AA21" i="4" s="1"/>
  <c r="AD21" i="4" s="1"/>
  <c r="Z20" i="4"/>
  <c r="AA20" i="4" s="1"/>
  <c r="AC20" i="4" s="1"/>
  <c r="Z19" i="4"/>
  <c r="AA19" i="4" s="1"/>
  <c r="Z18" i="4"/>
  <c r="AA18" i="4" s="1"/>
  <c r="Z17" i="4"/>
  <c r="AA17" i="4" s="1"/>
  <c r="AD17" i="4" s="1"/>
  <c r="Z16" i="4"/>
  <c r="AA16" i="4" s="1"/>
  <c r="AC16" i="4" s="1"/>
  <c r="Z15" i="4"/>
  <c r="AA15" i="4" s="1"/>
  <c r="Z14" i="4"/>
  <c r="AA14" i="4" s="1"/>
  <c r="Z13" i="4"/>
  <c r="AA13" i="4" s="1"/>
  <c r="AD13" i="4" s="1"/>
  <c r="Z12" i="4"/>
  <c r="AA12" i="4" s="1"/>
  <c r="AC12" i="4" s="1"/>
  <c r="Z11" i="4"/>
  <c r="AA11" i="4" s="1"/>
  <c r="Z10" i="4"/>
  <c r="AA10" i="4" s="1"/>
  <c r="Z9" i="4"/>
  <c r="AA9" i="4" s="1"/>
  <c r="AD9" i="4" s="1"/>
  <c r="Z8" i="4"/>
  <c r="AA8" i="4" s="1"/>
  <c r="AC8" i="4" s="1"/>
  <c r="S8" i="4"/>
  <c r="S9" i="4" s="1"/>
  <c r="S10" i="4" s="1"/>
  <c r="S11" i="4" s="1"/>
  <c r="S12" i="4" s="1"/>
  <c r="S13" i="4" s="1"/>
  <c r="S14" i="4" s="1"/>
  <c r="S15" i="4" s="1"/>
  <c r="S16" i="4" s="1"/>
  <c r="S17" i="4" s="1"/>
  <c r="S18" i="4" s="1"/>
  <c r="S19" i="4" s="1"/>
  <c r="S20" i="4" s="1"/>
  <c r="S21" i="4" s="1"/>
  <c r="S22" i="4" s="1"/>
  <c r="S23" i="4" s="1"/>
  <c r="S24" i="4" s="1"/>
  <c r="S25" i="4" s="1"/>
  <c r="S26" i="4" s="1"/>
  <c r="S27" i="4" s="1"/>
  <c r="Z7" i="4"/>
  <c r="AA7" i="4" s="1"/>
  <c r="S1" i="4"/>
  <c r="AQ26" i="3"/>
  <c r="AR26" i="3" s="1"/>
  <c r="AQ25" i="3"/>
  <c r="AR25" i="3" s="1"/>
  <c r="AQ24" i="3"/>
  <c r="AR24" i="3" s="1"/>
  <c r="AQ23" i="3"/>
  <c r="AR23" i="3" s="1"/>
  <c r="AQ22" i="3"/>
  <c r="AR22" i="3" s="1"/>
  <c r="AQ21" i="3"/>
  <c r="AR21" i="3" s="1"/>
  <c r="AQ20" i="3"/>
  <c r="AR20" i="3" s="1"/>
  <c r="AQ19" i="3"/>
  <c r="AR19" i="3" s="1"/>
  <c r="AQ18" i="3"/>
  <c r="AR18" i="3" s="1"/>
  <c r="AQ17" i="3"/>
  <c r="AR17" i="3" s="1"/>
  <c r="AQ16" i="3"/>
  <c r="AR16" i="3" s="1"/>
  <c r="AQ15" i="3"/>
  <c r="AR15" i="3" s="1"/>
  <c r="AQ14" i="3"/>
  <c r="AR14" i="3" s="1"/>
  <c r="AQ13" i="3"/>
  <c r="AR13" i="3" s="1"/>
  <c r="AQ12" i="3"/>
  <c r="AR12" i="3" s="1"/>
  <c r="AQ11" i="3"/>
  <c r="AR11" i="3" s="1"/>
  <c r="AQ10" i="3"/>
  <c r="AR10" i="3" s="1"/>
  <c r="AQ9" i="3"/>
  <c r="AR9" i="3" s="1"/>
  <c r="AQ8" i="3"/>
  <c r="AR8" i="3" s="1"/>
  <c r="AQ7" i="3"/>
  <c r="AR7" i="3" s="1"/>
  <c r="Y26" i="3"/>
  <c r="Z26" i="3" s="1"/>
  <c r="Y25" i="3"/>
  <c r="Z25" i="3" s="1"/>
  <c r="Y24" i="3"/>
  <c r="Z24" i="3" s="1"/>
  <c r="Y23" i="3"/>
  <c r="Z23" i="3" s="1"/>
  <c r="Y22" i="3"/>
  <c r="Z22" i="3" s="1"/>
  <c r="Y21" i="3"/>
  <c r="Z21" i="3" s="1"/>
  <c r="Y20" i="3"/>
  <c r="Z20" i="3" s="1"/>
  <c r="Y19" i="3"/>
  <c r="Z19" i="3" s="1"/>
  <c r="Y18" i="3"/>
  <c r="Z18" i="3" s="1"/>
  <c r="Y17" i="3"/>
  <c r="Z17" i="3" s="1"/>
  <c r="Y16" i="3"/>
  <c r="Z16" i="3" s="1"/>
  <c r="Y15" i="3"/>
  <c r="Z15" i="3" s="1"/>
  <c r="Y14" i="3"/>
  <c r="Z14" i="3" s="1"/>
  <c r="Y13" i="3"/>
  <c r="Z13" i="3" s="1"/>
  <c r="Y12" i="3"/>
  <c r="Z12" i="3" s="1"/>
  <c r="Y11" i="3"/>
  <c r="Z11" i="3" s="1"/>
  <c r="Y10" i="3"/>
  <c r="Z10" i="3" s="1"/>
  <c r="Y9" i="3"/>
  <c r="Z9" i="3" s="1"/>
  <c r="Y8" i="3"/>
  <c r="Z8" i="3" s="1"/>
  <c r="Y7" i="3"/>
  <c r="Z7" i="3" s="1"/>
  <c r="Y29" i="3" l="1"/>
  <c r="AC29" i="3"/>
  <c r="U29" i="3"/>
  <c r="AU29" i="3"/>
  <c r="AM29" i="3"/>
  <c r="AQ29" i="3"/>
  <c r="AD8" i="4"/>
  <c r="AD16" i="4"/>
  <c r="AD24" i="4"/>
  <c r="AV8" i="4"/>
  <c r="AV16" i="4"/>
  <c r="AV24" i="4"/>
  <c r="AD33" i="4"/>
  <c r="AV33" i="4"/>
  <c r="AD12" i="4"/>
  <c r="AD20" i="4"/>
  <c r="AD31" i="4"/>
  <c r="AV12" i="4"/>
  <c r="AV20" i="4"/>
  <c r="AV31" i="4"/>
  <c r="AV10" i="4"/>
  <c r="AU10" i="4"/>
  <c r="AV14" i="4"/>
  <c r="AU14" i="4"/>
  <c r="AV18" i="4"/>
  <c r="AU18" i="4"/>
  <c r="AV22" i="4"/>
  <c r="AU22" i="4"/>
  <c r="AV26" i="4"/>
  <c r="AU26" i="4"/>
  <c r="AV38" i="4"/>
  <c r="AV7" i="4"/>
  <c r="AR38" i="4"/>
  <c r="AU7" i="4"/>
  <c r="AN38" i="4"/>
  <c r="AV11" i="4"/>
  <c r="AU11" i="4"/>
  <c r="AV15" i="4"/>
  <c r="AU15" i="4"/>
  <c r="AV19" i="4"/>
  <c r="AU19" i="4"/>
  <c r="AV23" i="4"/>
  <c r="AU23" i="4"/>
  <c r="AV27" i="4"/>
  <c r="AU27" i="4"/>
  <c r="AU9" i="4"/>
  <c r="AU13" i="4"/>
  <c r="AU17" i="4"/>
  <c r="AU21" i="4"/>
  <c r="AU25" i="4"/>
  <c r="AV28" i="4"/>
  <c r="AU28" i="4"/>
  <c r="AV30" i="4"/>
  <c r="AV32" i="4"/>
  <c r="AV34" i="4"/>
  <c r="AV29" i="4"/>
  <c r="AU29" i="4"/>
  <c r="AU35" i="4"/>
  <c r="AV35" i="4"/>
  <c r="AD10" i="4"/>
  <c r="AC10" i="4"/>
  <c r="AD14" i="4"/>
  <c r="AC14" i="4"/>
  <c r="AD18" i="4"/>
  <c r="AC18" i="4"/>
  <c r="AD22" i="4"/>
  <c r="AC22" i="4"/>
  <c r="AD26" i="4"/>
  <c r="AC26" i="4"/>
  <c r="AD38" i="4"/>
  <c r="AD7" i="4"/>
  <c r="Z38" i="4"/>
  <c r="AC7" i="4"/>
  <c r="V38" i="4"/>
  <c r="AD11" i="4"/>
  <c r="AC11" i="4"/>
  <c r="AD15" i="4"/>
  <c r="AC15" i="4"/>
  <c r="AD19" i="4"/>
  <c r="AC19" i="4"/>
  <c r="AD23" i="4"/>
  <c r="AC23" i="4"/>
  <c r="AD27" i="4"/>
  <c r="AC27" i="4"/>
  <c r="AC9" i="4"/>
  <c r="AC13" i="4"/>
  <c r="AC17" i="4"/>
  <c r="AC21" i="4"/>
  <c r="AC25" i="4"/>
  <c r="AD28" i="4"/>
  <c r="AC28" i="4"/>
  <c r="AD30" i="4"/>
  <c r="AD32" i="4"/>
  <c r="AD34" i="4"/>
  <c r="AD29" i="4"/>
  <c r="AC29" i="4"/>
  <c r="AC35" i="4"/>
  <c r="AD35" i="4"/>
  <c r="AU10" i="3"/>
  <c r="AT10" i="3"/>
  <c r="AU14" i="3"/>
  <c r="AT14" i="3"/>
  <c r="AU18" i="3"/>
  <c r="AT18" i="3"/>
  <c r="AU22" i="3"/>
  <c r="AT22" i="3"/>
  <c r="AU26" i="3"/>
  <c r="AT26" i="3"/>
  <c r="AU7" i="3"/>
  <c r="AT7" i="3"/>
  <c r="AU11" i="3"/>
  <c r="AT11" i="3"/>
  <c r="AU15" i="3"/>
  <c r="AT15" i="3"/>
  <c r="AU19" i="3"/>
  <c r="AT19" i="3"/>
  <c r="AU23" i="3"/>
  <c r="AT23" i="3"/>
  <c r="AU8" i="3"/>
  <c r="AT8" i="3"/>
  <c r="AU12" i="3"/>
  <c r="AT12" i="3"/>
  <c r="AU16" i="3"/>
  <c r="AT16" i="3"/>
  <c r="AU20" i="3"/>
  <c r="AT20" i="3"/>
  <c r="AU24" i="3"/>
  <c r="AT24" i="3"/>
  <c r="AU9" i="3"/>
  <c r="AT9" i="3"/>
  <c r="AU13" i="3"/>
  <c r="AT13" i="3"/>
  <c r="AU17" i="3"/>
  <c r="AT17" i="3"/>
  <c r="AU21" i="3"/>
  <c r="AT21" i="3"/>
  <c r="AU25" i="3"/>
  <c r="AT25" i="3"/>
  <c r="AB9" i="3"/>
  <c r="AC9" i="3"/>
  <c r="AB13" i="3"/>
  <c r="AC13" i="3"/>
  <c r="AB17" i="3"/>
  <c r="AC17" i="3"/>
  <c r="AB21" i="3"/>
  <c r="AC21" i="3"/>
  <c r="AB25" i="3"/>
  <c r="AC25" i="3"/>
  <c r="AB10" i="3"/>
  <c r="AC10" i="3"/>
  <c r="AB14" i="3"/>
  <c r="AC14" i="3"/>
  <c r="AB18" i="3"/>
  <c r="AC18" i="3"/>
  <c r="AB22" i="3"/>
  <c r="AC22" i="3"/>
  <c r="AB26" i="3"/>
  <c r="AC26" i="3"/>
  <c r="AB7" i="3"/>
  <c r="AC7" i="3"/>
  <c r="AB11" i="3"/>
  <c r="AC11" i="3"/>
  <c r="AB15" i="3"/>
  <c r="AC15" i="3"/>
  <c r="AB19" i="3"/>
  <c r="AC19" i="3"/>
  <c r="AB23" i="3"/>
  <c r="AC23" i="3"/>
  <c r="AB8" i="3"/>
  <c r="AC8" i="3"/>
  <c r="AB12" i="3"/>
  <c r="AC12" i="3"/>
  <c r="AB16" i="3"/>
  <c r="AC16" i="3"/>
  <c r="AB20" i="3"/>
  <c r="AC20" i="3"/>
  <c r="AB24" i="3"/>
  <c r="AC24" i="3"/>
  <c r="AQ38" i="2"/>
  <c r="AR38" i="2" s="1"/>
  <c r="AT38" i="2" s="1"/>
  <c r="AQ37" i="2"/>
  <c r="AR37" i="2" s="1"/>
  <c r="AT37" i="2" s="1"/>
  <c r="AQ36" i="2"/>
  <c r="AR36" i="2" s="1"/>
  <c r="AT36" i="2" s="1"/>
  <c r="AQ35" i="2"/>
  <c r="AR35" i="2" s="1"/>
  <c r="AQ34" i="2"/>
  <c r="AR34" i="2" s="1"/>
  <c r="AQ33" i="2"/>
  <c r="AR33" i="2" s="1"/>
  <c r="AU33" i="2" s="1"/>
  <c r="AQ32" i="2"/>
  <c r="AR32" i="2" s="1"/>
  <c r="AT32" i="2" s="1"/>
  <c r="AQ31" i="2"/>
  <c r="AR31" i="2" s="1"/>
  <c r="AQ30" i="2"/>
  <c r="AR30" i="2" s="1"/>
  <c r="AJ30" i="2"/>
  <c r="AJ31" i="2" s="1"/>
  <c r="AJ32" i="2" s="1"/>
  <c r="AJ33" i="2" s="1"/>
  <c r="AJ34" i="2" s="1"/>
  <c r="AJ35" i="2" s="1"/>
  <c r="AJ36" i="2" s="1"/>
  <c r="AQ29" i="2"/>
  <c r="AR29" i="2" s="1"/>
  <c r="AU29" i="2" s="1"/>
  <c r="AQ28" i="2"/>
  <c r="AR28" i="2" s="1"/>
  <c r="AU28" i="2" s="1"/>
  <c r="AQ27" i="2"/>
  <c r="AR27" i="2" s="1"/>
  <c r="AU27" i="2" s="1"/>
  <c r="AQ26" i="2"/>
  <c r="AR26" i="2" s="1"/>
  <c r="AT26" i="2" s="1"/>
  <c r="AQ25" i="2"/>
  <c r="AR25" i="2" s="1"/>
  <c r="AQ24" i="2"/>
  <c r="AR24" i="2" s="1"/>
  <c r="AQ23" i="2"/>
  <c r="AR23" i="2" s="1"/>
  <c r="AU23" i="2" s="1"/>
  <c r="AQ22" i="2"/>
  <c r="AR22" i="2" s="1"/>
  <c r="AT22" i="2" s="1"/>
  <c r="AQ21" i="2"/>
  <c r="AR21" i="2" s="1"/>
  <c r="AQ20" i="2"/>
  <c r="AR20" i="2" s="1"/>
  <c r="AQ19" i="2"/>
  <c r="AR19" i="2" s="1"/>
  <c r="AU19" i="2" s="1"/>
  <c r="AQ18" i="2"/>
  <c r="AR18" i="2" s="1"/>
  <c r="AT18" i="2" s="1"/>
  <c r="AQ17" i="2"/>
  <c r="AR17" i="2" s="1"/>
  <c r="AQ16" i="2"/>
  <c r="AR16" i="2" s="1"/>
  <c r="AQ15" i="2"/>
  <c r="AR15" i="2" s="1"/>
  <c r="AU15" i="2" s="1"/>
  <c r="AQ14" i="2"/>
  <c r="AR14" i="2" s="1"/>
  <c r="AT14" i="2" s="1"/>
  <c r="AQ13" i="2"/>
  <c r="AR13" i="2" s="1"/>
  <c r="AQ12" i="2"/>
  <c r="AR12" i="2" s="1"/>
  <c r="AU12" i="2" s="1"/>
  <c r="AQ11" i="2"/>
  <c r="AR11" i="2" s="1"/>
  <c r="AU11" i="2" s="1"/>
  <c r="AQ10" i="2"/>
  <c r="AR10" i="2" s="1"/>
  <c r="AT10" i="2" s="1"/>
  <c r="AQ9" i="2"/>
  <c r="AR9" i="2" s="1"/>
  <c r="AQ8" i="2"/>
  <c r="AR8" i="2" s="1"/>
  <c r="AU8" i="2" s="1"/>
  <c r="AJ8" i="2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Q7" i="2"/>
  <c r="AR7" i="2" s="1"/>
  <c r="AU7" i="2" s="1"/>
  <c r="Y38" i="2"/>
  <c r="Z38" i="2" s="1"/>
  <c r="Y37" i="2"/>
  <c r="Z37" i="2" s="1"/>
  <c r="Y36" i="2"/>
  <c r="Z36" i="2" s="1"/>
  <c r="Y35" i="2"/>
  <c r="Z35" i="2" s="1"/>
  <c r="AC35" i="2" s="1"/>
  <c r="Y34" i="2"/>
  <c r="Z34" i="2" s="1"/>
  <c r="AB34" i="2" s="1"/>
  <c r="Y33" i="2"/>
  <c r="Z33" i="2" s="1"/>
  <c r="Y32" i="2"/>
  <c r="Z32" i="2" s="1"/>
  <c r="Y31" i="2"/>
  <c r="Z31" i="2" s="1"/>
  <c r="AC31" i="2" s="1"/>
  <c r="Y30" i="2"/>
  <c r="Z30" i="2" s="1"/>
  <c r="AB30" i="2" s="1"/>
  <c r="R30" i="2"/>
  <c r="R31" i="2" s="1"/>
  <c r="R32" i="2" s="1"/>
  <c r="R33" i="2" s="1"/>
  <c r="R34" i="2" s="1"/>
  <c r="R35" i="2" s="1"/>
  <c r="R36" i="2" s="1"/>
  <c r="Y29" i="2"/>
  <c r="Z29" i="2" s="1"/>
  <c r="Y28" i="2"/>
  <c r="Z28" i="2" s="1"/>
  <c r="Y27" i="2"/>
  <c r="Z27" i="2" s="1"/>
  <c r="Y26" i="2"/>
  <c r="Z26" i="2" s="1"/>
  <c r="Y25" i="2"/>
  <c r="Z25" i="2" s="1"/>
  <c r="AC25" i="2" s="1"/>
  <c r="Y24" i="2"/>
  <c r="Z24" i="2" s="1"/>
  <c r="AB24" i="2" s="1"/>
  <c r="Y23" i="2"/>
  <c r="Z23" i="2" s="1"/>
  <c r="Y22" i="2"/>
  <c r="Z22" i="2" s="1"/>
  <c r="Y21" i="2"/>
  <c r="Z21" i="2" s="1"/>
  <c r="AC21" i="2" s="1"/>
  <c r="Y20" i="2"/>
  <c r="Z20" i="2" s="1"/>
  <c r="AB20" i="2" s="1"/>
  <c r="Y19" i="2"/>
  <c r="Z19" i="2" s="1"/>
  <c r="Y18" i="2"/>
  <c r="Z18" i="2" s="1"/>
  <c r="Y17" i="2"/>
  <c r="Z17" i="2" s="1"/>
  <c r="AC17" i="2" s="1"/>
  <c r="Y16" i="2"/>
  <c r="Z16" i="2" s="1"/>
  <c r="AB16" i="2" s="1"/>
  <c r="Y15" i="2"/>
  <c r="Z15" i="2" s="1"/>
  <c r="Y14" i="2"/>
  <c r="Z14" i="2" s="1"/>
  <c r="AC14" i="2" s="1"/>
  <c r="Y13" i="2"/>
  <c r="Z13" i="2" s="1"/>
  <c r="AB13" i="2" s="1"/>
  <c r="Y12" i="2"/>
  <c r="Z12" i="2" s="1"/>
  <c r="AB12" i="2" s="1"/>
  <c r="Y11" i="2"/>
  <c r="Z11" i="2" s="1"/>
  <c r="Y10" i="2"/>
  <c r="Z10" i="2" s="1"/>
  <c r="AC10" i="2" s="1"/>
  <c r="Y9" i="2"/>
  <c r="Z9" i="2" s="1"/>
  <c r="AB9" i="2" s="1"/>
  <c r="Y8" i="2"/>
  <c r="Z8" i="2" s="1"/>
  <c r="AB8" i="2" s="1"/>
  <c r="R8" i="2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Y7" i="2"/>
  <c r="Z7" i="2" s="1"/>
  <c r="AT29" i="2" l="1"/>
  <c r="AC9" i="2"/>
  <c r="AT27" i="2"/>
  <c r="AC13" i="2"/>
  <c r="AC16" i="2"/>
  <c r="AT7" i="2"/>
  <c r="AT19" i="2"/>
  <c r="AT15" i="2"/>
  <c r="AT23" i="2"/>
  <c r="AC8" i="2"/>
  <c r="AC12" i="2"/>
  <c r="AU9" i="2"/>
  <c r="AT9" i="2"/>
  <c r="AU13" i="2"/>
  <c r="AT13" i="2"/>
  <c r="AU31" i="2"/>
  <c r="AT31" i="2"/>
  <c r="AU35" i="2"/>
  <c r="AT35" i="2"/>
  <c r="AT8" i="2"/>
  <c r="AT11" i="2"/>
  <c r="AT12" i="2"/>
  <c r="AT33" i="2"/>
  <c r="AU37" i="2"/>
  <c r="AU10" i="2"/>
  <c r="AU14" i="2"/>
  <c r="AU16" i="2"/>
  <c r="AT16" i="2"/>
  <c r="AU18" i="2"/>
  <c r="AU20" i="2"/>
  <c r="AT20" i="2"/>
  <c r="AU22" i="2"/>
  <c r="AU24" i="2"/>
  <c r="AT24" i="2"/>
  <c r="AU26" i="2"/>
  <c r="AT28" i="2"/>
  <c r="AU41" i="2"/>
  <c r="AQ41" i="2"/>
  <c r="AM41" i="2"/>
  <c r="AU17" i="2"/>
  <c r="AT17" i="2"/>
  <c r="AU21" i="2"/>
  <c r="AT21" i="2"/>
  <c r="AU25" i="2"/>
  <c r="AT25" i="2"/>
  <c r="AU30" i="2"/>
  <c r="AT30" i="2"/>
  <c r="AU32" i="2"/>
  <c r="AU34" i="2"/>
  <c r="AT34" i="2"/>
  <c r="AU36" i="2"/>
  <c r="AU38" i="2"/>
  <c r="AC11" i="2"/>
  <c r="AB11" i="2"/>
  <c r="U41" i="2"/>
  <c r="AC7" i="2"/>
  <c r="AB7" i="2"/>
  <c r="AC41" i="2"/>
  <c r="Y41" i="2"/>
  <c r="AC15" i="2"/>
  <c r="AB15" i="2"/>
  <c r="AC29" i="2"/>
  <c r="AB29" i="2"/>
  <c r="AC33" i="2"/>
  <c r="AB33" i="2"/>
  <c r="AC18" i="2"/>
  <c r="AB18" i="2"/>
  <c r="AC20" i="2"/>
  <c r="AC22" i="2"/>
  <c r="AB22" i="2"/>
  <c r="AC24" i="2"/>
  <c r="AC26" i="2"/>
  <c r="AB26" i="2"/>
  <c r="AB31" i="2"/>
  <c r="AB35" i="2"/>
  <c r="AC37" i="2"/>
  <c r="AB37" i="2"/>
  <c r="AC19" i="2"/>
  <c r="AB19" i="2"/>
  <c r="AC23" i="2"/>
  <c r="AB23" i="2"/>
  <c r="AC27" i="2"/>
  <c r="AB27" i="2"/>
  <c r="AB10" i="2"/>
  <c r="AB14" i="2"/>
  <c r="AB17" i="2"/>
  <c r="AB21" i="2"/>
  <c r="AB25" i="2"/>
  <c r="AC28" i="2"/>
  <c r="AB28" i="2"/>
  <c r="AC30" i="2"/>
  <c r="AC32" i="2"/>
  <c r="AB32" i="2"/>
  <c r="AC34" i="2"/>
  <c r="AC36" i="2"/>
  <c r="AB36" i="2"/>
  <c r="AC38" i="2"/>
  <c r="AB38" i="2"/>
  <c r="K10" i="3" l="1"/>
  <c r="K18" i="3"/>
  <c r="K26" i="3"/>
  <c r="H7" i="3"/>
  <c r="I7" i="3" s="1"/>
  <c r="J7" i="3" s="1"/>
  <c r="L29" i="4"/>
  <c r="L32" i="4"/>
  <c r="L33" i="4"/>
  <c r="L34" i="4"/>
  <c r="A30" i="4"/>
  <c r="L2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L7" i="4"/>
  <c r="H7" i="2"/>
  <c r="I7" i="2" s="1"/>
  <c r="J7" i="2" s="1"/>
  <c r="D29" i="3" l="1"/>
  <c r="H29" i="3"/>
  <c r="K29" i="3"/>
  <c r="K38" i="2"/>
  <c r="K14" i="3"/>
  <c r="L15" i="4"/>
  <c r="L35" i="4"/>
  <c r="L31" i="4"/>
  <c r="D38" i="4"/>
  <c r="L30" i="4"/>
  <c r="K22" i="3"/>
  <c r="K15" i="3"/>
  <c r="K17" i="3"/>
  <c r="K19" i="3"/>
  <c r="K11" i="3"/>
  <c r="K23" i="3"/>
  <c r="K25" i="3"/>
  <c r="K9" i="3"/>
  <c r="K21" i="3"/>
  <c r="K13" i="3"/>
  <c r="K24" i="3"/>
  <c r="K20" i="3"/>
  <c r="K16" i="3"/>
  <c r="K12" i="3"/>
  <c r="K8" i="3"/>
  <c r="L19" i="4"/>
  <c r="L23" i="4"/>
  <c r="L11" i="4"/>
  <c r="L27" i="4"/>
  <c r="L18" i="4"/>
  <c r="L20" i="4"/>
  <c r="L14" i="4"/>
  <c r="L16" i="4"/>
  <c r="L8" i="4"/>
  <c r="L10" i="4"/>
  <c r="L12" i="4"/>
  <c r="L26" i="4"/>
  <c r="L22" i="4"/>
  <c r="L24" i="4"/>
  <c r="L9" i="4"/>
  <c r="L13" i="4"/>
  <c r="L17" i="4"/>
  <c r="L21" i="4"/>
  <c r="L25" i="4"/>
  <c r="K7" i="3"/>
  <c r="K37" i="2"/>
  <c r="K7" i="2"/>
  <c r="K36" i="2"/>
  <c r="K30" i="2"/>
  <c r="A30" i="2"/>
  <c r="A31" i="2" s="1"/>
  <c r="A32" i="2" s="1"/>
  <c r="A33" i="2" s="1"/>
  <c r="A34" i="2" s="1"/>
  <c r="A35" i="2" s="1"/>
  <c r="A36" i="2" s="1"/>
  <c r="K24" i="2"/>
  <c r="K16" i="2"/>
  <c r="K8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H41" i="2" l="1"/>
  <c r="D41" i="2"/>
  <c r="K41" i="2"/>
  <c r="H38" i="4"/>
  <c r="K28" i="2"/>
  <c r="K9" i="2"/>
  <c r="K19" i="2"/>
  <c r="K25" i="2"/>
  <c r="K10" i="2"/>
  <c r="K13" i="2"/>
  <c r="K26" i="2"/>
  <c r="K15" i="2"/>
  <c r="K18" i="2"/>
  <c r="K21" i="2"/>
  <c r="K22" i="2"/>
  <c r="K29" i="2"/>
  <c r="K31" i="2"/>
  <c r="K23" i="2"/>
  <c r="K32" i="2"/>
  <c r="K35" i="2"/>
  <c r="K11" i="2"/>
  <c r="K14" i="2"/>
  <c r="K17" i="2"/>
  <c r="K27" i="2"/>
  <c r="K33" i="2"/>
  <c r="K12" i="2"/>
  <c r="K20" i="2"/>
  <c r="K34" i="2"/>
  <c r="L38" i="4" l="1"/>
</calcChain>
</file>

<file path=xl/sharedStrings.xml><?xml version="1.0" encoding="utf-8"?>
<sst xmlns="http://schemas.openxmlformats.org/spreadsheetml/2006/main" count="1689" uniqueCount="203">
  <si>
    <t>الفصل الاول</t>
  </si>
  <si>
    <t>القـــــــــــــــــــــــــائمة الاسمية للتلاميـــــــــــــــــــــــــــــــــــذ</t>
  </si>
  <si>
    <t>الاسم  و اللقب</t>
  </si>
  <si>
    <t>الاختبار</t>
  </si>
  <si>
    <t>المعدل</t>
  </si>
  <si>
    <t>المعامل</t>
  </si>
  <si>
    <t>المجموع</t>
  </si>
  <si>
    <t>الملاحظة</t>
  </si>
  <si>
    <t>الاختبار*2</t>
  </si>
  <si>
    <t>ثانوية :الشهيد سعيداني أحمد</t>
  </si>
  <si>
    <t>الأستاذة : حـــــمان يمنى</t>
  </si>
  <si>
    <t>ولايــــــة : بشــــــار</t>
  </si>
  <si>
    <t>الــــــــمادة : آداب وفلســــــفة</t>
  </si>
  <si>
    <t>الرقم</t>
  </si>
  <si>
    <t>الموسم الدراسى: 2019/2018</t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</si>
  <si>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</si>
  <si>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</si>
  <si>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</si>
  <si>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</si>
  <si>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</si>
  <si>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</si>
  <si>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</si>
  <si>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</si>
  <si>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</si>
  <si>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</si>
  <si>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</si>
  <si>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</si>
  <si>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</si>
  <si>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</si>
  <si>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</si>
  <si>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</si>
  <si>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</si>
  <si>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</si>
  <si>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</si>
  <si>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</si>
  <si>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</si>
  <si>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</si>
  <si>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</si>
  <si>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</si>
  <si>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</si>
  <si>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</si>
  <si>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</si>
  <si>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</si>
  <si>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</si>
  <si>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</si>
  <si>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م.المستمرة</t>
  </si>
  <si>
    <t>تط/شفهي</t>
  </si>
  <si>
    <t xml:space="preserve">معدل الفروض </t>
  </si>
  <si>
    <t>فوق المعدل</t>
  </si>
  <si>
    <t>تحت المعدل</t>
  </si>
  <si>
    <t>معدل القسم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</si>
  <si>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</si>
  <si>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</si>
  <si>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</si>
  <si>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</si>
  <si>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</si>
  <si>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</si>
  <si>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</si>
  <si>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</si>
  <si>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</si>
  <si>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</si>
  <si>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</si>
  <si>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</si>
  <si>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</si>
  <si>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</si>
  <si>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</si>
  <si>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</si>
  <si>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</si>
  <si>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</si>
  <si>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</si>
  <si>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</si>
  <si>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</si>
  <si>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</si>
  <si>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</si>
  <si>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</si>
  <si>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</si>
  <si>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</si>
  <si>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</si>
  <si>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</si>
  <si>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</si>
  <si>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</si>
  <si>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</si>
  <si>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</si>
  <si>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القســــــــــــــــم: 2ع.تج1</t>
  </si>
  <si>
    <t>القســــــــــــــــم: 2ع.تج2</t>
  </si>
  <si>
    <t>القســــــــــــــــم: 3ت.إق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</si>
  <si>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</si>
  <si>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</si>
  <si>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</si>
  <si>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</si>
  <si>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</si>
  <si>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</si>
  <si>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</si>
  <si>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</si>
  <si>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</si>
  <si>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</si>
  <si>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</si>
  <si>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</si>
  <si>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</si>
  <si>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</si>
  <si>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</si>
  <si>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</si>
  <si>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</si>
  <si>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</si>
  <si>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</si>
  <si>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</si>
  <si>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</si>
  <si>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</si>
  <si>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</si>
  <si>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</si>
  <si>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</si>
  <si>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</si>
  <si>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</si>
  <si>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</si>
  <si>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مجدوب عبد القادر صلاح الدين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</si>
  <si>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</si>
  <si>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</si>
  <si>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</si>
  <si>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</si>
  <si>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</si>
  <si>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</si>
  <si>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</si>
  <si>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</si>
  <si>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</si>
  <si>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</si>
  <si>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</si>
  <si>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</si>
  <si>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</si>
  <si>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</si>
  <si>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</si>
  <si>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</si>
  <si>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</si>
  <si>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</si>
  <si>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</si>
  <si>
    <t>القســــــــــــــــم: 3أ.فل</t>
  </si>
  <si>
    <t>صديقي أمال</t>
  </si>
  <si>
    <t>الفصل الثاني</t>
  </si>
  <si>
    <t>الفصل الثالث</t>
  </si>
  <si>
    <t>ثانوية :الشه+S1:AE26يد سعيداني أحمد</t>
  </si>
  <si>
    <t>الفرض 1</t>
  </si>
  <si>
    <t>الفرض 2</t>
  </si>
  <si>
    <t>معدل الفروض</t>
  </si>
  <si>
    <t>الاختبار/40</t>
  </si>
  <si>
    <t>الــــــــمادة : اللغة العربية و آدابهـــا</t>
  </si>
  <si>
    <t xml:space="preserve"> الــــــــمادة : اللغة العربية و آدابهـــا</t>
  </si>
  <si>
    <t>12.00</t>
  </si>
  <si>
    <t>14.00</t>
  </si>
  <si>
    <t>16.50</t>
  </si>
  <si>
    <t>13.00</t>
  </si>
  <si>
    <t>17.00</t>
  </si>
  <si>
    <t>16.00</t>
  </si>
  <si>
    <t>11.50</t>
  </si>
  <si>
    <t>11.00</t>
  </si>
  <si>
    <t>15.50</t>
  </si>
  <si>
    <t>17.50</t>
  </si>
  <si>
    <t>15.00</t>
  </si>
  <si>
    <t>12.50</t>
  </si>
  <si>
    <t>13.50</t>
  </si>
  <si>
    <t>10.00</t>
  </si>
  <si>
    <t>10.50</t>
  </si>
  <si>
    <t>07.25</t>
  </si>
  <si>
    <t>08.50</t>
  </si>
  <si>
    <t>07.00</t>
  </si>
  <si>
    <t>09.75</t>
  </si>
  <si>
    <t>14.50</t>
  </si>
  <si>
    <t>06.25</t>
  </si>
  <si>
    <t>12.25</t>
  </si>
  <si>
    <t>05.00</t>
  </si>
  <si>
    <t>08.00</t>
  </si>
  <si>
    <t>09.00</t>
  </si>
  <si>
    <t>14.25</t>
  </si>
  <si>
    <t>11.25</t>
  </si>
  <si>
    <t>14.75</t>
  </si>
  <si>
    <t>10.75</t>
  </si>
  <si>
    <t>08.75</t>
  </si>
  <si>
    <t>10.25</t>
  </si>
  <si>
    <t>06.50</t>
  </si>
  <si>
    <t>18.00</t>
  </si>
  <si>
    <t>07.50</t>
  </si>
  <si>
    <t>11.75</t>
  </si>
  <si>
    <t>05.75</t>
  </si>
  <si>
    <t>09.50</t>
  </si>
  <si>
    <t>04.00</t>
  </si>
  <si>
    <t>06.00</t>
  </si>
  <si>
    <t>03.25</t>
  </si>
  <si>
    <t>08.25</t>
  </si>
  <si>
    <t>03.00</t>
  </si>
  <si>
    <t>07.75</t>
  </si>
  <si>
    <t>06.75</t>
  </si>
  <si>
    <t>13.25</t>
  </si>
  <si>
    <t>15.75</t>
  </si>
  <si>
    <t>09.25</t>
  </si>
  <si>
    <t>04.50</t>
  </si>
  <si>
    <t>03.50</t>
  </si>
  <si>
    <t>04.75</t>
  </si>
  <si>
    <t>05.25</t>
  </si>
  <si>
    <t>03.75</t>
  </si>
  <si>
    <t>تعبير كتابي</t>
  </si>
  <si>
    <t>واجب منزلي</t>
  </si>
  <si>
    <t>مشروع</t>
  </si>
  <si>
    <t>أنشطـــــــة التقويــــــــم</t>
  </si>
  <si>
    <t>الــــــــمادة : اللغة العربية وآدابها</t>
  </si>
  <si>
    <t>م.المعامل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</si>
</sst>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2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sz val="14"/>
      <name val="Times New Roman"/>
      <family val="1"/>
    </font>
    <font>
      <sz val="28"/>
      <name val="Andalus"/>
      <family val="1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0"/>
      <name val="DecoType Naskh"/>
      <charset val="178"/>
    </font>
    <font>
      <b/>
      <sz val="12"/>
      <name val="Times New Roman"/>
      <family val="1"/>
    </font>
    <font>
      <b/>
      <sz val="12"/>
      <name val="Arabic Transparent"/>
      <charset val="178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6"/>
      <name val="Times New Roman"/>
      <family val="1"/>
    </font>
    <font>
      <b/>
      <sz val="16"/>
      <color theme="0"/>
      <name val="DecoType Naskh"/>
      <charset val="178"/>
    </font>
    <font>
      <b/>
      <sz val="22"/>
      <name val="Andalus"/>
      <family val="1"/>
    </font>
    <font>
      <b/>
      <sz val="24"/>
      <name val="Andalus"/>
      <family val="1"/>
    </font>
    <font>
      <b/>
      <sz val="24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30">
    <xf numFmtId="0" fontId="0" fillId="0" borderId="0" xfId="0"/>
    <xf numFmtId="0" fontId="0" fillId="0" borderId="0" xfId="0" applyBorder="1"/>
    <xf numFmtId="0" fontId="7" fillId="9" borderId="19" xfId="2" applyFont="1" applyFill="1" applyBorder="1" applyAlignment="1">
      <alignment horizontal="center"/>
    </xf>
    <xf numFmtId="2" fontId="9" fillId="7" borderId="20" xfId="0" quotePrefix="1" applyNumberFormat="1" applyFont="1" applyFill="1" applyBorder="1" applyAlignment="1" applyProtection="1">
      <alignment horizontal="center"/>
      <protection locked="0"/>
    </xf>
    <xf numFmtId="2" fontId="9" fillId="12" borderId="20" xfId="0" applyNumberFormat="1" applyFont="1" applyFill="1" applyBorder="1" applyAlignment="1">
      <alignment horizontal="center"/>
    </xf>
    <xf numFmtId="2" fontId="9" fillId="11" borderId="20" xfId="0" applyNumberFormat="1" applyFont="1" applyFill="1" applyBorder="1" applyAlignment="1" applyProtection="1">
      <alignment horizontal="center"/>
      <protection locked="0"/>
    </xf>
    <xf numFmtId="2" fontId="9" fillId="11" borderId="20" xfId="0" applyNumberFormat="1" applyFont="1" applyFill="1" applyBorder="1" applyAlignment="1">
      <alignment horizontal="center"/>
    </xf>
    <xf numFmtId="2" fontId="9" fillId="3" borderId="20" xfId="0" applyNumberFormat="1" applyFont="1" applyFill="1" applyBorder="1" applyAlignment="1">
      <alignment horizontal="center"/>
    </xf>
    <xf numFmtId="0" fontId="9" fillId="10" borderId="19" xfId="0" applyNumberFormat="1" applyFont="1" applyFill="1" applyBorder="1" applyAlignment="1" applyProtection="1">
      <alignment horizontal="center"/>
      <protection locked="0"/>
    </xf>
    <xf numFmtId="2" fontId="9" fillId="6" borderId="16" xfId="0" applyNumberFormat="1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0" borderId="19" xfId="0" applyFont="1" applyBorder="1"/>
    <xf numFmtId="2" fontId="9" fillId="7" borderId="19" xfId="0" applyNumberFormat="1" applyFont="1" applyFill="1" applyBorder="1" applyAlignment="1" applyProtection="1">
      <alignment horizontal="center"/>
      <protection locked="0"/>
    </xf>
    <xf numFmtId="2" fontId="9" fillId="12" borderId="19" xfId="0" applyNumberFormat="1" applyFont="1" applyFill="1" applyBorder="1" applyAlignment="1">
      <alignment horizontal="center"/>
    </xf>
    <xf numFmtId="2" fontId="9" fillId="11" borderId="19" xfId="0" applyNumberFormat="1" applyFont="1" applyFill="1" applyBorder="1" applyAlignment="1" applyProtection="1">
      <alignment horizontal="center"/>
      <protection locked="0"/>
    </xf>
    <xf numFmtId="0" fontId="3" fillId="9" borderId="14" xfId="2" applyFont="1" applyFill="1" applyBorder="1" applyAlignment="1">
      <alignment horizontal="center"/>
    </xf>
    <xf numFmtId="2" fontId="9" fillId="13" borderId="18" xfId="0" applyNumberFormat="1" applyFont="1" applyFill="1" applyBorder="1" applyAlignment="1" applyProtection="1">
      <alignment horizontal="center"/>
      <protection locked="0"/>
    </xf>
    <xf numFmtId="2" fontId="9" fillId="13" borderId="11" xfId="0" applyNumberFormat="1" applyFont="1" applyFill="1" applyBorder="1" applyAlignment="1" applyProtection="1">
      <alignment horizontal="center"/>
      <protection locked="0"/>
    </xf>
    <xf numFmtId="0" fontId="6" fillId="16" borderId="19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Border="1"/>
    <xf numFmtId="0" fontId="3" fillId="9" borderId="19" xfId="2" applyFont="1" applyFill="1" applyBorder="1" applyAlignment="1">
      <alignment horizontal="center"/>
    </xf>
    <xf numFmtId="2" fontId="9" fillId="13" borderId="19" xfId="0" applyNumberFormat="1" applyFont="1" applyFill="1" applyBorder="1" applyAlignment="1" applyProtection="1">
      <alignment horizontal="center"/>
      <protection locked="0"/>
    </xf>
    <xf numFmtId="2" fontId="6" fillId="16" borderId="19" xfId="0" applyNumberFormat="1" applyFont="1" applyFill="1" applyBorder="1" applyAlignment="1">
      <alignment horizontal="center"/>
    </xf>
    <xf numFmtId="0" fontId="0" fillId="6" borderId="0" xfId="0" applyFill="1"/>
    <xf numFmtId="0" fontId="0" fillId="0" borderId="0" xfId="0" applyProtection="1"/>
    <xf numFmtId="0" fontId="7" fillId="9" borderId="19" xfId="2" applyFont="1" applyFill="1" applyBorder="1" applyAlignment="1" applyProtection="1">
      <alignment horizontal="center"/>
    </xf>
    <xf numFmtId="0" fontId="10" fillId="14" borderId="19" xfId="0" applyFont="1" applyFill="1" applyBorder="1" applyAlignment="1" applyProtection="1">
      <alignment horizontal="right"/>
    </xf>
    <xf numFmtId="2" fontId="9" fillId="11" borderId="20" xfId="0" applyNumberFormat="1" applyFont="1" applyFill="1" applyBorder="1" applyAlignment="1" applyProtection="1">
      <alignment horizontal="center"/>
    </xf>
    <xf numFmtId="2" fontId="9" fillId="3" borderId="20" xfId="0" applyNumberFormat="1" applyFont="1" applyFill="1" applyBorder="1" applyAlignment="1" applyProtection="1">
      <alignment horizontal="center"/>
    </xf>
    <xf numFmtId="0" fontId="9" fillId="10" borderId="19" xfId="0" applyNumberFormat="1" applyFont="1" applyFill="1" applyBorder="1" applyAlignment="1" applyProtection="1">
      <alignment horizontal="center"/>
    </xf>
    <xf numFmtId="2" fontId="9" fillId="6" borderId="16" xfId="0" applyNumberFormat="1" applyFont="1" applyFill="1" applyBorder="1" applyAlignment="1" applyProtection="1">
      <alignment horizontal="center"/>
    </xf>
    <xf numFmtId="0" fontId="6" fillId="4" borderId="19" xfId="0" applyFont="1" applyFill="1" applyBorder="1" applyAlignment="1" applyProtection="1">
      <alignment horizontal="center"/>
    </xf>
    <xf numFmtId="0" fontId="6" fillId="16" borderId="19" xfId="0" applyFont="1" applyFill="1" applyBorder="1" applyAlignment="1" applyProtection="1">
      <alignment horizontal="center"/>
    </xf>
    <xf numFmtId="0" fontId="3" fillId="9" borderId="14" xfId="2" applyFont="1" applyFill="1" applyBorder="1" applyAlignment="1" applyProtection="1">
      <alignment horizontal="center"/>
    </xf>
    <xf numFmtId="0" fontId="3" fillId="9" borderId="23" xfId="2" applyFont="1" applyFill="1" applyBorder="1" applyAlignment="1" applyProtection="1">
      <alignment horizontal="center"/>
    </xf>
    <xf numFmtId="0" fontId="3" fillId="9" borderId="19" xfId="2" applyFont="1" applyFill="1" applyBorder="1" applyAlignment="1" applyProtection="1">
      <alignment horizontal="center"/>
    </xf>
    <xf numFmtId="2" fontId="9" fillId="11" borderId="19" xfId="0" applyNumberFormat="1" applyFont="1" applyFill="1" applyBorder="1" applyAlignment="1" applyProtection="1">
      <alignment horizontal="center"/>
    </xf>
    <xf numFmtId="2" fontId="9" fillId="3" borderId="19" xfId="0" applyNumberFormat="1" applyFont="1" applyFill="1" applyBorder="1" applyAlignment="1" applyProtection="1">
      <alignment horizontal="center"/>
    </xf>
    <xf numFmtId="2" fontId="9" fillId="6" borderId="19" xfId="0" applyNumberFormat="1" applyFont="1" applyFill="1" applyBorder="1" applyAlignment="1" applyProtection="1">
      <alignment horizontal="center"/>
    </xf>
    <xf numFmtId="2" fontId="6" fillId="16" borderId="19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2" fontId="9" fillId="12" borderId="20" xfId="0" applyNumberFormat="1" applyFont="1" applyFill="1" applyBorder="1" applyAlignment="1" applyProtection="1">
      <alignment horizontal="center"/>
    </xf>
    <xf numFmtId="0" fontId="12" fillId="9" borderId="19" xfId="2" applyFont="1" applyFill="1" applyBorder="1" applyAlignment="1" applyProtection="1">
      <alignment horizontal="center"/>
    </xf>
    <xf numFmtId="2" fontId="0" fillId="0" borderId="0" xfId="0" applyNumberFormat="1"/>
    <xf numFmtId="0" fontId="10" fillId="14" borderId="14" xfId="0" applyFont="1" applyFill="1" applyBorder="1" applyAlignment="1">
      <alignment horizontal="right"/>
    </xf>
    <xf numFmtId="0" fontId="10" fillId="14" borderId="11" xfId="0" applyFont="1" applyFill="1" applyBorder="1" applyAlignment="1">
      <alignment horizontal="right"/>
    </xf>
    <xf numFmtId="0" fontId="6" fillId="9" borderId="14" xfId="2" applyFont="1" applyFill="1" applyBorder="1" applyAlignment="1">
      <alignment horizontal="center"/>
    </xf>
    <xf numFmtId="0" fontId="10" fillId="14" borderId="14" xfId="0" applyFont="1" applyFill="1" applyBorder="1" applyAlignment="1" applyProtection="1">
      <alignment horizontal="right"/>
    </xf>
    <xf numFmtId="0" fontId="10" fillId="14" borderId="11" xfId="0" applyFont="1" applyFill="1" applyBorder="1" applyAlignment="1" applyProtection="1">
      <alignment horizontal="right"/>
    </xf>
    <xf numFmtId="0" fontId="6" fillId="9" borderId="14" xfId="2" applyFont="1" applyFill="1" applyBorder="1" applyAlignment="1" applyProtection="1">
      <alignment horizontal="center"/>
    </xf>
    <xf numFmtId="0" fontId="6" fillId="9" borderId="19" xfId="2" applyFont="1" applyFill="1" applyBorder="1" applyAlignment="1" applyProtection="1">
      <alignment horizontal="center"/>
    </xf>
    <xf numFmtId="2" fontId="11" fillId="15" borderId="19" xfId="0" applyNumberFormat="1" applyFont="1" applyFill="1" applyBorder="1" applyAlignment="1" applyProtection="1">
      <alignment horizontal="right"/>
    </xf>
    <xf numFmtId="0" fontId="6" fillId="9" borderId="19" xfId="2" applyFont="1" applyFill="1" applyBorder="1" applyAlignment="1">
      <alignment horizontal="center"/>
    </xf>
    <xf numFmtId="0" fontId="6" fillId="9" borderId="14" xfId="2" applyFont="1" applyFill="1" applyBorder="1" applyAlignment="1" applyProtection="1">
      <alignment horizontal="center"/>
    </xf>
    <xf numFmtId="0" fontId="10" fillId="14" borderId="14" xfId="0" applyFont="1" applyFill="1" applyBorder="1" applyAlignment="1" applyProtection="1">
      <alignment horizontal="right"/>
    </xf>
    <xf numFmtId="2" fontId="11" fillId="15" borderId="19" xfId="0" applyNumberFormat="1" applyFont="1" applyFill="1" applyBorder="1" applyAlignment="1" applyProtection="1">
      <alignment horizontal="right"/>
    </xf>
    <xf numFmtId="0" fontId="6" fillId="9" borderId="19" xfId="2" applyFont="1" applyFill="1" applyBorder="1" applyAlignment="1" applyProtection="1">
      <alignment horizontal="center"/>
    </xf>
    <xf numFmtId="2" fontId="9" fillId="13" borderId="11" xfId="0" applyNumberFormat="1" applyFont="1" applyFill="1" applyBorder="1" applyAlignment="1" applyProtection="1">
      <alignment horizontal="center"/>
    </xf>
    <xf numFmtId="2" fontId="9" fillId="13" borderId="19" xfId="0" applyNumberFormat="1" applyFont="1" applyFill="1" applyBorder="1" applyAlignment="1" applyProtection="1">
      <alignment horizontal="center"/>
    </xf>
    <xf numFmtId="2" fontId="9" fillId="13" borderId="18" xfId="0" applyNumberFormat="1" applyFont="1" applyFill="1" applyBorder="1" applyAlignment="1" applyProtection="1">
      <alignment horizontal="center"/>
    </xf>
    <xf numFmtId="2" fontId="9" fillId="7" borderId="20" xfId="0" quotePrefix="1" applyNumberFormat="1" applyFont="1" applyFill="1" applyBorder="1" applyAlignment="1" applyProtection="1">
      <alignment horizontal="center"/>
    </xf>
    <xf numFmtId="0" fontId="6" fillId="0" borderId="19" xfId="0" applyFont="1" applyBorder="1" applyProtection="1"/>
    <xf numFmtId="2" fontId="9" fillId="7" borderId="19" xfId="0" applyNumberFormat="1" applyFont="1" applyFill="1" applyBorder="1" applyAlignment="1" applyProtection="1">
      <alignment horizontal="center"/>
    </xf>
    <xf numFmtId="2" fontId="9" fillId="12" borderId="19" xfId="0" applyNumberFormat="1" applyFont="1" applyFill="1" applyBorder="1" applyAlignment="1" applyProtection="1">
      <alignment horizontal="center"/>
    </xf>
    <xf numFmtId="2" fontId="9" fillId="13" borderId="21" xfId="0" applyNumberFormat="1" applyFont="1" applyFill="1" applyBorder="1" applyAlignment="1" applyProtection="1">
      <alignment horizontal="center"/>
    </xf>
    <xf numFmtId="2" fontId="9" fillId="7" borderId="24" xfId="0" applyNumberFormat="1" applyFont="1" applyFill="1" applyBorder="1" applyAlignment="1" applyProtection="1">
      <alignment horizontal="center"/>
    </xf>
    <xf numFmtId="2" fontId="9" fillId="12" borderId="24" xfId="0" applyNumberFormat="1" applyFont="1" applyFill="1" applyBorder="1" applyAlignment="1" applyProtection="1">
      <alignment horizontal="center"/>
    </xf>
    <xf numFmtId="2" fontId="9" fillId="11" borderId="24" xfId="0" applyNumberFormat="1" applyFont="1" applyFill="1" applyBorder="1" applyAlignment="1" applyProtection="1">
      <alignment horizontal="center"/>
    </xf>
    <xf numFmtId="0" fontId="6" fillId="0" borderId="24" xfId="0" applyFont="1" applyBorder="1" applyProtection="1"/>
    <xf numFmtId="0" fontId="6" fillId="0" borderId="14" xfId="0" applyFont="1" applyBorder="1" applyProtection="1"/>
    <xf numFmtId="0" fontId="3" fillId="9" borderId="11" xfId="2" applyFont="1" applyFill="1" applyBorder="1" applyAlignment="1" applyProtection="1">
      <alignment horizontal="center"/>
    </xf>
    <xf numFmtId="0" fontId="0" fillId="0" borderId="19" xfId="0" applyBorder="1" applyProtection="1"/>
    <xf numFmtId="164" fontId="9" fillId="13" borderId="18" xfId="0" applyNumberFormat="1" applyFont="1" applyFill="1" applyBorder="1" applyAlignment="1" applyProtection="1">
      <alignment horizontal="center"/>
      <protection locked="0"/>
    </xf>
    <xf numFmtId="164" fontId="9" fillId="7" borderId="20" xfId="0" quotePrefix="1" applyNumberFormat="1" applyFont="1" applyFill="1" applyBorder="1" applyAlignment="1" applyProtection="1">
      <alignment horizontal="center"/>
      <protection locked="0"/>
    </xf>
    <xf numFmtId="164" fontId="9" fillId="12" borderId="20" xfId="0" applyNumberFormat="1" applyFont="1" applyFill="1" applyBorder="1" applyAlignment="1" applyProtection="1">
      <alignment horizontal="center"/>
      <protection locked="0"/>
    </xf>
    <xf numFmtId="164" fontId="9" fillId="11" borderId="20" xfId="0" applyNumberFormat="1" applyFont="1" applyFill="1" applyBorder="1" applyAlignment="1" applyProtection="1">
      <alignment horizontal="center"/>
      <protection locked="0"/>
    </xf>
    <xf numFmtId="164" fontId="9" fillId="11" borderId="20" xfId="0" applyNumberFormat="1" applyFont="1" applyFill="1" applyBorder="1" applyAlignment="1" applyProtection="1">
      <alignment horizontal="center"/>
    </xf>
    <xf numFmtId="164" fontId="9" fillId="3" borderId="20" xfId="0" applyNumberFormat="1" applyFont="1" applyFill="1" applyBorder="1" applyAlignment="1" applyProtection="1">
      <alignment horizontal="center"/>
    </xf>
    <xf numFmtId="0" fontId="10" fillId="14" borderId="11" xfId="0" applyFont="1" applyFill="1" applyBorder="1" applyAlignment="1" applyProtection="1">
      <alignment horizontal="right"/>
    </xf>
    <xf numFmtId="0" fontId="10" fillId="14" borderId="14" xfId="0" applyFont="1" applyFill="1" applyBorder="1" applyAlignment="1" applyProtection="1"/>
    <xf numFmtId="0" fontId="10" fillId="14" borderId="11" xfId="0" applyFont="1" applyFill="1" applyBorder="1" applyAlignment="1" applyProtection="1"/>
    <xf numFmtId="164" fontId="9" fillId="6" borderId="16" xfId="0" applyNumberFormat="1" applyFont="1" applyFill="1" applyBorder="1" applyAlignment="1" applyProtection="1">
      <alignment horizontal="center"/>
    </xf>
    <xf numFmtId="164" fontId="9" fillId="17" borderId="20" xfId="0" applyNumberFormat="1" applyFont="1" applyFill="1" applyBorder="1" applyAlignment="1" applyProtection="1">
      <alignment horizontal="center"/>
    </xf>
    <xf numFmtId="164" fontId="9" fillId="10" borderId="19" xfId="0" applyNumberFormat="1" applyFont="1" applyFill="1" applyBorder="1" applyAlignment="1" applyProtection="1">
      <alignment horizontal="center"/>
    </xf>
    <xf numFmtId="0" fontId="13" fillId="9" borderId="19" xfId="2" applyFont="1" applyFill="1" applyBorder="1" applyAlignment="1" applyProtection="1">
      <alignment horizontal="center"/>
    </xf>
    <xf numFmtId="0" fontId="14" fillId="9" borderId="19" xfId="2" applyFont="1" applyFill="1" applyBorder="1" applyAlignment="1" applyProtection="1">
      <alignment horizontal="center"/>
    </xf>
    <xf numFmtId="0" fontId="13" fillId="9" borderId="14" xfId="2" applyFont="1" applyFill="1" applyBorder="1" applyAlignment="1" applyProtection="1">
      <alignment horizontal="center"/>
    </xf>
    <xf numFmtId="0" fontId="13" fillId="4" borderId="19" xfId="0" applyFont="1" applyFill="1" applyBorder="1" applyAlignment="1" applyProtection="1">
      <alignment horizontal="center"/>
    </xf>
    <xf numFmtId="0" fontId="13" fillId="0" borderId="14" xfId="0" applyFont="1" applyBorder="1" applyProtection="1"/>
    <xf numFmtId="0" fontId="13" fillId="16" borderId="19" xfId="0" applyFont="1" applyFill="1" applyBorder="1" applyAlignment="1" applyProtection="1">
      <alignment horizontal="center"/>
    </xf>
    <xf numFmtId="0" fontId="13" fillId="15" borderId="11" xfId="0" applyFont="1" applyFill="1" applyBorder="1" applyAlignment="1" applyProtection="1">
      <alignment horizontal="center"/>
    </xf>
    <xf numFmtId="2" fontId="13" fillId="16" borderId="19" xfId="0" applyNumberFormat="1" applyFont="1" applyFill="1" applyBorder="1" applyAlignment="1" applyProtection="1">
      <alignment horizontal="center"/>
    </xf>
    <xf numFmtId="0" fontId="13" fillId="0" borderId="0" xfId="0" applyFont="1" applyProtection="1"/>
    <xf numFmtId="164" fontId="15" fillId="6" borderId="19" xfId="0" applyNumberFormat="1" applyFont="1" applyFill="1" applyBorder="1" applyAlignment="1" applyProtection="1">
      <alignment vertical="center"/>
    </xf>
    <xf numFmtId="0" fontId="13" fillId="0" borderId="0" xfId="0" applyFont="1" applyBorder="1" applyProtection="1"/>
    <xf numFmtId="0" fontId="13" fillId="17" borderId="19" xfId="0" applyFont="1" applyFill="1" applyBorder="1" applyProtection="1"/>
    <xf numFmtId="164" fontId="13" fillId="18" borderId="19" xfId="0" applyNumberFormat="1" applyFont="1" applyFill="1" applyBorder="1" applyProtection="1">
      <protection locked="0"/>
    </xf>
    <xf numFmtId="164" fontId="13" fillId="10" borderId="19" xfId="0" applyNumberFormat="1" applyFont="1" applyFill="1" applyBorder="1" applyProtection="1">
      <protection locked="0"/>
    </xf>
    <xf numFmtId="164" fontId="13" fillId="9" borderId="19" xfId="0" applyNumberFormat="1" applyFont="1" applyFill="1" applyBorder="1" applyProtection="1">
      <protection locked="0"/>
    </xf>
    <xf numFmtId="0" fontId="11" fillId="0" borderId="0" xfId="0" applyFont="1" applyProtection="1"/>
    <xf numFmtId="164" fontId="13" fillId="18" borderId="19" xfId="0" applyNumberFormat="1" applyFont="1" applyFill="1" applyBorder="1" applyAlignment="1" applyProtection="1">
      <alignment horizontal="center"/>
      <protection locked="0"/>
    </xf>
    <xf numFmtId="164" fontId="13" fillId="10" borderId="19" xfId="0" applyNumberFormat="1" applyFont="1" applyFill="1" applyBorder="1" applyAlignment="1" applyProtection="1">
      <alignment horizontal="center"/>
      <protection locked="0"/>
    </xf>
    <xf numFmtId="164" fontId="13" fillId="9" borderId="19" xfId="0" applyNumberFormat="1" applyFont="1" applyFill="1" applyBorder="1" applyAlignment="1" applyProtection="1">
      <alignment horizontal="center"/>
      <protection locked="0"/>
    </xf>
    <xf numFmtId="164" fontId="15" fillId="6" borderId="19" xfId="0" applyNumberFormat="1" applyFont="1" applyFill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/>
    </xf>
    <xf numFmtId="0" fontId="21" fillId="19" borderId="0" xfId="0" applyFont="1" applyFill="1" applyAlignment="1" applyProtection="1">
      <alignment horizontal="center"/>
    </xf>
    <xf numFmtId="0" fontId="16" fillId="19" borderId="0" xfId="0" applyFont="1" applyFill="1" applyAlignment="1" applyProtection="1">
      <alignment horizontal="center"/>
    </xf>
    <xf numFmtId="0" fontId="10" fillId="14" borderId="14" xfId="0" applyFont="1" applyFill="1" applyBorder="1" applyAlignment="1" applyProtection="1">
      <alignment horizontal="right"/>
    </xf>
    <xf numFmtId="0" fontId="10" fillId="14" borderId="11" xfId="0" applyFont="1" applyFill="1" applyBorder="1" applyAlignment="1" applyProtection="1">
      <alignment horizontal="right"/>
    </xf>
    <xf numFmtId="0" fontId="13" fillId="13" borderId="14" xfId="0" applyFont="1" applyFill="1" applyBorder="1" applyAlignment="1" applyProtection="1">
      <alignment horizontal="right"/>
    </xf>
    <xf numFmtId="0" fontId="13" fillId="13" borderId="11" xfId="0" applyFont="1" applyFill="1" applyBorder="1" applyAlignment="1" applyProtection="1">
      <alignment horizontal="right"/>
    </xf>
    <xf numFmtId="0" fontId="13" fillId="0" borderId="22" xfId="0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7" fillId="7" borderId="7" xfId="0" applyFont="1" applyFill="1" applyBorder="1" applyAlignment="1" applyProtection="1">
      <alignment horizontal="center"/>
    </xf>
    <xf numFmtId="0" fontId="17" fillId="7" borderId="2" xfId="0" applyFont="1" applyFill="1" applyBorder="1" applyAlignment="1" applyProtection="1">
      <alignment horizontal="center"/>
    </xf>
    <xf numFmtId="0" fontId="17" fillId="7" borderId="8" xfId="0" applyFont="1" applyFill="1" applyBorder="1" applyAlignment="1" applyProtection="1">
      <alignment horizontal="center"/>
    </xf>
    <xf numFmtId="0" fontId="17" fillId="7" borderId="9" xfId="0" applyFont="1" applyFill="1" applyBorder="1" applyAlignment="1" applyProtection="1">
      <alignment horizontal="center" vertical="center"/>
    </xf>
    <xf numFmtId="0" fontId="17" fillId="7" borderId="10" xfId="0" applyFont="1" applyFill="1" applyBorder="1" applyAlignment="1" applyProtection="1">
      <alignment horizontal="center" vertical="center"/>
    </xf>
    <xf numFmtId="0" fontId="17" fillId="7" borderId="11" xfId="0" applyFont="1" applyFill="1" applyBorder="1" applyAlignment="1" applyProtection="1">
      <alignment horizontal="center" vertical="center"/>
    </xf>
    <xf numFmtId="0" fontId="17" fillId="7" borderId="14" xfId="0" applyFont="1" applyFill="1" applyBorder="1" applyAlignment="1" applyProtection="1">
      <alignment horizontal="center"/>
    </xf>
    <xf numFmtId="0" fontId="17" fillId="7" borderId="10" xfId="0" applyFont="1" applyFill="1" applyBorder="1" applyAlignment="1" applyProtection="1">
      <alignment horizontal="center"/>
    </xf>
    <xf numFmtId="0" fontId="17" fillId="7" borderId="15" xfId="0" applyFont="1" applyFill="1" applyBorder="1" applyAlignment="1" applyProtection="1">
      <alignment horizontal="center"/>
    </xf>
    <xf numFmtId="9" fontId="17" fillId="7" borderId="9" xfId="1" applyFont="1" applyFill="1" applyBorder="1" applyAlignment="1" applyProtection="1">
      <alignment horizontal="center" vertical="center"/>
    </xf>
    <xf numFmtId="9" fontId="17" fillId="7" borderId="10" xfId="1" applyFont="1" applyFill="1" applyBorder="1" applyAlignment="1" applyProtection="1">
      <alignment horizontal="center" vertical="center"/>
    </xf>
    <xf numFmtId="9" fontId="17" fillId="7" borderId="11" xfId="1" applyFont="1" applyFill="1" applyBorder="1" applyAlignment="1" applyProtection="1">
      <alignment horizontal="center" vertical="center"/>
    </xf>
    <xf numFmtId="0" fontId="18" fillId="5" borderId="23" xfId="0" applyFont="1" applyFill="1" applyBorder="1" applyAlignment="1" applyProtection="1">
      <alignment horizontal="center" vertical="center"/>
    </xf>
    <xf numFmtId="0" fontId="18" fillId="5" borderId="22" xfId="0" applyFont="1" applyFill="1" applyBorder="1" applyAlignment="1" applyProtection="1">
      <alignment horizontal="center" vertical="center"/>
    </xf>
    <xf numFmtId="0" fontId="18" fillId="5" borderId="21" xfId="0" applyFont="1" applyFill="1" applyBorder="1" applyAlignment="1" applyProtection="1">
      <alignment horizontal="center" vertical="center"/>
    </xf>
    <xf numFmtId="0" fontId="18" fillId="5" borderId="16" xfId="0" applyFont="1" applyFill="1" applyBorder="1" applyAlignment="1" applyProtection="1">
      <alignment horizontal="center" vertical="center"/>
    </xf>
    <xf numFmtId="0" fontId="18" fillId="5" borderId="17" xfId="0" applyFont="1" applyFill="1" applyBorder="1" applyAlignment="1" applyProtection="1">
      <alignment horizontal="center" vertical="center"/>
    </xf>
    <xf numFmtId="0" fontId="18" fillId="5" borderId="18" xfId="0" applyFont="1" applyFill="1" applyBorder="1" applyAlignment="1" applyProtection="1">
      <alignment horizontal="center" vertical="center"/>
    </xf>
    <xf numFmtId="0" fontId="10" fillId="14" borderId="14" xfId="0" applyFont="1" applyFill="1" applyBorder="1" applyAlignment="1" applyProtection="1"/>
    <xf numFmtId="0" fontId="10" fillId="14" borderId="11" xfId="0" applyFont="1" applyFill="1" applyBorder="1" applyAlignment="1" applyProtection="1"/>
    <xf numFmtId="0" fontId="13" fillId="9" borderId="14" xfId="2" applyFont="1" applyFill="1" applyBorder="1" applyAlignment="1" applyProtection="1">
      <alignment horizontal="center"/>
    </xf>
    <xf numFmtId="0" fontId="13" fillId="9" borderId="11" xfId="2" applyFont="1" applyFill="1" applyBorder="1" applyAlignment="1" applyProtection="1">
      <alignment horizontal="center"/>
    </xf>
    <xf numFmtId="0" fontId="17" fillId="7" borderId="1" xfId="0" applyFont="1" applyFill="1" applyBorder="1" applyAlignment="1" applyProtection="1">
      <alignment horizontal="center" vertical="center"/>
    </xf>
    <xf numFmtId="0" fontId="17" fillId="7" borderId="2" xfId="0" applyFont="1" applyFill="1" applyBorder="1" applyAlignment="1" applyProtection="1">
      <alignment horizontal="center" vertical="center"/>
    </xf>
    <xf numFmtId="0" fontId="17" fillId="7" borderId="3" xfId="0" applyFont="1" applyFill="1" applyBorder="1" applyAlignment="1" applyProtection="1">
      <alignment horizontal="center" vertical="center"/>
    </xf>
    <xf numFmtId="0" fontId="20" fillId="8" borderId="4" xfId="0" applyFont="1" applyFill="1" applyBorder="1" applyAlignment="1" applyProtection="1">
      <alignment horizontal="center" vertical="center"/>
    </xf>
    <xf numFmtId="0" fontId="20" fillId="8" borderId="5" xfId="0" applyFont="1" applyFill="1" applyBorder="1" applyAlignment="1" applyProtection="1">
      <alignment horizontal="center" vertical="center"/>
    </xf>
    <xf numFmtId="0" fontId="20" fillId="8" borderId="6" xfId="0" applyFont="1" applyFill="1" applyBorder="1" applyAlignment="1" applyProtection="1">
      <alignment horizontal="center" vertical="center"/>
    </xf>
    <xf numFmtId="0" fontId="20" fillId="8" borderId="12" xfId="0" applyFont="1" applyFill="1" applyBorder="1" applyAlignment="1" applyProtection="1">
      <alignment horizontal="center" vertical="center"/>
    </xf>
    <xf numFmtId="0" fontId="20" fillId="8" borderId="0" xfId="0" applyFont="1" applyFill="1" applyBorder="1" applyAlignment="1" applyProtection="1">
      <alignment horizontal="center" vertical="center"/>
    </xf>
    <xf numFmtId="0" fontId="20" fillId="8" borderId="13" xfId="0" applyFont="1" applyFill="1" applyBorder="1" applyAlignment="1" applyProtection="1">
      <alignment horizontal="center" vertical="center"/>
    </xf>
    <xf numFmtId="0" fontId="20" fillId="8" borderId="16" xfId="0" applyFont="1" applyFill="1" applyBorder="1" applyAlignment="1" applyProtection="1">
      <alignment horizontal="center" vertical="center"/>
    </xf>
    <xf numFmtId="0" fontId="20" fillId="8" borderId="17" xfId="0" applyFont="1" applyFill="1" applyBorder="1" applyAlignment="1" applyProtection="1">
      <alignment horizontal="center" vertical="center"/>
    </xf>
    <xf numFmtId="0" fontId="20" fillId="8" borderId="18" xfId="0" applyFont="1" applyFill="1" applyBorder="1" applyAlignment="1" applyProtection="1">
      <alignment horizontal="center" vertical="center"/>
    </xf>
    <xf numFmtId="0" fontId="19" fillId="8" borderId="4" xfId="0" applyFont="1" applyFill="1" applyBorder="1" applyAlignment="1" applyProtection="1">
      <alignment horizontal="center" vertical="center"/>
    </xf>
    <xf numFmtId="0" fontId="19" fillId="8" borderId="5" xfId="0" applyFont="1" applyFill="1" applyBorder="1" applyAlignment="1" applyProtection="1">
      <alignment horizontal="center" vertical="center"/>
    </xf>
    <xf numFmtId="0" fontId="19" fillId="8" borderId="6" xfId="0" applyFont="1" applyFill="1" applyBorder="1" applyAlignment="1" applyProtection="1">
      <alignment horizontal="center" vertical="center"/>
    </xf>
    <xf numFmtId="0" fontId="19" fillId="8" borderId="12" xfId="0" applyFont="1" applyFill="1" applyBorder="1" applyAlignment="1" applyProtection="1">
      <alignment horizontal="center" vertical="center"/>
    </xf>
    <xf numFmtId="0" fontId="19" fillId="8" borderId="0" xfId="0" applyFont="1" applyFill="1" applyBorder="1" applyAlignment="1" applyProtection="1">
      <alignment horizontal="center" vertical="center"/>
    </xf>
    <xf numFmtId="0" fontId="19" fillId="8" borderId="13" xfId="0" applyFont="1" applyFill="1" applyBorder="1" applyAlignment="1" applyProtection="1">
      <alignment horizontal="center" vertical="center"/>
    </xf>
    <xf numFmtId="0" fontId="19" fillId="8" borderId="16" xfId="0" applyFont="1" applyFill="1" applyBorder="1" applyAlignment="1" applyProtection="1">
      <alignment horizontal="center" vertical="center"/>
    </xf>
    <xf numFmtId="0" fontId="19" fillId="8" borderId="17" xfId="0" applyFont="1" applyFill="1" applyBorder="1" applyAlignment="1" applyProtection="1">
      <alignment horizontal="center" vertical="center"/>
    </xf>
    <xf numFmtId="0" fontId="19" fillId="8" borderId="18" xfId="0" applyFont="1" applyFill="1" applyBorder="1" applyAlignment="1" applyProtection="1">
      <alignment horizontal="center" vertical="center"/>
    </xf>
    <xf numFmtId="0" fontId="10" fillId="14" borderId="23" xfId="0" applyFont="1" applyFill="1" applyBorder="1" applyAlignment="1" applyProtection="1">
      <alignment horizontal="right"/>
    </xf>
    <xf numFmtId="0" fontId="10" fillId="14" borderId="21" xfId="0" applyFont="1" applyFill="1" applyBorder="1" applyAlignment="1" applyProtection="1">
      <alignment horizontal="right"/>
    </xf>
    <xf numFmtId="0" fontId="0" fillId="0" borderId="2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1" fillId="13" borderId="19" xfId="0" applyFont="1" applyFill="1" applyBorder="1" applyAlignment="1" applyProtection="1">
      <alignment horizontal="right"/>
    </xf>
    <xf numFmtId="0" fontId="0" fillId="13" borderId="19" xfId="0" applyFill="1" applyBorder="1" applyAlignment="1" applyProtection="1">
      <alignment horizontal="right"/>
    </xf>
    <xf numFmtId="0" fontId="4" fillId="7" borderId="1" xfId="0" applyFont="1" applyFill="1" applyBorder="1" applyAlignment="1" applyProtection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0" fontId="5" fillId="8" borderId="6" xfId="0" applyFont="1" applyFill="1" applyBorder="1" applyAlignment="1" applyProtection="1">
      <alignment horizontal="center" vertical="center"/>
    </xf>
    <xf numFmtId="0" fontId="5" fillId="8" borderId="12" xfId="0" applyFont="1" applyFill="1" applyBorder="1" applyAlignment="1" applyProtection="1">
      <alignment horizontal="center" vertical="center"/>
    </xf>
    <xf numFmtId="0" fontId="5" fillId="8" borderId="0" xfId="0" applyFont="1" applyFill="1" applyBorder="1" applyAlignment="1" applyProtection="1">
      <alignment horizontal="center" vertical="center"/>
    </xf>
    <xf numFmtId="0" fontId="5" fillId="8" borderId="13" xfId="0" applyFont="1" applyFill="1" applyBorder="1" applyAlignment="1" applyProtection="1">
      <alignment horizontal="center" vertical="center"/>
    </xf>
    <xf numFmtId="0" fontId="5" fillId="8" borderId="16" xfId="0" applyFont="1" applyFill="1" applyBorder="1" applyAlignment="1" applyProtection="1">
      <alignment horizontal="center" vertical="center"/>
    </xf>
    <xf numFmtId="0" fontId="5" fillId="8" borderId="17" xfId="0" applyFont="1" applyFill="1" applyBorder="1" applyAlignment="1" applyProtection="1">
      <alignment horizontal="center" vertical="center"/>
    </xf>
    <xf numFmtId="0" fontId="5" fillId="8" borderId="18" xfId="0" applyFont="1" applyFill="1" applyBorder="1" applyAlignment="1" applyProtection="1">
      <alignment horizontal="center" vertical="center"/>
    </xf>
    <xf numFmtId="0" fontId="4" fillId="7" borderId="7" xfId="0" applyFont="1" applyFill="1" applyBorder="1" applyAlignment="1" applyProtection="1">
      <alignment horizontal="center"/>
    </xf>
    <xf numFmtId="0" fontId="4" fillId="7" borderId="2" xfId="0" applyFont="1" applyFill="1" applyBorder="1" applyAlignment="1" applyProtection="1">
      <alignment horizontal="center"/>
    </xf>
    <xf numFmtId="0" fontId="4" fillId="7" borderId="8" xfId="0" applyFont="1" applyFill="1" applyBorder="1" applyAlignment="1" applyProtection="1">
      <alignment horizontal="center"/>
    </xf>
    <xf numFmtId="0" fontId="4" fillId="7" borderId="9" xfId="0" applyFont="1" applyFill="1" applyBorder="1" applyAlignment="1" applyProtection="1">
      <alignment horizontal="center" vertical="center"/>
    </xf>
    <xf numFmtId="0" fontId="4" fillId="7" borderId="10" xfId="0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0" fontId="4" fillId="7" borderId="14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4" fillId="7" borderId="15" xfId="0" applyFont="1" applyFill="1" applyBorder="1" applyAlignment="1" applyProtection="1">
      <alignment horizontal="center"/>
    </xf>
    <xf numFmtId="9" fontId="4" fillId="7" borderId="9" xfId="1" applyFont="1" applyFill="1" applyBorder="1" applyAlignment="1" applyProtection="1">
      <alignment horizontal="center" vertical="center"/>
    </xf>
    <xf numFmtId="9" fontId="4" fillId="7" borderId="10" xfId="1" applyFont="1" applyFill="1" applyBorder="1" applyAlignment="1" applyProtection="1">
      <alignment horizontal="center" vertical="center"/>
    </xf>
    <xf numFmtId="9" fontId="4" fillId="7" borderId="11" xfId="1" applyFont="1" applyFill="1" applyBorder="1" applyAlignment="1" applyProtection="1">
      <alignment horizontal="center" vertical="center"/>
    </xf>
    <xf numFmtId="0" fontId="8" fillId="5" borderId="19" xfId="0" applyFont="1" applyFill="1" applyBorder="1" applyAlignment="1" applyProtection="1">
      <alignment horizontal="center" vertical="center"/>
    </xf>
    <xf numFmtId="0" fontId="6" fillId="9" borderId="22" xfId="2" applyFont="1" applyFill="1" applyBorder="1" applyAlignment="1" applyProtection="1">
      <alignment horizontal="right"/>
    </xf>
    <xf numFmtId="0" fontId="6" fillId="9" borderId="21" xfId="2" applyFont="1" applyFill="1" applyBorder="1" applyAlignment="1" applyProtection="1">
      <alignment horizontal="right"/>
    </xf>
    <xf numFmtId="0" fontId="6" fillId="9" borderId="19" xfId="2" applyFont="1" applyFill="1" applyBorder="1" applyAlignment="1" applyProtection="1">
      <alignment horizontal="center"/>
    </xf>
    <xf numFmtId="2" fontId="11" fillId="15" borderId="19" xfId="0" applyNumberFormat="1" applyFont="1" applyFill="1" applyBorder="1" applyAlignment="1" applyProtection="1">
      <alignment horizontal="right"/>
    </xf>
    <xf numFmtId="0" fontId="11" fillId="13" borderId="14" xfId="0" applyFont="1" applyFill="1" applyBorder="1" applyAlignment="1" applyProtection="1">
      <alignment horizontal="right"/>
    </xf>
    <xf numFmtId="0" fontId="11" fillId="13" borderId="11" xfId="0" applyFont="1" applyFill="1" applyBorder="1" applyAlignment="1" applyProtection="1">
      <alignment horizontal="right"/>
    </xf>
    <xf numFmtId="2" fontId="11" fillId="15" borderId="14" xfId="0" applyNumberFormat="1" applyFont="1" applyFill="1" applyBorder="1" applyAlignment="1" applyProtection="1">
      <alignment horizontal="right"/>
    </xf>
    <xf numFmtId="2" fontId="11" fillId="15" borderId="11" xfId="0" applyNumberFormat="1" applyFont="1" applyFill="1" applyBorder="1" applyAlignment="1" applyProtection="1">
      <alignment horizontal="right"/>
    </xf>
    <xf numFmtId="0" fontId="8" fillId="5" borderId="19" xfId="0" applyFont="1" applyFill="1" applyBorder="1" applyAlignment="1">
      <alignment horizontal="center" vertical="center"/>
    </xf>
    <xf numFmtId="0" fontId="6" fillId="9" borderId="22" xfId="2" applyFont="1" applyFill="1" applyBorder="1" applyAlignment="1">
      <alignment horizontal="right"/>
    </xf>
    <xf numFmtId="0" fontId="6" fillId="9" borderId="21" xfId="2" applyFont="1" applyFill="1" applyBorder="1" applyAlignment="1">
      <alignment horizontal="right"/>
    </xf>
    <xf numFmtId="0" fontId="6" fillId="9" borderId="19" xfId="2" applyFont="1" applyFill="1" applyBorder="1" applyAlignment="1">
      <alignment horizontal="center"/>
    </xf>
    <xf numFmtId="0" fontId="10" fillId="14" borderId="14" xfId="0" applyFont="1" applyFill="1" applyBorder="1" applyAlignment="1">
      <alignment horizontal="right"/>
    </xf>
    <xf numFmtId="0" fontId="10" fillId="14" borderId="11" xfId="0" applyFont="1" applyFill="1" applyBorder="1" applyAlignment="1">
      <alignment horizontal="right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9" fontId="4" fillId="7" borderId="9" xfId="1" applyFont="1" applyFill="1" applyBorder="1" applyAlignment="1" applyProtection="1">
      <alignment horizontal="center" vertical="center"/>
      <protection locked="0"/>
    </xf>
    <xf numFmtId="9" fontId="4" fillId="7" borderId="10" xfId="1" applyFont="1" applyFill="1" applyBorder="1" applyAlignment="1" applyProtection="1">
      <alignment horizontal="center" vertical="center"/>
      <protection locked="0"/>
    </xf>
    <xf numFmtId="9" fontId="4" fillId="7" borderId="11" xfId="1" applyFont="1" applyFill="1" applyBorder="1" applyAlignment="1" applyProtection="1">
      <alignment horizontal="center" vertical="center"/>
      <protection locked="0"/>
    </xf>
    <xf numFmtId="0" fontId="11" fillId="13" borderId="19" xfId="0" applyFont="1" applyFill="1" applyBorder="1" applyAlignment="1">
      <alignment horizontal="right"/>
    </xf>
    <xf numFmtId="0" fontId="0" fillId="13" borderId="19" xfId="0" applyFill="1" applyBorder="1" applyAlignment="1">
      <alignment horizontal="right"/>
    </xf>
    <xf numFmtId="2" fontId="11" fillId="15" borderId="19" xfId="0" applyNumberFormat="1" applyFont="1" applyFill="1" applyBorder="1" applyAlignment="1">
      <alignment horizontal="right"/>
    </xf>
  </cellXfs>
  <cellStyles count="3">
    <cellStyle name="20 % - Accent1" xfId="2" builtinId="30"/>
    <cellStyle name="Normal" xfId="0" builtinId="0"/>
    <cellStyle name="Pourcentage" xfId="1" builtinId="5"/>
  </cellStyles>
  <dxfs count="18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99FF"/>
      <color rgb="FFFF3399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604;&#1594;&#1577; &#1575;&#1604;&#1593;&#1585;&#1576;&#1610;&#1577; 2&#1593;,&#1578;&#1580;2'!A1"/><Relationship Id="rId2" Type="http://schemas.openxmlformats.org/officeDocument/2006/relationships/hyperlink" Target="#'&#1575;&#1604;&#1604;&#1594;&#1577; &#1575;&#1604;&#1593;&#1585;&#1576;&#1610;&#1577; 2&#1593;,&#1578;&#1580;1,'!A1"/><Relationship Id="rId1" Type="http://schemas.openxmlformats.org/officeDocument/2006/relationships/image" Target="../media/image1.png"/><Relationship Id="rId6" Type="http://schemas.openxmlformats.org/officeDocument/2006/relationships/image" Target="../media/image2.tmp"/><Relationship Id="rId5" Type="http://schemas.openxmlformats.org/officeDocument/2006/relationships/hyperlink" Target="#'&#1575;&#1604;&#1604;&#1594;&#1577; &#1575;&#1604;&#1593;&#1585;&#1576;&#1610;&#1577; 3&#1570;.&#1601;&#1604;01'!A1"/><Relationship Id="rId4" Type="http://schemas.openxmlformats.org/officeDocument/2006/relationships/hyperlink" Target="#'&#1575;&#1604;&#1604;&#1594;&#1577; &#1575;&#1604;&#1593;&#1585;&#1576;&#1610;&#1577; 3&#1578;.&#1573;01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0</xdr:row>
      <xdr:rowOff>85725</xdr:rowOff>
    </xdr:from>
    <xdr:to>
      <xdr:col>12</xdr:col>
      <xdr:colOff>476250</xdr:colOff>
      <xdr:row>56</xdr:row>
      <xdr:rowOff>57150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2534150" y="85725"/>
          <a:ext cx="9153525" cy="1010602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723900</xdr:colOff>
      <xdr:row>4</xdr:row>
      <xdr:rowOff>9524</xdr:rowOff>
    </xdr:from>
    <xdr:to>
      <xdr:col>8</xdr:col>
      <xdr:colOff>171450</xdr:colOff>
      <xdr:row>6</xdr:row>
      <xdr:rowOff>133349</xdr:rowOff>
    </xdr:to>
    <xdr:sp macro="" textlink="">
      <xdr:nvSpPr>
        <xdr:cNvPr id="8" name="Rectangle à coins arrondis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726191750" y="733424"/>
          <a:ext cx="3638550" cy="48577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2000" b="1">
              <a:solidFill>
                <a:srgbClr val="C00000"/>
              </a:solidFill>
            </a:rPr>
            <a:t>الجمهورية الجزائرية الديمقراطية الشعبية</a:t>
          </a:r>
        </a:p>
      </xdr:txBody>
    </xdr:sp>
    <xdr:clientData/>
  </xdr:twoCellAnchor>
  <xdr:twoCellAnchor>
    <xdr:from>
      <xdr:col>2</xdr:col>
      <xdr:colOff>166020</xdr:colOff>
      <xdr:row>0</xdr:row>
      <xdr:rowOff>0</xdr:rowOff>
    </xdr:from>
    <xdr:to>
      <xdr:col>2</xdr:col>
      <xdr:colOff>211739</xdr:colOff>
      <xdr:row>0</xdr:row>
      <xdr:rowOff>44865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rot="18366260" flipH="1" flipV="1">
          <a:off x="13731181088" y="-427"/>
          <a:ext cx="4486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ar-DZ" sz="1400" b="1" baseline="0"/>
        </a:p>
      </xdr:txBody>
    </xdr:sp>
    <xdr:clientData/>
  </xdr:twoCellAnchor>
  <xdr:oneCellAnchor>
    <xdr:from>
      <xdr:col>6</xdr:col>
      <xdr:colOff>95249</xdr:colOff>
      <xdr:row>9</xdr:row>
      <xdr:rowOff>85725</xdr:rowOff>
    </xdr:from>
    <xdr:ext cx="2286000" cy="354329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3725658351" y="1714500"/>
          <a:ext cx="2286000" cy="354329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دفتر التنقيط</a:t>
          </a:r>
          <a:endParaRPr lang="fr-FR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2</xdr:col>
      <xdr:colOff>590550</xdr:colOff>
      <xdr:row>20</xdr:row>
      <xdr:rowOff>66675</xdr:rowOff>
    </xdr:from>
    <xdr:to>
      <xdr:col>4</xdr:col>
      <xdr:colOff>561975</xdr:colOff>
      <xdr:row>23</xdr:row>
      <xdr:rowOff>123825</xdr:rowOff>
    </xdr:to>
    <xdr:sp macro="" textlink="">
      <xdr:nvSpPr>
        <xdr:cNvPr id="12" name="Ellips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3729154025" y="3686175"/>
          <a:ext cx="1647825" cy="600075"/>
        </a:xfrm>
        <a:prstGeom prst="ellipse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1600" b="1">
              <a:solidFill>
                <a:schemeClr val="lt1"/>
              </a:solidFill>
              <a:latin typeface="+mn-lt"/>
              <a:ea typeface="+mn-ea"/>
              <a:cs typeface="+mn-cs"/>
            </a:rPr>
            <a:t>2ع.تج1</a:t>
          </a:r>
        </a:p>
      </xdr:txBody>
    </xdr:sp>
    <xdr:clientData/>
  </xdr:twoCellAnchor>
  <xdr:twoCellAnchor>
    <xdr:from>
      <xdr:col>3</xdr:col>
      <xdr:colOff>647700</xdr:colOff>
      <xdr:row>26</xdr:row>
      <xdr:rowOff>57150</xdr:rowOff>
    </xdr:from>
    <xdr:to>
      <xdr:col>5</xdr:col>
      <xdr:colOff>647700</xdr:colOff>
      <xdr:row>29</xdr:row>
      <xdr:rowOff>133350</xdr:rowOff>
    </xdr:to>
    <xdr:sp macro="" textlink="">
      <xdr:nvSpPr>
        <xdr:cNvPr id="16" name="Ellips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3728230100" y="4762500"/>
          <a:ext cx="1676400" cy="619125"/>
        </a:xfrm>
        <a:prstGeom prst="ellipse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1600" b="1">
              <a:solidFill>
                <a:schemeClr val="lt1"/>
              </a:solidFill>
              <a:latin typeface="+mn-lt"/>
              <a:ea typeface="+mn-ea"/>
              <a:cs typeface="+mn-cs"/>
            </a:rPr>
            <a:t>2ع.تج2</a:t>
          </a:r>
        </a:p>
      </xdr:txBody>
    </xdr:sp>
    <xdr:clientData/>
  </xdr:twoCellAnchor>
  <xdr:twoCellAnchor>
    <xdr:from>
      <xdr:col>6</xdr:col>
      <xdr:colOff>342899</xdr:colOff>
      <xdr:row>26</xdr:row>
      <xdr:rowOff>133350</xdr:rowOff>
    </xdr:from>
    <xdr:to>
      <xdr:col>8</xdr:col>
      <xdr:colOff>285749</xdr:colOff>
      <xdr:row>29</xdr:row>
      <xdr:rowOff>123824</xdr:rowOff>
    </xdr:to>
    <xdr:sp macro="" textlink="">
      <xdr:nvSpPr>
        <xdr:cNvPr id="18" name="Ellips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3726077451" y="4838700"/>
          <a:ext cx="1619250" cy="533399"/>
        </a:xfrm>
        <a:prstGeom prst="ellipse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1600" b="1">
              <a:solidFill>
                <a:schemeClr val="lt1"/>
              </a:solidFill>
              <a:latin typeface="+mn-lt"/>
              <a:ea typeface="+mn-ea"/>
              <a:cs typeface="+mn-cs"/>
            </a:rPr>
            <a:t>3ت.إق</a:t>
          </a:r>
        </a:p>
      </xdr:txBody>
    </xdr:sp>
    <xdr:clientData/>
  </xdr:twoCellAnchor>
  <xdr:twoCellAnchor>
    <xdr:from>
      <xdr:col>7</xdr:col>
      <xdr:colOff>609600</xdr:colOff>
      <xdr:row>20</xdr:row>
      <xdr:rowOff>114299</xdr:rowOff>
    </xdr:from>
    <xdr:to>
      <xdr:col>9</xdr:col>
      <xdr:colOff>419100</xdr:colOff>
      <xdr:row>23</xdr:row>
      <xdr:rowOff>133349</xdr:rowOff>
    </xdr:to>
    <xdr:sp macro="" textlink="">
      <xdr:nvSpPr>
        <xdr:cNvPr id="19" name="Ellips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3725105900" y="3733799"/>
          <a:ext cx="1485900" cy="561975"/>
        </a:xfrm>
        <a:prstGeom prst="ellipse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1600" b="1">
              <a:solidFill>
                <a:schemeClr val="lt1"/>
              </a:solidFill>
              <a:latin typeface="+mn-lt"/>
              <a:ea typeface="+mn-ea"/>
              <a:cs typeface="+mn-cs"/>
            </a:rPr>
            <a:t>3أ.فل</a:t>
          </a:r>
        </a:p>
      </xdr:txBody>
    </xdr:sp>
    <xdr:clientData/>
  </xdr:twoCellAnchor>
  <xdr:twoCellAnchor editAs="oneCell">
    <xdr:from>
      <xdr:col>5</xdr:col>
      <xdr:colOff>647700</xdr:colOff>
      <xdr:row>19</xdr:row>
      <xdr:rowOff>57150</xdr:rowOff>
    </xdr:from>
    <xdr:to>
      <xdr:col>6</xdr:col>
      <xdr:colOff>733425</xdr:colOff>
      <xdr:row>24</xdr:row>
      <xdr:rowOff>95250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27306175" y="3495675"/>
          <a:ext cx="923925" cy="942975"/>
        </a:xfrm>
        <a:prstGeom prst="rect">
          <a:avLst/>
        </a:prstGeom>
      </xdr:spPr>
    </xdr:pic>
    <xdr:clientData/>
  </xdr:twoCellAnchor>
  <xdr:oneCellAnchor>
    <xdr:from>
      <xdr:col>7</xdr:col>
      <xdr:colOff>441034</xdr:colOff>
      <xdr:row>10</xdr:row>
      <xdr:rowOff>2673</xdr:rowOff>
    </xdr:from>
    <xdr:ext cx="184730" cy="342786"/>
    <xdr:sp macro="" textlink="">
      <xdr:nvSpPr>
        <xdr:cNvPr id="2048" name="Rectangle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13726575636" y="1812423"/>
          <a:ext cx="184730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16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7</xdr:col>
      <xdr:colOff>441035</xdr:colOff>
      <xdr:row>10</xdr:row>
      <xdr:rowOff>2673</xdr:rowOff>
    </xdr:from>
    <xdr:ext cx="184730" cy="342786"/>
    <xdr:sp macro="" textlink="">
      <xdr:nvSpPr>
        <xdr:cNvPr id="2049" name="Rectangle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13726575635" y="1812423"/>
          <a:ext cx="184730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1600" b="1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3000" endA="300" endPos="35500" dir="5400000" sy="-90000" algn="bl" rotWithShape="0"/>
            </a:effectLst>
          </a:endParaRPr>
        </a:p>
      </xdr:txBody>
    </xdr:sp>
    <xdr:clientData/>
  </xdr:oneCellAnchor>
  <xdr:oneCellAnchor>
    <xdr:from>
      <xdr:col>7</xdr:col>
      <xdr:colOff>441036</xdr:colOff>
      <xdr:row>10</xdr:row>
      <xdr:rowOff>2673</xdr:rowOff>
    </xdr:from>
    <xdr:ext cx="184730" cy="342786"/>
    <xdr:sp macro="" textlink="">
      <xdr:nvSpPr>
        <xdr:cNvPr id="2050" name="Rectangle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13726575634" y="1812423"/>
          <a:ext cx="184730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16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733145</xdr:colOff>
      <xdr:row>5</xdr:row>
      <xdr:rowOff>107448</xdr:rowOff>
    </xdr:from>
    <xdr:ext cx="184731" cy="374141"/>
    <xdr:sp macro="" textlink="">
      <xdr:nvSpPr>
        <xdr:cNvPr id="2051" name="Rectangle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13732150924" y="1012323"/>
          <a:ext cx="184731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r"/>
          <a:endParaRPr lang="fr-FR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twoCellAnchor>
    <xdr:from>
      <xdr:col>2</xdr:col>
      <xdr:colOff>447675</xdr:colOff>
      <xdr:row>7</xdr:row>
      <xdr:rowOff>66675</xdr:rowOff>
    </xdr:from>
    <xdr:to>
      <xdr:col>5</xdr:col>
      <xdr:colOff>600075</xdr:colOff>
      <xdr:row>18</xdr:row>
      <xdr:rowOff>161925</xdr:rowOff>
    </xdr:to>
    <xdr:sp macro="" textlink="">
      <xdr:nvSpPr>
        <xdr:cNvPr id="1029" name="WordArt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728277725" y="1333500"/>
          <a:ext cx="2667000" cy="20859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r" rtl="1">
            <a:buNone/>
          </a:pPr>
          <a:r>
            <a:rPr lang="ar-D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99"/>
              </a:solidFill>
              <a:effectLst/>
              <a:latin typeface="Arial Black" panose="020B0A04020102020204" pitchFamily="34" charset="0"/>
            </a:rPr>
            <a:t>المؤسسة: ثانوية الشهيد سعيداني </a:t>
          </a:r>
        </a:p>
        <a:p>
          <a:pPr algn="ctr" rtl="1">
            <a:buNone/>
          </a:pPr>
          <a:r>
            <a:rPr lang="ar-D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99"/>
              </a:solidFill>
              <a:effectLst/>
              <a:latin typeface="Arial Black" panose="020B0A04020102020204" pitchFamily="34" charset="0"/>
            </a:rPr>
            <a:t>أحمد بشـــــــــار</a:t>
          </a:r>
        </a:p>
        <a:p>
          <a:pPr algn="r" rtl="1">
            <a:buNone/>
          </a:pPr>
          <a:r>
            <a:rPr lang="ar-D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99"/>
              </a:solidFill>
              <a:effectLst/>
              <a:latin typeface="Arial Black" panose="020B0A04020102020204" pitchFamily="34" charset="0"/>
            </a:rPr>
            <a:t>الأستادة: حمــــان يمنى</a:t>
          </a:r>
        </a:p>
        <a:p>
          <a:pPr lvl="1" algn="r" rtl="1">
            <a:buNone/>
          </a:pPr>
          <a:r>
            <a:rPr lang="ar-D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99"/>
              </a:solidFill>
              <a:effectLst/>
              <a:latin typeface="Arial Black" panose="020B0A04020102020204" pitchFamily="34" charset="0"/>
            </a:rPr>
            <a:t>الموسم الدراسي: 2018-2019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39</xdr:row>
      <xdr:rowOff>95250</xdr:rowOff>
    </xdr:from>
    <xdr:to>
      <xdr:col>12</xdr:col>
      <xdr:colOff>66675</xdr:colOff>
      <xdr:row>44</xdr:row>
      <xdr:rowOff>28575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007357875" y="8239125"/>
          <a:ext cx="6638925" cy="93345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4400" b="1"/>
            <a:t>عطلــــــــة</a:t>
          </a:r>
          <a:r>
            <a:rPr lang="ar-DZ" sz="4400" b="1" baseline="0"/>
            <a:t> الشتــــــــتاء</a:t>
          </a:r>
          <a:endParaRPr lang="ar-DZ" sz="4400" b="1"/>
        </a:p>
      </xdr:txBody>
    </xdr:sp>
    <xdr:clientData/>
  </xdr:twoCellAnchor>
  <xdr:twoCellAnchor>
    <xdr:from>
      <xdr:col>0</xdr:col>
      <xdr:colOff>0</xdr:colOff>
      <xdr:row>87</xdr:row>
      <xdr:rowOff>142874</xdr:rowOff>
    </xdr:from>
    <xdr:to>
      <xdr:col>11</xdr:col>
      <xdr:colOff>0</xdr:colOff>
      <xdr:row>92</xdr:row>
      <xdr:rowOff>9524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007424550" y="19621499"/>
          <a:ext cx="6677025" cy="866775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4400" b="1"/>
            <a:t>عطلـــــة</a:t>
          </a:r>
          <a:r>
            <a:rPr lang="ar-DZ" sz="4400" b="1" baseline="0"/>
            <a:t> الربيــــع</a:t>
          </a:r>
          <a:endParaRPr lang="ar-DZ" sz="4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66675</xdr:rowOff>
    </xdr:from>
    <xdr:to>
      <xdr:col>12</xdr:col>
      <xdr:colOff>19050</xdr:colOff>
      <xdr:row>45</xdr:row>
      <xdr:rowOff>85725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171950" y="8362950"/>
          <a:ext cx="9448800" cy="742950"/>
        </a:xfrm>
        <a:prstGeom prst="rect">
          <a:avLst/>
        </a:prstGeom>
        <a:solidFill>
          <a:srgbClr val="C00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4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عطلــــــــة الشتـــــــــــــــــــتاء</a:t>
          </a:r>
        </a:p>
      </xdr:txBody>
    </xdr:sp>
    <xdr:clientData/>
  </xdr:twoCellAnchor>
  <xdr:twoCellAnchor>
    <xdr:from>
      <xdr:col>0</xdr:col>
      <xdr:colOff>0</xdr:colOff>
      <xdr:row>87</xdr:row>
      <xdr:rowOff>66675</xdr:rowOff>
    </xdr:from>
    <xdr:to>
      <xdr:col>12</xdr:col>
      <xdr:colOff>19050</xdr:colOff>
      <xdr:row>91</xdr:row>
      <xdr:rowOff>85725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171950" y="8362950"/>
          <a:ext cx="9448800" cy="742950"/>
        </a:xfrm>
        <a:prstGeom prst="rect">
          <a:avLst/>
        </a:prstGeom>
        <a:solidFill>
          <a:srgbClr val="C00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4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عطلــــــــة الربيـــــــــــــــــــع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57150</xdr:rowOff>
    </xdr:from>
    <xdr:to>
      <xdr:col>12</xdr:col>
      <xdr:colOff>19050</xdr:colOff>
      <xdr:row>33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171950" y="5953125"/>
          <a:ext cx="9410700" cy="74295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4400" b="1"/>
            <a:t>عطلــــــــة</a:t>
          </a:r>
          <a:r>
            <a:rPr lang="ar-DZ" sz="4400" b="1" baseline="0"/>
            <a:t> الشتـــــــــــــــــــتاء</a:t>
          </a:r>
          <a:endParaRPr lang="ar-DZ" sz="4400" b="1"/>
        </a:p>
      </xdr:txBody>
    </xdr:sp>
    <xdr:clientData/>
  </xdr:twoCellAnchor>
  <xdr:twoCellAnchor>
    <xdr:from>
      <xdr:col>0</xdr:col>
      <xdr:colOff>0</xdr:colOff>
      <xdr:row>63</xdr:row>
      <xdr:rowOff>57150</xdr:rowOff>
    </xdr:from>
    <xdr:to>
      <xdr:col>12</xdr:col>
      <xdr:colOff>19050</xdr:colOff>
      <xdr:row>67</xdr:row>
      <xdr:rowOff>133350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171950" y="12763500"/>
          <a:ext cx="9410700" cy="80010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4400" b="1"/>
            <a:t>عطلــــــــة</a:t>
          </a:r>
          <a:r>
            <a:rPr lang="ar-DZ" sz="4400" b="1" baseline="0"/>
            <a:t> الربيـــــــــــــــع</a:t>
          </a:r>
          <a:endParaRPr lang="ar-DZ" sz="4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47625</xdr:rowOff>
    </xdr:from>
    <xdr:to>
      <xdr:col>11</xdr:col>
      <xdr:colOff>1466850</xdr:colOff>
      <xdr:row>42</xdr:row>
      <xdr:rowOff>66675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286250" y="7743825"/>
          <a:ext cx="9982200" cy="74295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4400" b="1"/>
            <a:t>عطلــــــــة</a:t>
          </a:r>
          <a:r>
            <a:rPr lang="ar-DZ" sz="4400" b="1" baseline="0"/>
            <a:t> الشتـــــــــــــــــــتاء</a:t>
          </a:r>
          <a:endParaRPr lang="ar-DZ" sz="4400" b="1"/>
        </a:p>
      </xdr:txBody>
    </xdr:sp>
    <xdr:clientData/>
  </xdr:twoCellAnchor>
  <xdr:twoCellAnchor>
    <xdr:from>
      <xdr:col>0</xdr:col>
      <xdr:colOff>152400</xdr:colOff>
      <xdr:row>81</xdr:row>
      <xdr:rowOff>47625</xdr:rowOff>
    </xdr:from>
    <xdr:to>
      <xdr:col>13</xdr:col>
      <xdr:colOff>9525</xdr:colOff>
      <xdr:row>85</xdr:row>
      <xdr:rowOff>133350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181475" y="16354425"/>
          <a:ext cx="9934575" cy="809625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DZ" sz="4800" b="1"/>
            <a:t>عطلــــــة الريبــــــــــــــــــع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1" anchor="t"/>
      <a:lstStyle>
        <a:defPPr algn="r" rtl="1">
          <a:defRPr sz="1400" b="1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59"/>
  <sheetViews>
    <sheetView rightToLeft="1" workbookViewId="0">
      <selection activeCell="B23" sqref="B23"/>
    </sheetView>
  </sheetViews>
  <sheetFormatPr baseColWidth="10" defaultColWidth="0" defaultRowHeight="15" zeroHeight="1"/>
  <cols>
    <col min="1" max="16" width="11" style="24" customWidth="1"/>
    <col min="17" max="16384" width="11" style="24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</sheetData>
  <sheetProtection algorithmName="SHA-512" hashValue="OTZcozBzBtheNKorp+8+j/MBQdUAEmZLQeJWBE7vq4/XbgF8wR49jK4914EGfdAKlQ6Z2p1jSFDOwhGUntQ27Q==" saltValue="XvhfkjVyeCudG7RwTYnMg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3399"/>
  </sheetPr>
  <dimension ref="A1:P154"/>
  <sheetViews>
    <sheetView rightToLeft="1" topLeftCell="A79" workbookViewId="0">
      <selection activeCell="B131" sqref="B131:C131"/>
    </sheetView>
  </sheetViews>
  <sheetFormatPr baseColWidth="10" defaultColWidth="11" defaultRowHeight="15.75" zeroHeight="1"/>
  <cols>
    <col min="1" max="1" width="3.42578125" style="94" customWidth="1"/>
    <col min="2" max="2" width="11" style="94"/>
    <col min="3" max="3" width="12.85546875" style="94" customWidth="1"/>
    <col min="4" max="5" width="8.42578125" style="94" customWidth="1"/>
    <col min="6" max="6" width="8.28515625" style="94" customWidth="1"/>
    <col min="7" max="7" width="8.42578125" style="94" customWidth="1"/>
    <col min="8" max="8" width="7.5703125" style="94" customWidth="1"/>
    <col min="9" max="9" width="8.140625" style="94" customWidth="1"/>
    <col min="10" max="10" width="7.140625" style="94" customWidth="1"/>
    <col min="11" max="11" width="16.42578125" style="94" customWidth="1"/>
    <col min="12" max="12" width="11" style="94" hidden="1" customWidth="1"/>
    <col min="13" max="13" width="7.85546875" style="94" customWidth="1"/>
    <col min="14" max="16384" width="11" style="94"/>
  </cols>
  <sheetData>
    <row r="1" spans="1:16" ht="21.75" thickTop="1">
      <c r="A1" s="137" t="s">
        <v>9</v>
      </c>
      <c r="B1" s="138"/>
      <c r="C1" s="138"/>
      <c r="D1" s="139"/>
      <c r="E1" s="140" t="s">
        <v>0</v>
      </c>
      <c r="F1" s="141"/>
      <c r="G1" s="141"/>
      <c r="H1" s="142"/>
      <c r="I1" s="115" t="s">
        <v>201</v>
      </c>
      <c r="J1" s="116"/>
      <c r="K1" s="117"/>
      <c r="L1" s="101"/>
    </row>
    <row r="2" spans="1:16" ht="21">
      <c r="A2" s="118" t="s">
        <v>83</v>
      </c>
      <c r="B2" s="119"/>
      <c r="C2" s="119"/>
      <c r="D2" s="120"/>
      <c r="E2" s="143"/>
      <c r="F2" s="144"/>
      <c r="G2" s="144"/>
      <c r="H2" s="145"/>
      <c r="I2" s="121" t="s">
        <v>14</v>
      </c>
      <c r="J2" s="122"/>
      <c r="K2" s="123"/>
      <c r="L2" s="101"/>
    </row>
    <row r="3" spans="1:16" ht="21">
      <c r="A3" s="124" t="s">
        <v>10</v>
      </c>
      <c r="B3" s="125"/>
      <c r="C3" s="125"/>
      <c r="D3" s="126"/>
      <c r="E3" s="146"/>
      <c r="F3" s="147"/>
      <c r="G3" s="147"/>
      <c r="H3" s="148"/>
      <c r="I3" s="121" t="s">
        <v>11</v>
      </c>
      <c r="J3" s="122"/>
      <c r="K3" s="123"/>
      <c r="L3" s="101"/>
      <c r="N3" s="107" t="s">
        <v>200</v>
      </c>
      <c r="O3" s="107"/>
      <c r="P3" s="107"/>
    </row>
    <row r="4" spans="1:16" ht="21">
      <c r="A4" s="127" t="s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9"/>
      <c r="L4" s="101"/>
      <c r="N4" s="107"/>
      <c r="O4" s="107"/>
      <c r="P4" s="107"/>
    </row>
    <row r="5" spans="1:16" ht="21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01"/>
      <c r="N5" s="106"/>
      <c r="O5" s="106"/>
      <c r="P5" s="106"/>
    </row>
    <row r="6" spans="1:16">
      <c r="A6" s="86" t="s">
        <v>13</v>
      </c>
      <c r="B6" s="135" t="s">
        <v>2</v>
      </c>
      <c r="C6" s="136"/>
      <c r="D6" s="86" t="s">
        <v>45</v>
      </c>
      <c r="E6" s="86" t="s">
        <v>46</v>
      </c>
      <c r="F6" s="86" t="s">
        <v>47</v>
      </c>
      <c r="G6" s="87" t="s">
        <v>3</v>
      </c>
      <c r="H6" s="86" t="s">
        <v>8</v>
      </c>
      <c r="I6" s="86" t="s">
        <v>4</v>
      </c>
      <c r="J6" s="88" t="s">
        <v>202</v>
      </c>
      <c r="K6" s="135" t="s">
        <v>7</v>
      </c>
      <c r="L6" s="136"/>
      <c r="N6" s="97" t="s">
        <v>197</v>
      </c>
      <c r="O6" s="97" t="s">
        <v>198</v>
      </c>
      <c r="P6" s="97" t="s">
        <v>199</v>
      </c>
    </row>
    <row r="7" spans="1:16">
      <c r="A7" s="34">
        <v>1</v>
      </c>
      <c r="B7" s="109" t="s">
        <v>15</v>
      </c>
      <c r="C7" s="110"/>
      <c r="D7" s="74" t="s">
        <v>145</v>
      </c>
      <c r="E7" s="75" t="s">
        <v>145</v>
      </c>
      <c r="F7" s="76" t="s">
        <v>160</v>
      </c>
      <c r="G7" s="77" t="s">
        <v>167</v>
      </c>
      <c r="H7" s="78">
        <f>G7*2</f>
        <v>10</v>
      </c>
      <c r="I7" s="79">
        <f>(H7+F7+E7+D7)/5</f>
        <v>8.25</v>
      </c>
      <c r="J7" s="95">
        <f>I7*2</f>
        <v>16.5</v>
      </c>
      <c r="K7" s="89" t="str">
        <f t="shared" ref="K7:K36" si="0">IF(I7&gt;=18,"نتائج ممتازة",IF(I7&gt;=14,"نتائج جيدة جدا",IF(I7&gt;=12," نتائج جد حسنة",IF(I7&gt;=10,"نتائج متوسطة",IF(I7&gt;=7,"نتائج ضعيفة","نتائج ضعيفة جدا")))))</f>
        <v>نتائج ضعيفة</v>
      </c>
      <c r="L7" s="90"/>
      <c r="N7" s="98"/>
      <c r="O7" s="99"/>
      <c r="P7" s="100"/>
    </row>
    <row r="8" spans="1:16">
      <c r="A8" s="34">
        <f>A7+1</f>
        <v>2</v>
      </c>
      <c r="B8" s="109" t="s">
        <v>16</v>
      </c>
      <c r="C8" s="110"/>
      <c r="D8" s="74" t="s">
        <v>146</v>
      </c>
      <c r="E8" s="75" t="s">
        <v>146</v>
      </c>
      <c r="F8" s="76" t="s">
        <v>161</v>
      </c>
      <c r="G8" s="77" t="s">
        <v>157</v>
      </c>
      <c r="H8" s="78">
        <f t="shared" ref="H8:H36" si="1">G8*2</f>
        <v>27</v>
      </c>
      <c r="I8" s="79">
        <f t="shared" ref="I8:I36" si="2">(H8+F8+E8+D8)/5</f>
        <v>12.7</v>
      </c>
      <c r="J8" s="95">
        <f t="shared" ref="J8:J36" si="3">I8*2</f>
        <v>25.4</v>
      </c>
      <c r="K8" s="89" t="str">
        <f t="shared" si="0"/>
        <v xml:space="preserve"> نتائج جد حسنة</v>
      </c>
      <c r="L8" s="90"/>
      <c r="N8" s="98"/>
      <c r="O8" s="99"/>
      <c r="P8" s="100"/>
    </row>
    <row r="9" spans="1:16">
      <c r="A9" s="34">
        <f>A8+1</f>
        <v>3</v>
      </c>
      <c r="B9" s="27" t="s">
        <v>17</v>
      </c>
      <c r="C9" s="80"/>
      <c r="D9" s="74" t="s">
        <v>145</v>
      </c>
      <c r="E9" s="75" t="s">
        <v>145</v>
      </c>
      <c r="F9" s="76" t="s">
        <v>162</v>
      </c>
      <c r="G9" s="77" t="s">
        <v>176</v>
      </c>
      <c r="H9" s="78">
        <f t="shared" si="1"/>
        <v>13</v>
      </c>
      <c r="I9" s="79">
        <f t="shared" si="2"/>
        <v>8.8000000000000007</v>
      </c>
      <c r="J9" s="95">
        <f t="shared" si="3"/>
        <v>17.600000000000001</v>
      </c>
      <c r="K9" s="89" t="str">
        <f t="shared" si="0"/>
        <v>نتائج ضعيفة</v>
      </c>
      <c r="L9" s="90"/>
      <c r="N9" s="98"/>
      <c r="O9" s="99"/>
      <c r="P9" s="100"/>
    </row>
    <row r="10" spans="1:16">
      <c r="A10" s="34">
        <f t="shared" ref="A10:A36" si="4">A9+1</f>
        <v>4</v>
      </c>
      <c r="B10" s="27" t="s">
        <v>18</v>
      </c>
      <c r="C10" s="80"/>
      <c r="D10" s="74" t="s">
        <v>147</v>
      </c>
      <c r="E10" s="75" t="s">
        <v>148</v>
      </c>
      <c r="F10" s="76" t="s">
        <v>145</v>
      </c>
      <c r="G10" s="77" t="s">
        <v>146</v>
      </c>
      <c r="H10" s="78">
        <f t="shared" si="1"/>
        <v>28</v>
      </c>
      <c r="I10" s="79">
        <f t="shared" si="2"/>
        <v>13.9</v>
      </c>
      <c r="J10" s="95">
        <f t="shared" si="3"/>
        <v>27.8</v>
      </c>
      <c r="K10" s="89" t="str">
        <f t="shared" si="0"/>
        <v xml:space="preserve"> نتائج جد حسنة</v>
      </c>
      <c r="L10" s="90"/>
      <c r="N10" s="98"/>
      <c r="O10" s="99"/>
      <c r="P10" s="100"/>
    </row>
    <row r="11" spans="1:16">
      <c r="A11" s="34">
        <f t="shared" si="4"/>
        <v>5</v>
      </c>
      <c r="B11" s="109" t="s">
        <v>19</v>
      </c>
      <c r="C11" s="110"/>
      <c r="D11" s="74" t="s">
        <v>145</v>
      </c>
      <c r="E11" s="75" t="s">
        <v>145</v>
      </c>
      <c r="F11" s="76" t="s">
        <v>163</v>
      </c>
      <c r="G11" s="77" t="s">
        <v>169</v>
      </c>
      <c r="H11" s="78">
        <f t="shared" si="1"/>
        <v>18</v>
      </c>
      <c r="I11" s="79">
        <f t="shared" si="2"/>
        <v>10.35</v>
      </c>
      <c r="J11" s="95">
        <f t="shared" si="3"/>
        <v>20.7</v>
      </c>
      <c r="K11" s="89" t="str">
        <f t="shared" si="0"/>
        <v>نتائج متوسطة</v>
      </c>
      <c r="L11" s="90"/>
      <c r="N11" s="98"/>
      <c r="O11" s="99"/>
      <c r="P11" s="100"/>
    </row>
    <row r="12" spans="1:16">
      <c r="A12" s="34">
        <f t="shared" si="4"/>
        <v>6</v>
      </c>
      <c r="B12" s="27" t="s">
        <v>20</v>
      </c>
      <c r="C12" s="80"/>
      <c r="D12" s="74" t="s">
        <v>149</v>
      </c>
      <c r="E12" s="75" t="s">
        <v>146</v>
      </c>
      <c r="F12" s="76" t="s">
        <v>164</v>
      </c>
      <c r="G12" s="77" t="s">
        <v>156</v>
      </c>
      <c r="H12" s="78">
        <f t="shared" si="1"/>
        <v>25</v>
      </c>
      <c r="I12" s="79">
        <f t="shared" si="2"/>
        <v>14.1</v>
      </c>
      <c r="J12" s="95">
        <f t="shared" si="3"/>
        <v>28.2</v>
      </c>
      <c r="K12" s="89" t="str">
        <f t="shared" si="0"/>
        <v>نتائج جيدة جدا</v>
      </c>
      <c r="L12" s="90"/>
      <c r="N12" s="98"/>
      <c r="O12" s="99"/>
      <c r="P12" s="100"/>
    </row>
    <row r="13" spans="1:16">
      <c r="A13" s="34">
        <f t="shared" si="4"/>
        <v>7</v>
      </c>
      <c r="B13" s="109" t="s">
        <v>21</v>
      </c>
      <c r="C13" s="110"/>
      <c r="D13" s="74" t="s">
        <v>150</v>
      </c>
      <c r="E13" s="75" t="s">
        <v>146</v>
      </c>
      <c r="F13" s="76" t="s">
        <v>155</v>
      </c>
      <c r="G13" s="77" t="s">
        <v>157</v>
      </c>
      <c r="H13" s="78">
        <f t="shared" si="1"/>
        <v>27</v>
      </c>
      <c r="I13" s="79">
        <f t="shared" si="2"/>
        <v>14.4</v>
      </c>
      <c r="J13" s="95">
        <f t="shared" si="3"/>
        <v>28.8</v>
      </c>
      <c r="K13" s="89" t="str">
        <f t="shared" si="0"/>
        <v>نتائج جيدة جدا</v>
      </c>
      <c r="L13" s="90"/>
      <c r="N13" s="98"/>
      <c r="O13" s="99"/>
      <c r="P13" s="100"/>
    </row>
    <row r="14" spans="1:16">
      <c r="A14" s="34">
        <f>A13+1</f>
        <v>8</v>
      </c>
      <c r="B14" s="27" t="s">
        <v>22</v>
      </c>
      <c r="C14" s="80"/>
      <c r="D14" s="74" t="s">
        <v>151</v>
      </c>
      <c r="E14" s="75" t="s">
        <v>152</v>
      </c>
      <c r="F14" s="76" t="s">
        <v>165</v>
      </c>
      <c r="G14" s="77" t="s">
        <v>161</v>
      </c>
      <c r="H14" s="78">
        <f t="shared" si="1"/>
        <v>17</v>
      </c>
      <c r="I14" s="79">
        <f t="shared" si="2"/>
        <v>9.15</v>
      </c>
      <c r="J14" s="95">
        <f t="shared" si="3"/>
        <v>18.3</v>
      </c>
      <c r="K14" s="89" t="str">
        <f t="shared" si="0"/>
        <v>نتائج ضعيفة</v>
      </c>
      <c r="L14" s="90"/>
      <c r="N14" s="98"/>
      <c r="O14" s="99"/>
      <c r="P14" s="100"/>
    </row>
    <row r="15" spans="1:16">
      <c r="A15" s="34">
        <f t="shared" si="4"/>
        <v>9</v>
      </c>
      <c r="B15" s="109" t="s">
        <v>23</v>
      </c>
      <c r="C15" s="110"/>
      <c r="D15" s="74" t="s">
        <v>148</v>
      </c>
      <c r="E15" s="75" t="s">
        <v>145</v>
      </c>
      <c r="F15" s="76" t="s">
        <v>164</v>
      </c>
      <c r="G15" s="77" t="s">
        <v>160</v>
      </c>
      <c r="H15" s="78">
        <f t="shared" si="1"/>
        <v>14.5</v>
      </c>
      <c r="I15" s="79">
        <f t="shared" si="2"/>
        <v>10.8</v>
      </c>
      <c r="J15" s="95">
        <f t="shared" si="3"/>
        <v>21.6</v>
      </c>
      <c r="K15" s="89" t="str">
        <f t="shared" si="0"/>
        <v>نتائج متوسطة</v>
      </c>
      <c r="L15" s="90"/>
      <c r="N15" s="98"/>
      <c r="O15" s="99"/>
      <c r="P15" s="100"/>
    </row>
    <row r="16" spans="1:16">
      <c r="A16" s="34">
        <f t="shared" si="4"/>
        <v>10</v>
      </c>
      <c r="B16" s="109" t="s">
        <v>24</v>
      </c>
      <c r="C16" s="110"/>
      <c r="D16" s="74" t="s">
        <v>153</v>
      </c>
      <c r="E16" s="75" t="s">
        <v>148</v>
      </c>
      <c r="F16" s="76" t="s">
        <v>166</v>
      </c>
      <c r="G16" s="77" t="s">
        <v>151</v>
      </c>
      <c r="H16" s="78">
        <f t="shared" si="1"/>
        <v>23</v>
      </c>
      <c r="I16" s="79">
        <f t="shared" si="2"/>
        <v>12.75</v>
      </c>
      <c r="J16" s="95">
        <f t="shared" si="3"/>
        <v>25.5</v>
      </c>
      <c r="K16" s="89" t="str">
        <f t="shared" si="0"/>
        <v xml:space="preserve"> نتائج جد حسنة</v>
      </c>
      <c r="L16" s="90"/>
      <c r="N16" s="98"/>
      <c r="O16" s="99"/>
      <c r="P16" s="100"/>
    </row>
    <row r="17" spans="1:16">
      <c r="A17" s="34">
        <f t="shared" si="4"/>
        <v>11</v>
      </c>
      <c r="B17" s="27" t="s">
        <v>25</v>
      </c>
      <c r="C17" s="80"/>
      <c r="D17" s="74" t="s">
        <v>152</v>
      </c>
      <c r="E17" s="75" t="s">
        <v>145</v>
      </c>
      <c r="F17" s="76" t="s">
        <v>167</v>
      </c>
      <c r="G17" s="77" t="s">
        <v>176</v>
      </c>
      <c r="H17" s="78">
        <f t="shared" si="1"/>
        <v>13</v>
      </c>
      <c r="I17" s="79">
        <f t="shared" si="2"/>
        <v>8.1999999999999993</v>
      </c>
      <c r="J17" s="95">
        <f t="shared" si="3"/>
        <v>16.399999999999999</v>
      </c>
      <c r="K17" s="89" t="str">
        <f t="shared" si="0"/>
        <v>نتائج ضعيفة</v>
      </c>
      <c r="L17" s="90"/>
      <c r="N17" s="98"/>
      <c r="O17" s="99"/>
      <c r="P17" s="100"/>
    </row>
    <row r="18" spans="1:16">
      <c r="A18" s="34">
        <f t="shared" si="4"/>
        <v>12</v>
      </c>
      <c r="B18" s="109" t="s">
        <v>26</v>
      </c>
      <c r="C18" s="110"/>
      <c r="D18" s="74" t="s">
        <v>154</v>
      </c>
      <c r="E18" s="75" t="s">
        <v>146</v>
      </c>
      <c r="F18" s="76" t="s">
        <v>145</v>
      </c>
      <c r="G18" s="77" t="s">
        <v>177</v>
      </c>
      <c r="H18" s="78">
        <f t="shared" si="1"/>
        <v>36</v>
      </c>
      <c r="I18" s="79">
        <f t="shared" si="2"/>
        <v>15.9</v>
      </c>
      <c r="J18" s="95">
        <f t="shared" si="3"/>
        <v>31.8</v>
      </c>
      <c r="K18" s="89" t="str">
        <f t="shared" si="0"/>
        <v>نتائج جيدة جدا</v>
      </c>
      <c r="L18" s="90"/>
      <c r="N18" s="98"/>
      <c r="O18" s="99"/>
      <c r="P18" s="100"/>
    </row>
    <row r="19" spans="1:16">
      <c r="A19" s="34">
        <f t="shared" si="4"/>
        <v>13</v>
      </c>
      <c r="B19" s="27" t="s">
        <v>27</v>
      </c>
      <c r="C19" s="80"/>
      <c r="D19" s="74" t="s">
        <v>155</v>
      </c>
      <c r="E19" s="75" t="s">
        <v>156</v>
      </c>
      <c r="F19" s="76" t="s">
        <v>168</v>
      </c>
      <c r="G19" s="77" t="s">
        <v>162</v>
      </c>
      <c r="H19" s="78">
        <f t="shared" si="1"/>
        <v>14</v>
      </c>
      <c r="I19" s="79">
        <f t="shared" si="2"/>
        <v>9.9</v>
      </c>
      <c r="J19" s="95">
        <f t="shared" si="3"/>
        <v>19.8</v>
      </c>
      <c r="K19" s="89" t="str">
        <f t="shared" si="0"/>
        <v>نتائج ضعيفة</v>
      </c>
      <c r="L19" s="90"/>
      <c r="N19" s="98"/>
      <c r="O19" s="99"/>
      <c r="P19" s="100"/>
    </row>
    <row r="20" spans="1:16">
      <c r="A20" s="34">
        <f t="shared" si="4"/>
        <v>14</v>
      </c>
      <c r="B20" s="109" t="s">
        <v>28</v>
      </c>
      <c r="C20" s="110"/>
      <c r="D20" s="74" t="s">
        <v>155</v>
      </c>
      <c r="E20" s="75" t="s">
        <v>145</v>
      </c>
      <c r="F20" s="76" t="s">
        <v>169</v>
      </c>
      <c r="G20" s="77" t="s">
        <v>178</v>
      </c>
      <c r="H20" s="78">
        <f t="shared" si="1"/>
        <v>15</v>
      </c>
      <c r="I20" s="79">
        <f t="shared" si="2"/>
        <v>10.199999999999999</v>
      </c>
      <c r="J20" s="95">
        <f t="shared" si="3"/>
        <v>20.399999999999999</v>
      </c>
      <c r="K20" s="89" t="str">
        <f t="shared" si="0"/>
        <v>نتائج متوسطة</v>
      </c>
      <c r="L20" s="90"/>
      <c r="N20" s="98"/>
      <c r="O20" s="99"/>
      <c r="P20" s="100"/>
    </row>
    <row r="21" spans="1:16">
      <c r="A21" s="34">
        <f t="shared" si="4"/>
        <v>15</v>
      </c>
      <c r="B21" s="109" t="s">
        <v>29</v>
      </c>
      <c r="C21" s="110"/>
      <c r="D21" s="74" t="s">
        <v>149</v>
      </c>
      <c r="E21" s="75" t="s">
        <v>146</v>
      </c>
      <c r="F21" s="76" t="s">
        <v>170</v>
      </c>
      <c r="G21" s="77" t="s">
        <v>156</v>
      </c>
      <c r="H21" s="78">
        <f t="shared" si="1"/>
        <v>25</v>
      </c>
      <c r="I21" s="79">
        <f t="shared" si="2"/>
        <v>14.05</v>
      </c>
      <c r="J21" s="95">
        <f t="shared" si="3"/>
        <v>28.1</v>
      </c>
      <c r="K21" s="89" t="str">
        <f t="shared" si="0"/>
        <v>نتائج جيدة جدا</v>
      </c>
      <c r="L21" s="90"/>
      <c r="N21" s="98"/>
      <c r="O21" s="99"/>
      <c r="P21" s="100"/>
    </row>
    <row r="22" spans="1:16">
      <c r="A22" s="34">
        <f t="shared" si="4"/>
        <v>16</v>
      </c>
      <c r="B22" s="109" t="s">
        <v>30</v>
      </c>
      <c r="C22" s="110"/>
      <c r="D22" s="74" t="s">
        <v>150</v>
      </c>
      <c r="E22" s="75" t="s">
        <v>156</v>
      </c>
      <c r="F22" s="76" t="s">
        <v>171</v>
      </c>
      <c r="G22" s="77" t="s">
        <v>168</v>
      </c>
      <c r="H22" s="78">
        <f t="shared" si="1"/>
        <v>16</v>
      </c>
      <c r="I22" s="79">
        <f t="shared" si="2"/>
        <v>11.15</v>
      </c>
      <c r="J22" s="95">
        <f t="shared" si="3"/>
        <v>22.3</v>
      </c>
      <c r="K22" s="89" t="str">
        <f t="shared" si="0"/>
        <v>نتائج متوسطة</v>
      </c>
      <c r="L22" s="90"/>
      <c r="N22" s="98"/>
      <c r="O22" s="99"/>
      <c r="P22" s="100"/>
    </row>
    <row r="23" spans="1:16">
      <c r="A23" s="34">
        <f t="shared" si="4"/>
        <v>17</v>
      </c>
      <c r="B23" s="27" t="s">
        <v>31</v>
      </c>
      <c r="C23" s="80"/>
      <c r="D23" s="74" t="s">
        <v>146</v>
      </c>
      <c r="E23" s="75" t="s">
        <v>145</v>
      </c>
      <c r="F23" s="76" t="s">
        <v>163</v>
      </c>
      <c r="G23" s="77" t="s">
        <v>179</v>
      </c>
      <c r="H23" s="78">
        <f t="shared" si="1"/>
        <v>23.5</v>
      </c>
      <c r="I23" s="79">
        <f t="shared" si="2"/>
        <v>11.85</v>
      </c>
      <c r="J23" s="95">
        <f t="shared" si="3"/>
        <v>23.7</v>
      </c>
      <c r="K23" s="89" t="str">
        <f t="shared" si="0"/>
        <v>نتائج متوسطة</v>
      </c>
      <c r="L23" s="90"/>
      <c r="N23" s="98"/>
      <c r="O23" s="99"/>
      <c r="P23" s="100"/>
    </row>
    <row r="24" spans="1:16">
      <c r="A24" s="34">
        <f t="shared" si="4"/>
        <v>18</v>
      </c>
      <c r="B24" s="27" t="s">
        <v>32</v>
      </c>
      <c r="C24" s="80"/>
      <c r="D24" s="74" t="s">
        <v>155</v>
      </c>
      <c r="E24" s="75" t="s">
        <v>151</v>
      </c>
      <c r="F24" s="76" t="s">
        <v>170</v>
      </c>
      <c r="G24" s="77" t="s">
        <v>168</v>
      </c>
      <c r="H24" s="78">
        <f t="shared" si="1"/>
        <v>16</v>
      </c>
      <c r="I24" s="79">
        <f t="shared" si="2"/>
        <v>11.35</v>
      </c>
      <c r="J24" s="95">
        <f t="shared" si="3"/>
        <v>22.7</v>
      </c>
      <c r="K24" s="89" t="str">
        <f t="shared" si="0"/>
        <v>نتائج متوسطة</v>
      </c>
      <c r="L24" s="90"/>
      <c r="N24" s="98"/>
      <c r="O24" s="99"/>
      <c r="P24" s="100"/>
    </row>
    <row r="25" spans="1:16">
      <c r="A25" s="34">
        <f t="shared" si="4"/>
        <v>19</v>
      </c>
      <c r="B25" s="109" t="s">
        <v>33</v>
      </c>
      <c r="C25" s="110"/>
      <c r="D25" s="74" t="s">
        <v>155</v>
      </c>
      <c r="E25" s="75" t="s">
        <v>146</v>
      </c>
      <c r="F25" s="76" t="s">
        <v>145</v>
      </c>
      <c r="G25" s="77" t="s">
        <v>148</v>
      </c>
      <c r="H25" s="78">
        <f t="shared" si="1"/>
        <v>26</v>
      </c>
      <c r="I25" s="79">
        <f t="shared" si="2"/>
        <v>13.4</v>
      </c>
      <c r="J25" s="95">
        <f t="shared" si="3"/>
        <v>26.8</v>
      </c>
      <c r="K25" s="89" t="str">
        <f t="shared" si="0"/>
        <v xml:space="preserve"> نتائج جد حسنة</v>
      </c>
      <c r="L25" s="90"/>
      <c r="N25" s="98"/>
      <c r="O25" s="99"/>
      <c r="P25" s="100"/>
    </row>
    <row r="26" spans="1:16">
      <c r="A26" s="34">
        <f t="shared" si="4"/>
        <v>20</v>
      </c>
      <c r="B26" s="109" t="s">
        <v>34</v>
      </c>
      <c r="C26" s="110"/>
      <c r="D26" s="74" t="s">
        <v>157</v>
      </c>
      <c r="E26" s="75" t="s">
        <v>145</v>
      </c>
      <c r="F26" s="76" t="s">
        <v>172</v>
      </c>
      <c r="G26" s="77" t="s">
        <v>152</v>
      </c>
      <c r="H26" s="78">
        <f t="shared" si="1"/>
        <v>22</v>
      </c>
      <c r="I26" s="79">
        <f t="shared" si="2"/>
        <v>12.45</v>
      </c>
      <c r="J26" s="95">
        <f t="shared" si="3"/>
        <v>24.9</v>
      </c>
      <c r="K26" s="89" t="str">
        <f t="shared" si="0"/>
        <v xml:space="preserve"> نتائج جد حسنة</v>
      </c>
      <c r="L26" s="90"/>
      <c r="N26" s="98"/>
      <c r="O26" s="99"/>
      <c r="P26" s="100"/>
    </row>
    <row r="27" spans="1:16">
      <c r="A27" s="34">
        <f t="shared" si="4"/>
        <v>21</v>
      </c>
      <c r="B27" s="27" t="s">
        <v>35</v>
      </c>
      <c r="C27" s="80"/>
      <c r="D27" s="74" t="s">
        <v>154</v>
      </c>
      <c r="E27" s="75" t="s">
        <v>146</v>
      </c>
      <c r="F27" s="76" t="s">
        <v>154</v>
      </c>
      <c r="G27" s="77" t="s">
        <v>147</v>
      </c>
      <c r="H27" s="78">
        <f t="shared" si="1"/>
        <v>33</v>
      </c>
      <c r="I27" s="79">
        <f t="shared" si="2"/>
        <v>16.399999999999999</v>
      </c>
      <c r="J27" s="95">
        <f t="shared" si="3"/>
        <v>32.799999999999997</v>
      </c>
      <c r="K27" s="89" t="str">
        <f t="shared" si="0"/>
        <v>نتائج جيدة جدا</v>
      </c>
      <c r="L27" s="90"/>
      <c r="N27" s="98"/>
      <c r="O27" s="99"/>
      <c r="P27" s="100"/>
    </row>
    <row r="28" spans="1:16">
      <c r="A28" s="34">
        <v>22</v>
      </c>
      <c r="B28" s="109" t="s">
        <v>36</v>
      </c>
      <c r="C28" s="110"/>
      <c r="D28" s="74" t="s">
        <v>154</v>
      </c>
      <c r="E28" s="75" t="s">
        <v>146</v>
      </c>
      <c r="F28" s="76" t="s">
        <v>149</v>
      </c>
      <c r="G28" s="77" t="s">
        <v>150</v>
      </c>
      <c r="H28" s="78">
        <f t="shared" si="1"/>
        <v>32</v>
      </c>
      <c r="I28" s="79">
        <f t="shared" si="2"/>
        <v>16.100000000000001</v>
      </c>
      <c r="J28" s="95">
        <f t="shared" si="3"/>
        <v>32.200000000000003</v>
      </c>
      <c r="K28" s="89" t="str">
        <f t="shared" si="0"/>
        <v>نتائج جيدة جدا</v>
      </c>
      <c r="L28" s="90"/>
      <c r="N28" s="98"/>
      <c r="O28" s="99"/>
      <c r="P28" s="100"/>
    </row>
    <row r="29" spans="1:16">
      <c r="A29" s="34">
        <v>23</v>
      </c>
      <c r="B29" s="133" t="s">
        <v>37</v>
      </c>
      <c r="C29" s="134"/>
      <c r="D29" s="74" t="s">
        <v>150</v>
      </c>
      <c r="E29" s="75" t="s">
        <v>145</v>
      </c>
      <c r="F29" s="76" t="s">
        <v>173</v>
      </c>
      <c r="G29" s="77" t="s">
        <v>148</v>
      </c>
      <c r="H29" s="78">
        <f t="shared" si="1"/>
        <v>26</v>
      </c>
      <c r="I29" s="79">
        <f t="shared" si="2"/>
        <v>12.95</v>
      </c>
      <c r="J29" s="95">
        <f t="shared" si="3"/>
        <v>25.9</v>
      </c>
      <c r="K29" s="89" t="str">
        <f t="shared" si="0"/>
        <v xml:space="preserve"> نتائج جد حسنة</v>
      </c>
      <c r="L29" s="90"/>
      <c r="N29" s="98"/>
      <c r="O29" s="99"/>
      <c r="P29" s="100"/>
    </row>
    <row r="30" spans="1:16">
      <c r="A30" s="34">
        <f t="shared" si="4"/>
        <v>24</v>
      </c>
      <c r="B30" s="109" t="s">
        <v>38</v>
      </c>
      <c r="C30" s="110"/>
      <c r="D30" s="74" t="s">
        <v>156</v>
      </c>
      <c r="E30" s="75" t="s">
        <v>158</v>
      </c>
      <c r="F30" s="76" t="s">
        <v>174</v>
      </c>
      <c r="G30" s="77" t="s">
        <v>180</v>
      </c>
      <c r="H30" s="78">
        <f t="shared" si="1"/>
        <v>11.5</v>
      </c>
      <c r="I30" s="79">
        <f t="shared" si="2"/>
        <v>8.5500000000000007</v>
      </c>
      <c r="J30" s="95">
        <f t="shared" si="3"/>
        <v>17.100000000000001</v>
      </c>
      <c r="K30" s="89" t="str">
        <f t="shared" si="0"/>
        <v>نتائج ضعيفة</v>
      </c>
      <c r="L30" s="90"/>
      <c r="N30" s="98"/>
      <c r="O30" s="99"/>
      <c r="P30" s="100"/>
    </row>
    <row r="31" spans="1:16">
      <c r="A31" s="34">
        <f t="shared" si="4"/>
        <v>25</v>
      </c>
      <c r="B31" s="27" t="s">
        <v>39</v>
      </c>
      <c r="C31" s="80"/>
      <c r="D31" s="74" t="s">
        <v>153</v>
      </c>
      <c r="E31" s="75" t="s">
        <v>148</v>
      </c>
      <c r="F31" s="76" t="s">
        <v>159</v>
      </c>
      <c r="G31" s="77" t="s">
        <v>158</v>
      </c>
      <c r="H31" s="78">
        <f t="shared" si="1"/>
        <v>20</v>
      </c>
      <c r="I31" s="79">
        <f t="shared" si="2"/>
        <v>11.8</v>
      </c>
      <c r="J31" s="95">
        <f t="shared" si="3"/>
        <v>23.6</v>
      </c>
      <c r="K31" s="89" t="str">
        <f t="shared" si="0"/>
        <v>نتائج متوسطة</v>
      </c>
      <c r="L31" s="90"/>
      <c r="N31" s="98"/>
      <c r="O31" s="99"/>
      <c r="P31" s="100"/>
    </row>
    <row r="32" spans="1:16">
      <c r="A32" s="34">
        <f t="shared" si="4"/>
        <v>26</v>
      </c>
      <c r="B32" s="109" t="s">
        <v>40</v>
      </c>
      <c r="C32" s="110"/>
      <c r="D32" s="74" t="s">
        <v>148</v>
      </c>
      <c r="E32" s="75" t="s">
        <v>151</v>
      </c>
      <c r="F32" s="76" t="s">
        <v>175</v>
      </c>
      <c r="G32" s="77" t="s">
        <v>181</v>
      </c>
      <c r="H32" s="78">
        <f t="shared" si="1"/>
        <v>19</v>
      </c>
      <c r="I32" s="79">
        <f t="shared" si="2"/>
        <v>10.75</v>
      </c>
      <c r="J32" s="95">
        <f t="shared" si="3"/>
        <v>21.5</v>
      </c>
      <c r="K32" s="89" t="str">
        <f t="shared" si="0"/>
        <v>نتائج متوسطة</v>
      </c>
      <c r="L32" s="90"/>
      <c r="N32" s="98"/>
      <c r="O32" s="99"/>
      <c r="P32" s="100"/>
    </row>
    <row r="33" spans="1:16">
      <c r="A33" s="34">
        <f t="shared" si="4"/>
        <v>27</v>
      </c>
      <c r="B33" s="27" t="s">
        <v>41</v>
      </c>
      <c r="C33" s="80"/>
      <c r="D33" s="74" t="s">
        <v>145</v>
      </c>
      <c r="E33" s="75" t="s">
        <v>151</v>
      </c>
      <c r="F33" s="76" t="s">
        <v>176</v>
      </c>
      <c r="G33" s="77" t="s">
        <v>182</v>
      </c>
      <c r="H33" s="78">
        <f t="shared" si="1"/>
        <v>8</v>
      </c>
      <c r="I33" s="79">
        <f t="shared" si="2"/>
        <v>7.6</v>
      </c>
      <c r="J33" s="95">
        <f t="shared" si="3"/>
        <v>15.2</v>
      </c>
      <c r="K33" s="89" t="str">
        <f t="shared" si="0"/>
        <v>نتائج ضعيفة</v>
      </c>
      <c r="L33" s="90"/>
      <c r="N33" s="98"/>
      <c r="O33" s="99"/>
      <c r="P33" s="100"/>
    </row>
    <row r="34" spans="1:16">
      <c r="A34" s="34">
        <f t="shared" si="4"/>
        <v>28</v>
      </c>
      <c r="B34" s="81" t="s">
        <v>42</v>
      </c>
      <c r="C34" s="82"/>
      <c r="D34" s="74" t="s">
        <v>156</v>
      </c>
      <c r="E34" s="75" t="s">
        <v>159</v>
      </c>
      <c r="F34" s="76" t="s">
        <v>176</v>
      </c>
      <c r="G34" s="77">
        <v>8</v>
      </c>
      <c r="H34" s="78">
        <f t="shared" si="1"/>
        <v>16</v>
      </c>
      <c r="I34" s="79">
        <f t="shared" si="2"/>
        <v>9.1</v>
      </c>
      <c r="J34" s="95">
        <f t="shared" si="3"/>
        <v>18.2</v>
      </c>
      <c r="K34" s="89" t="str">
        <f t="shared" si="0"/>
        <v>نتائج ضعيفة</v>
      </c>
      <c r="L34" s="90"/>
      <c r="N34" s="98"/>
      <c r="O34" s="99"/>
      <c r="P34" s="100"/>
    </row>
    <row r="35" spans="1:16">
      <c r="A35" s="34">
        <f t="shared" si="4"/>
        <v>29</v>
      </c>
      <c r="B35" s="27" t="s">
        <v>43</v>
      </c>
      <c r="C35" s="80"/>
      <c r="D35" s="74" t="s">
        <v>156</v>
      </c>
      <c r="E35" s="75" t="s">
        <v>145</v>
      </c>
      <c r="F35" s="76" t="s">
        <v>161</v>
      </c>
      <c r="G35" s="77" t="s">
        <v>176</v>
      </c>
      <c r="H35" s="78">
        <f t="shared" si="1"/>
        <v>13</v>
      </c>
      <c r="I35" s="79">
        <f t="shared" si="2"/>
        <v>9.1999999999999993</v>
      </c>
      <c r="J35" s="95">
        <f t="shared" si="3"/>
        <v>18.399999999999999</v>
      </c>
      <c r="K35" s="89" t="str">
        <f t="shared" si="0"/>
        <v>نتائج ضعيفة</v>
      </c>
      <c r="L35" s="90"/>
      <c r="N35" s="98"/>
      <c r="O35" s="99"/>
      <c r="P35" s="100"/>
    </row>
    <row r="36" spans="1:16">
      <c r="A36" s="34">
        <f t="shared" si="4"/>
        <v>30</v>
      </c>
      <c r="B36" s="109" t="s">
        <v>44</v>
      </c>
      <c r="C36" s="110"/>
      <c r="D36" s="74">
        <v>13</v>
      </c>
      <c r="E36" s="75">
        <v>11</v>
      </c>
      <c r="F36" s="76">
        <v>7.25</v>
      </c>
      <c r="G36" s="77" t="s">
        <v>165</v>
      </c>
      <c r="H36" s="78">
        <f t="shared" si="1"/>
        <v>12.5</v>
      </c>
      <c r="I36" s="79">
        <f t="shared" si="2"/>
        <v>8.75</v>
      </c>
      <c r="J36" s="95">
        <f t="shared" si="3"/>
        <v>17.5</v>
      </c>
      <c r="K36" s="89" t="str">
        <f t="shared" si="0"/>
        <v>نتائج ضعيفة</v>
      </c>
      <c r="L36" s="90"/>
      <c r="N36" s="98"/>
      <c r="O36" s="99"/>
      <c r="P36" s="100"/>
    </row>
    <row r="37" spans="1:16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96"/>
    </row>
    <row r="38" spans="1:16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</row>
    <row r="39" spans="1:16">
      <c r="B39" s="111" t="s">
        <v>48</v>
      </c>
      <c r="C39" s="112"/>
      <c r="D39" s="91">
        <f>COUNTIF(I7:I36,"&gt;=10")</f>
        <v>20</v>
      </c>
      <c r="F39" s="111" t="s">
        <v>49</v>
      </c>
      <c r="G39" s="112"/>
      <c r="H39" s="91">
        <f>COUNTIF(I7:I36,"&lt;10")</f>
        <v>10</v>
      </c>
      <c r="J39" s="92"/>
      <c r="K39" s="93">
        <f>AVERAGE(I7:I36)</f>
        <v>11.495000000000003</v>
      </c>
    </row>
    <row r="40" spans="1:16"/>
    <row r="41" spans="1:16"/>
    <row r="42" spans="1:16"/>
    <row r="43" spans="1:16"/>
    <row r="44" spans="1:16"/>
    <row r="45" spans="1:16"/>
    <row r="46" spans="1:16"/>
    <row r="47" spans="1:16"/>
    <row r="48" spans="1:16" ht="16.5" thickBot="1"/>
    <row r="49" spans="1:16" ht="21" thickTop="1">
      <c r="A49" s="137" t="s">
        <v>9</v>
      </c>
      <c r="B49" s="138"/>
      <c r="C49" s="138"/>
      <c r="D49" s="139"/>
      <c r="E49" s="149" t="s">
        <v>136</v>
      </c>
      <c r="F49" s="150"/>
      <c r="G49" s="150"/>
      <c r="H49" s="151"/>
      <c r="I49" s="115" t="s">
        <v>201</v>
      </c>
      <c r="J49" s="116"/>
      <c r="K49" s="117"/>
    </row>
    <row r="50" spans="1:16" ht="20.25">
      <c r="A50" s="118" t="s">
        <v>83</v>
      </c>
      <c r="B50" s="119"/>
      <c r="C50" s="119"/>
      <c r="D50" s="120"/>
      <c r="E50" s="152"/>
      <c r="F50" s="153"/>
      <c r="G50" s="153"/>
      <c r="H50" s="154"/>
      <c r="I50" s="121" t="s">
        <v>14</v>
      </c>
      <c r="J50" s="122"/>
      <c r="K50" s="123"/>
    </row>
    <row r="51" spans="1:16" ht="15.75" customHeight="1">
      <c r="A51" s="124" t="s">
        <v>10</v>
      </c>
      <c r="B51" s="125"/>
      <c r="C51" s="125"/>
      <c r="D51" s="126"/>
      <c r="E51" s="155"/>
      <c r="F51" s="156"/>
      <c r="G51" s="156"/>
      <c r="H51" s="157"/>
      <c r="I51" s="121" t="s">
        <v>11</v>
      </c>
      <c r="J51" s="122"/>
      <c r="K51" s="123"/>
      <c r="N51" s="108" t="s">
        <v>200</v>
      </c>
      <c r="O51" s="108"/>
      <c r="P51" s="108"/>
    </row>
    <row r="52" spans="1:16">
      <c r="A52" s="127" t="s">
        <v>1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9"/>
      <c r="N52" s="108"/>
      <c r="O52" s="108"/>
      <c r="P52" s="108"/>
    </row>
    <row r="53" spans="1:16">
      <c r="A53" s="130"/>
      <c r="B53" s="131"/>
      <c r="C53" s="131"/>
      <c r="D53" s="131"/>
      <c r="E53" s="131"/>
      <c r="F53" s="131"/>
      <c r="G53" s="131"/>
      <c r="H53" s="131"/>
      <c r="I53" s="131"/>
      <c r="J53" s="131"/>
      <c r="K53" s="132"/>
      <c r="N53" s="106"/>
      <c r="O53" s="106"/>
      <c r="P53" s="106"/>
    </row>
    <row r="54" spans="1:16">
      <c r="A54" s="86" t="s">
        <v>13</v>
      </c>
      <c r="B54" s="135" t="s">
        <v>2</v>
      </c>
      <c r="C54" s="136"/>
      <c r="D54" s="86" t="s">
        <v>45</v>
      </c>
      <c r="E54" s="86" t="s">
        <v>46</v>
      </c>
      <c r="F54" s="86" t="s">
        <v>47</v>
      </c>
      <c r="G54" s="87" t="s">
        <v>3</v>
      </c>
      <c r="H54" s="86" t="s">
        <v>8</v>
      </c>
      <c r="I54" s="86" t="s">
        <v>4</v>
      </c>
      <c r="J54" s="88" t="s">
        <v>202</v>
      </c>
      <c r="K54" s="135" t="s">
        <v>7</v>
      </c>
      <c r="L54" s="136"/>
      <c r="N54" s="97" t="s">
        <v>197</v>
      </c>
      <c r="O54" s="97" t="s">
        <v>198</v>
      </c>
      <c r="P54" s="97" t="s">
        <v>199</v>
      </c>
    </row>
    <row r="55" spans="1:16">
      <c r="A55" s="34">
        <v>1</v>
      </c>
      <c r="B55" s="109" t="s">
        <v>15</v>
      </c>
      <c r="C55" s="110"/>
      <c r="D55" s="74"/>
      <c r="E55" s="75"/>
      <c r="F55" s="76"/>
      <c r="G55" s="77"/>
      <c r="H55" s="78">
        <f>G55*2</f>
        <v>0</v>
      </c>
      <c r="I55" s="79">
        <f>(H55+F55+E55+D55)/5</f>
        <v>0</v>
      </c>
      <c r="J55" s="95">
        <f>I55*2</f>
        <v>0</v>
      </c>
      <c r="K55" s="89" t="str">
        <f t="shared" ref="K55:K84" si="5">IF(I55&gt;=18,"نتائج ممتازة",IF(I55&gt;=14,"نتائج جيدة جدا",IF(I55&gt;=12," نتائج جد حسنة",IF(I55&gt;=10,"نتائج متوسطة",IF(I55&gt;=7,"نتائج ضعيفة","نتائج ضعيفة جدا")))))</f>
        <v>نتائج ضعيفة جدا</v>
      </c>
      <c r="L55" s="90"/>
      <c r="N55" s="98"/>
      <c r="O55" s="99"/>
      <c r="P55" s="100"/>
    </row>
    <row r="56" spans="1:16">
      <c r="A56" s="34">
        <f>A55+1</f>
        <v>2</v>
      </c>
      <c r="B56" s="109" t="s">
        <v>16</v>
      </c>
      <c r="C56" s="110"/>
      <c r="D56" s="74"/>
      <c r="E56" s="75"/>
      <c r="F56" s="76"/>
      <c r="G56" s="77"/>
      <c r="H56" s="78">
        <f t="shared" ref="H56:H84" si="6">G56*2</f>
        <v>0</v>
      </c>
      <c r="I56" s="79">
        <f t="shared" ref="I56:I84" si="7">(H56+F56+E56+D56)/5</f>
        <v>0</v>
      </c>
      <c r="J56" s="95">
        <f t="shared" ref="J56:J84" si="8">I56*2</f>
        <v>0</v>
      </c>
      <c r="K56" s="89" t="str">
        <f t="shared" si="5"/>
        <v>نتائج ضعيفة جدا</v>
      </c>
      <c r="L56" s="90"/>
      <c r="N56" s="98"/>
      <c r="O56" s="99"/>
      <c r="P56" s="100"/>
    </row>
    <row r="57" spans="1:16">
      <c r="A57" s="34">
        <f>A56+1</f>
        <v>3</v>
      </c>
      <c r="B57" s="27" t="s">
        <v>17</v>
      </c>
      <c r="C57" s="80"/>
      <c r="D57" s="74"/>
      <c r="E57" s="75"/>
      <c r="F57" s="76"/>
      <c r="G57" s="77"/>
      <c r="H57" s="78">
        <f t="shared" si="6"/>
        <v>0</v>
      </c>
      <c r="I57" s="79">
        <f t="shared" si="7"/>
        <v>0</v>
      </c>
      <c r="J57" s="95">
        <f t="shared" si="8"/>
        <v>0</v>
      </c>
      <c r="K57" s="89" t="str">
        <f t="shared" si="5"/>
        <v>نتائج ضعيفة جدا</v>
      </c>
      <c r="L57" s="90"/>
      <c r="N57" s="98"/>
      <c r="O57" s="99"/>
      <c r="P57" s="100"/>
    </row>
    <row r="58" spans="1:16">
      <c r="A58" s="34">
        <f t="shared" ref="A58:A84" si="9">A57+1</f>
        <v>4</v>
      </c>
      <c r="B58" s="27" t="s">
        <v>18</v>
      </c>
      <c r="C58" s="80"/>
      <c r="D58" s="74"/>
      <c r="E58" s="75"/>
      <c r="F58" s="76"/>
      <c r="G58" s="77"/>
      <c r="H58" s="78">
        <f t="shared" si="6"/>
        <v>0</v>
      </c>
      <c r="I58" s="79">
        <f t="shared" si="7"/>
        <v>0</v>
      </c>
      <c r="J58" s="95">
        <f t="shared" si="8"/>
        <v>0</v>
      </c>
      <c r="K58" s="89" t="str">
        <f t="shared" si="5"/>
        <v>نتائج ضعيفة جدا</v>
      </c>
      <c r="L58" s="90"/>
      <c r="N58" s="98"/>
      <c r="O58" s="99"/>
      <c r="P58" s="100"/>
    </row>
    <row r="59" spans="1:16">
      <c r="A59" s="34">
        <f t="shared" si="9"/>
        <v>5</v>
      </c>
      <c r="B59" s="109" t="s">
        <v>19</v>
      </c>
      <c r="C59" s="110"/>
      <c r="D59" s="74"/>
      <c r="E59" s="75"/>
      <c r="F59" s="76"/>
      <c r="G59" s="77"/>
      <c r="H59" s="78">
        <f t="shared" si="6"/>
        <v>0</v>
      </c>
      <c r="I59" s="79">
        <f t="shared" si="7"/>
        <v>0</v>
      </c>
      <c r="J59" s="95">
        <f t="shared" si="8"/>
        <v>0</v>
      </c>
      <c r="K59" s="89" t="str">
        <f t="shared" si="5"/>
        <v>نتائج ضعيفة جدا</v>
      </c>
      <c r="L59" s="90"/>
      <c r="N59" s="98"/>
      <c r="O59" s="99"/>
      <c r="P59" s="100"/>
    </row>
    <row r="60" spans="1:16">
      <c r="A60" s="34">
        <f t="shared" si="9"/>
        <v>6</v>
      </c>
      <c r="B60" s="27" t="s">
        <v>20</v>
      </c>
      <c r="C60" s="80"/>
      <c r="D60" s="74"/>
      <c r="E60" s="75"/>
      <c r="F60" s="76"/>
      <c r="G60" s="77"/>
      <c r="H60" s="78">
        <f t="shared" si="6"/>
        <v>0</v>
      </c>
      <c r="I60" s="79">
        <f t="shared" si="7"/>
        <v>0</v>
      </c>
      <c r="J60" s="95">
        <f t="shared" si="8"/>
        <v>0</v>
      </c>
      <c r="K60" s="89" t="str">
        <f t="shared" si="5"/>
        <v>نتائج ضعيفة جدا</v>
      </c>
      <c r="L60" s="90"/>
      <c r="N60" s="98"/>
      <c r="O60" s="99"/>
      <c r="P60" s="100"/>
    </row>
    <row r="61" spans="1:16">
      <c r="A61" s="34">
        <f t="shared" si="9"/>
        <v>7</v>
      </c>
      <c r="B61" s="109" t="s">
        <v>21</v>
      </c>
      <c r="C61" s="110"/>
      <c r="D61" s="74"/>
      <c r="E61" s="75"/>
      <c r="F61" s="76"/>
      <c r="G61" s="77"/>
      <c r="H61" s="78">
        <f t="shared" si="6"/>
        <v>0</v>
      </c>
      <c r="I61" s="79">
        <f t="shared" si="7"/>
        <v>0</v>
      </c>
      <c r="J61" s="95">
        <f t="shared" si="8"/>
        <v>0</v>
      </c>
      <c r="K61" s="89" t="str">
        <f t="shared" si="5"/>
        <v>نتائج ضعيفة جدا</v>
      </c>
      <c r="L61" s="90"/>
      <c r="N61" s="98"/>
      <c r="O61" s="99"/>
      <c r="P61" s="100"/>
    </row>
    <row r="62" spans="1:16">
      <c r="A62" s="34">
        <f>A61+1</f>
        <v>8</v>
      </c>
      <c r="B62" s="27" t="s">
        <v>22</v>
      </c>
      <c r="C62" s="80"/>
      <c r="D62" s="74"/>
      <c r="E62" s="75"/>
      <c r="F62" s="76"/>
      <c r="G62" s="77"/>
      <c r="H62" s="78">
        <f t="shared" si="6"/>
        <v>0</v>
      </c>
      <c r="I62" s="79">
        <f t="shared" si="7"/>
        <v>0</v>
      </c>
      <c r="J62" s="95">
        <f t="shared" si="8"/>
        <v>0</v>
      </c>
      <c r="K62" s="89" t="str">
        <f t="shared" si="5"/>
        <v>نتائج ضعيفة جدا</v>
      </c>
      <c r="L62" s="90"/>
      <c r="N62" s="98"/>
      <c r="O62" s="99"/>
      <c r="P62" s="100"/>
    </row>
    <row r="63" spans="1:16">
      <c r="A63" s="34">
        <f t="shared" si="9"/>
        <v>9</v>
      </c>
      <c r="B63" s="109" t="s">
        <v>23</v>
      </c>
      <c r="C63" s="110"/>
      <c r="D63" s="74"/>
      <c r="E63" s="75"/>
      <c r="F63" s="76"/>
      <c r="G63" s="77"/>
      <c r="H63" s="78">
        <f t="shared" si="6"/>
        <v>0</v>
      </c>
      <c r="I63" s="79">
        <f t="shared" si="7"/>
        <v>0</v>
      </c>
      <c r="J63" s="95">
        <f t="shared" si="8"/>
        <v>0</v>
      </c>
      <c r="K63" s="89" t="str">
        <f t="shared" si="5"/>
        <v>نتائج ضعيفة جدا</v>
      </c>
      <c r="L63" s="90"/>
      <c r="N63" s="98"/>
      <c r="O63" s="99"/>
      <c r="P63" s="100"/>
    </row>
    <row r="64" spans="1:16">
      <c r="A64" s="34">
        <f t="shared" si="9"/>
        <v>10</v>
      </c>
      <c r="B64" s="109" t="s">
        <v>24</v>
      </c>
      <c r="C64" s="110"/>
      <c r="D64" s="74"/>
      <c r="E64" s="75"/>
      <c r="F64" s="76"/>
      <c r="G64" s="77"/>
      <c r="H64" s="78">
        <f t="shared" si="6"/>
        <v>0</v>
      </c>
      <c r="I64" s="79">
        <f t="shared" si="7"/>
        <v>0</v>
      </c>
      <c r="J64" s="95">
        <f t="shared" si="8"/>
        <v>0</v>
      </c>
      <c r="K64" s="89" t="str">
        <f t="shared" si="5"/>
        <v>نتائج ضعيفة جدا</v>
      </c>
      <c r="L64" s="90"/>
      <c r="N64" s="98"/>
      <c r="O64" s="99"/>
      <c r="P64" s="100"/>
    </row>
    <row r="65" spans="1:16">
      <c r="A65" s="34">
        <f t="shared" si="9"/>
        <v>11</v>
      </c>
      <c r="B65" s="27" t="s">
        <v>25</v>
      </c>
      <c r="C65" s="80"/>
      <c r="D65" s="74"/>
      <c r="E65" s="75"/>
      <c r="F65" s="76"/>
      <c r="G65" s="77"/>
      <c r="H65" s="78">
        <f t="shared" si="6"/>
        <v>0</v>
      </c>
      <c r="I65" s="79">
        <f t="shared" si="7"/>
        <v>0</v>
      </c>
      <c r="J65" s="95">
        <f t="shared" si="8"/>
        <v>0</v>
      </c>
      <c r="K65" s="89" t="str">
        <f t="shared" si="5"/>
        <v>نتائج ضعيفة جدا</v>
      </c>
      <c r="L65" s="90"/>
      <c r="N65" s="98"/>
      <c r="O65" s="99"/>
      <c r="P65" s="100"/>
    </row>
    <row r="66" spans="1:16">
      <c r="A66" s="34">
        <f t="shared" si="9"/>
        <v>12</v>
      </c>
      <c r="B66" s="109" t="s">
        <v>26</v>
      </c>
      <c r="C66" s="110"/>
      <c r="D66" s="74"/>
      <c r="E66" s="75"/>
      <c r="F66" s="76"/>
      <c r="G66" s="77"/>
      <c r="H66" s="78">
        <f t="shared" si="6"/>
        <v>0</v>
      </c>
      <c r="I66" s="79">
        <f t="shared" si="7"/>
        <v>0</v>
      </c>
      <c r="J66" s="95">
        <f t="shared" si="8"/>
        <v>0</v>
      </c>
      <c r="K66" s="89" t="str">
        <f t="shared" si="5"/>
        <v>نتائج ضعيفة جدا</v>
      </c>
      <c r="L66" s="90"/>
      <c r="N66" s="98"/>
      <c r="O66" s="99"/>
      <c r="P66" s="100"/>
    </row>
    <row r="67" spans="1:16">
      <c r="A67" s="34">
        <f t="shared" si="9"/>
        <v>13</v>
      </c>
      <c r="B67" s="27" t="s">
        <v>27</v>
      </c>
      <c r="C67" s="80"/>
      <c r="D67" s="74"/>
      <c r="E67" s="75"/>
      <c r="F67" s="76"/>
      <c r="G67" s="77"/>
      <c r="H67" s="78">
        <f t="shared" si="6"/>
        <v>0</v>
      </c>
      <c r="I67" s="79">
        <f t="shared" si="7"/>
        <v>0</v>
      </c>
      <c r="J67" s="95">
        <f t="shared" si="8"/>
        <v>0</v>
      </c>
      <c r="K67" s="89" t="str">
        <f t="shared" si="5"/>
        <v>نتائج ضعيفة جدا</v>
      </c>
      <c r="L67" s="90"/>
      <c r="N67" s="98"/>
      <c r="O67" s="99"/>
      <c r="P67" s="100"/>
    </row>
    <row r="68" spans="1:16">
      <c r="A68" s="34">
        <f t="shared" si="9"/>
        <v>14</v>
      </c>
      <c r="B68" s="109" t="s">
        <v>28</v>
      </c>
      <c r="C68" s="110"/>
      <c r="D68" s="74"/>
      <c r="E68" s="75"/>
      <c r="F68" s="76"/>
      <c r="G68" s="77"/>
      <c r="H68" s="78">
        <f t="shared" si="6"/>
        <v>0</v>
      </c>
      <c r="I68" s="79">
        <f t="shared" si="7"/>
        <v>0</v>
      </c>
      <c r="J68" s="95">
        <f t="shared" si="8"/>
        <v>0</v>
      </c>
      <c r="K68" s="89" t="str">
        <f t="shared" si="5"/>
        <v>نتائج ضعيفة جدا</v>
      </c>
      <c r="L68" s="90"/>
      <c r="N68" s="98"/>
      <c r="O68" s="99"/>
      <c r="P68" s="100"/>
    </row>
    <row r="69" spans="1:16">
      <c r="A69" s="34">
        <f t="shared" si="9"/>
        <v>15</v>
      </c>
      <c r="B69" s="109" t="s">
        <v>29</v>
      </c>
      <c r="C69" s="110"/>
      <c r="D69" s="74"/>
      <c r="E69" s="75"/>
      <c r="F69" s="76"/>
      <c r="G69" s="77"/>
      <c r="H69" s="78">
        <f t="shared" si="6"/>
        <v>0</v>
      </c>
      <c r="I69" s="79">
        <f t="shared" si="7"/>
        <v>0</v>
      </c>
      <c r="J69" s="95">
        <f t="shared" si="8"/>
        <v>0</v>
      </c>
      <c r="K69" s="89" t="str">
        <f t="shared" si="5"/>
        <v>نتائج ضعيفة جدا</v>
      </c>
      <c r="L69" s="90"/>
      <c r="N69" s="98"/>
      <c r="O69" s="99"/>
      <c r="P69" s="100"/>
    </row>
    <row r="70" spans="1:16">
      <c r="A70" s="34">
        <f t="shared" si="9"/>
        <v>16</v>
      </c>
      <c r="B70" s="109" t="s">
        <v>30</v>
      </c>
      <c r="C70" s="110"/>
      <c r="D70" s="74"/>
      <c r="E70" s="75"/>
      <c r="F70" s="76"/>
      <c r="G70" s="77"/>
      <c r="H70" s="78">
        <f t="shared" si="6"/>
        <v>0</v>
      </c>
      <c r="I70" s="79">
        <f t="shared" si="7"/>
        <v>0</v>
      </c>
      <c r="J70" s="95">
        <f t="shared" si="8"/>
        <v>0</v>
      </c>
      <c r="K70" s="89" t="str">
        <f t="shared" si="5"/>
        <v>نتائج ضعيفة جدا</v>
      </c>
      <c r="L70" s="90"/>
      <c r="N70" s="98"/>
      <c r="O70" s="99"/>
      <c r="P70" s="100"/>
    </row>
    <row r="71" spans="1:16">
      <c r="A71" s="34">
        <f t="shared" si="9"/>
        <v>17</v>
      </c>
      <c r="B71" s="27" t="s">
        <v>31</v>
      </c>
      <c r="C71" s="80"/>
      <c r="D71" s="74"/>
      <c r="E71" s="75"/>
      <c r="F71" s="76"/>
      <c r="G71" s="77"/>
      <c r="H71" s="78">
        <f t="shared" si="6"/>
        <v>0</v>
      </c>
      <c r="I71" s="79">
        <f t="shared" si="7"/>
        <v>0</v>
      </c>
      <c r="J71" s="95">
        <f t="shared" si="8"/>
        <v>0</v>
      </c>
      <c r="K71" s="89" t="str">
        <f t="shared" si="5"/>
        <v>نتائج ضعيفة جدا</v>
      </c>
      <c r="L71" s="90"/>
      <c r="N71" s="98"/>
      <c r="O71" s="99"/>
      <c r="P71" s="100"/>
    </row>
    <row r="72" spans="1:16">
      <c r="A72" s="34">
        <f t="shared" si="9"/>
        <v>18</v>
      </c>
      <c r="B72" s="27" t="s">
        <v>32</v>
      </c>
      <c r="C72" s="80"/>
      <c r="D72" s="74"/>
      <c r="E72" s="75"/>
      <c r="F72" s="76"/>
      <c r="G72" s="77"/>
      <c r="H72" s="78">
        <f t="shared" si="6"/>
        <v>0</v>
      </c>
      <c r="I72" s="79">
        <f t="shared" si="7"/>
        <v>0</v>
      </c>
      <c r="J72" s="95">
        <f t="shared" si="8"/>
        <v>0</v>
      </c>
      <c r="K72" s="89" t="str">
        <f t="shared" si="5"/>
        <v>نتائج ضعيفة جدا</v>
      </c>
      <c r="L72" s="90"/>
      <c r="N72" s="98"/>
      <c r="O72" s="99"/>
      <c r="P72" s="100"/>
    </row>
    <row r="73" spans="1:16">
      <c r="A73" s="34">
        <f t="shared" si="9"/>
        <v>19</v>
      </c>
      <c r="B73" s="109" t="s">
        <v>33</v>
      </c>
      <c r="C73" s="110"/>
      <c r="D73" s="74"/>
      <c r="E73" s="75"/>
      <c r="F73" s="76"/>
      <c r="G73" s="77"/>
      <c r="H73" s="78">
        <f t="shared" si="6"/>
        <v>0</v>
      </c>
      <c r="I73" s="79">
        <f t="shared" si="7"/>
        <v>0</v>
      </c>
      <c r="J73" s="95">
        <f t="shared" si="8"/>
        <v>0</v>
      </c>
      <c r="K73" s="89" t="str">
        <f t="shared" si="5"/>
        <v>نتائج ضعيفة جدا</v>
      </c>
      <c r="L73" s="90"/>
      <c r="N73" s="98"/>
      <c r="O73" s="99"/>
      <c r="P73" s="100"/>
    </row>
    <row r="74" spans="1:16">
      <c r="A74" s="34">
        <f t="shared" si="9"/>
        <v>20</v>
      </c>
      <c r="B74" s="109" t="s">
        <v>34</v>
      </c>
      <c r="C74" s="110"/>
      <c r="D74" s="74"/>
      <c r="E74" s="75"/>
      <c r="F74" s="76"/>
      <c r="G74" s="77"/>
      <c r="H74" s="78">
        <f t="shared" si="6"/>
        <v>0</v>
      </c>
      <c r="I74" s="79">
        <f t="shared" si="7"/>
        <v>0</v>
      </c>
      <c r="J74" s="95">
        <f t="shared" si="8"/>
        <v>0</v>
      </c>
      <c r="K74" s="89" t="str">
        <f t="shared" si="5"/>
        <v>نتائج ضعيفة جدا</v>
      </c>
      <c r="L74" s="90"/>
      <c r="N74" s="98"/>
      <c r="O74" s="99"/>
      <c r="P74" s="100"/>
    </row>
    <row r="75" spans="1:16">
      <c r="A75" s="34">
        <f t="shared" si="9"/>
        <v>21</v>
      </c>
      <c r="B75" s="27" t="s">
        <v>35</v>
      </c>
      <c r="C75" s="80"/>
      <c r="D75" s="74"/>
      <c r="E75" s="75"/>
      <c r="F75" s="76"/>
      <c r="G75" s="77"/>
      <c r="H75" s="78">
        <f t="shared" si="6"/>
        <v>0</v>
      </c>
      <c r="I75" s="79">
        <f t="shared" si="7"/>
        <v>0</v>
      </c>
      <c r="J75" s="95">
        <f t="shared" si="8"/>
        <v>0</v>
      </c>
      <c r="K75" s="89" t="str">
        <f t="shared" si="5"/>
        <v>نتائج ضعيفة جدا</v>
      </c>
      <c r="L75" s="90"/>
      <c r="N75" s="98"/>
      <c r="O75" s="99"/>
      <c r="P75" s="100"/>
    </row>
    <row r="76" spans="1:16">
      <c r="A76" s="34">
        <v>22</v>
      </c>
      <c r="B76" s="109" t="s">
        <v>36</v>
      </c>
      <c r="C76" s="110"/>
      <c r="D76" s="74"/>
      <c r="E76" s="75"/>
      <c r="F76" s="76"/>
      <c r="G76" s="77"/>
      <c r="H76" s="78">
        <f t="shared" si="6"/>
        <v>0</v>
      </c>
      <c r="I76" s="79">
        <f t="shared" si="7"/>
        <v>0</v>
      </c>
      <c r="J76" s="95">
        <f t="shared" si="8"/>
        <v>0</v>
      </c>
      <c r="K76" s="89" t="str">
        <f t="shared" si="5"/>
        <v>نتائج ضعيفة جدا</v>
      </c>
      <c r="L76" s="90"/>
      <c r="N76" s="98"/>
      <c r="O76" s="99"/>
      <c r="P76" s="100"/>
    </row>
    <row r="77" spans="1:16">
      <c r="A77" s="34">
        <v>23</v>
      </c>
      <c r="B77" s="133" t="s">
        <v>37</v>
      </c>
      <c r="C77" s="134"/>
      <c r="D77" s="74"/>
      <c r="E77" s="75"/>
      <c r="F77" s="76"/>
      <c r="G77" s="77"/>
      <c r="H77" s="78">
        <f t="shared" si="6"/>
        <v>0</v>
      </c>
      <c r="I77" s="79">
        <f t="shared" si="7"/>
        <v>0</v>
      </c>
      <c r="J77" s="95">
        <f t="shared" si="8"/>
        <v>0</v>
      </c>
      <c r="K77" s="89" t="str">
        <f t="shared" si="5"/>
        <v>نتائج ضعيفة جدا</v>
      </c>
      <c r="L77" s="90"/>
      <c r="N77" s="98"/>
      <c r="O77" s="99"/>
      <c r="P77" s="100"/>
    </row>
    <row r="78" spans="1:16">
      <c r="A78" s="34">
        <f t="shared" si="9"/>
        <v>24</v>
      </c>
      <c r="B78" s="109" t="s">
        <v>38</v>
      </c>
      <c r="C78" s="110"/>
      <c r="D78" s="74"/>
      <c r="E78" s="75"/>
      <c r="F78" s="76"/>
      <c r="G78" s="77"/>
      <c r="H78" s="78">
        <f t="shared" si="6"/>
        <v>0</v>
      </c>
      <c r="I78" s="79">
        <f t="shared" si="7"/>
        <v>0</v>
      </c>
      <c r="J78" s="95">
        <f t="shared" si="8"/>
        <v>0</v>
      </c>
      <c r="K78" s="89" t="str">
        <f t="shared" si="5"/>
        <v>نتائج ضعيفة جدا</v>
      </c>
      <c r="L78" s="90"/>
      <c r="N78" s="98"/>
      <c r="O78" s="99"/>
      <c r="P78" s="100"/>
    </row>
    <row r="79" spans="1:16">
      <c r="A79" s="34">
        <f t="shared" si="9"/>
        <v>25</v>
      </c>
      <c r="B79" s="27" t="s">
        <v>39</v>
      </c>
      <c r="C79" s="80"/>
      <c r="D79" s="74"/>
      <c r="E79" s="75"/>
      <c r="F79" s="76"/>
      <c r="G79" s="77"/>
      <c r="H79" s="78">
        <f t="shared" si="6"/>
        <v>0</v>
      </c>
      <c r="I79" s="79">
        <f t="shared" si="7"/>
        <v>0</v>
      </c>
      <c r="J79" s="95">
        <f t="shared" si="8"/>
        <v>0</v>
      </c>
      <c r="K79" s="89" t="str">
        <f t="shared" si="5"/>
        <v>نتائج ضعيفة جدا</v>
      </c>
      <c r="L79" s="90"/>
      <c r="N79" s="98"/>
      <c r="O79" s="99"/>
      <c r="P79" s="100"/>
    </row>
    <row r="80" spans="1:16">
      <c r="A80" s="34">
        <f t="shared" si="9"/>
        <v>26</v>
      </c>
      <c r="B80" s="109" t="s">
        <v>40</v>
      </c>
      <c r="C80" s="110"/>
      <c r="D80" s="74"/>
      <c r="E80" s="75"/>
      <c r="F80" s="76"/>
      <c r="G80" s="77"/>
      <c r="H80" s="78">
        <f t="shared" si="6"/>
        <v>0</v>
      </c>
      <c r="I80" s="79">
        <f t="shared" si="7"/>
        <v>0</v>
      </c>
      <c r="J80" s="95">
        <f t="shared" si="8"/>
        <v>0</v>
      </c>
      <c r="K80" s="89" t="str">
        <f t="shared" si="5"/>
        <v>نتائج ضعيفة جدا</v>
      </c>
      <c r="L80" s="90"/>
      <c r="N80" s="98"/>
      <c r="O80" s="99"/>
      <c r="P80" s="100"/>
    </row>
    <row r="81" spans="1:16">
      <c r="A81" s="34">
        <f t="shared" si="9"/>
        <v>27</v>
      </c>
      <c r="B81" s="27" t="s">
        <v>41</v>
      </c>
      <c r="C81" s="80"/>
      <c r="D81" s="74"/>
      <c r="E81" s="75"/>
      <c r="F81" s="76"/>
      <c r="G81" s="77"/>
      <c r="H81" s="78">
        <f t="shared" si="6"/>
        <v>0</v>
      </c>
      <c r="I81" s="79">
        <f t="shared" si="7"/>
        <v>0</v>
      </c>
      <c r="J81" s="95">
        <f t="shared" si="8"/>
        <v>0</v>
      </c>
      <c r="K81" s="89" t="str">
        <f t="shared" si="5"/>
        <v>نتائج ضعيفة جدا</v>
      </c>
      <c r="L81" s="90"/>
      <c r="N81" s="98"/>
      <c r="O81" s="99"/>
      <c r="P81" s="100"/>
    </row>
    <row r="82" spans="1:16">
      <c r="A82" s="34">
        <f t="shared" si="9"/>
        <v>28</v>
      </c>
      <c r="B82" s="81" t="s">
        <v>42</v>
      </c>
      <c r="C82" s="82"/>
      <c r="D82" s="74"/>
      <c r="E82" s="75"/>
      <c r="F82" s="76"/>
      <c r="G82" s="77"/>
      <c r="H82" s="78">
        <f t="shared" si="6"/>
        <v>0</v>
      </c>
      <c r="I82" s="79">
        <f t="shared" si="7"/>
        <v>0</v>
      </c>
      <c r="J82" s="95">
        <f t="shared" si="8"/>
        <v>0</v>
      </c>
      <c r="K82" s="89" t="str">
        <f t="shared" si="5"/>
        <v>نتائج ضعيفة جدا</v>
      </c>
      <c r="L82" s="90"/>
      <c r="N82" s="98"/>
      <c r="O82" s="99"/>
      <c r="P82" s="100"/>
    </row>
    <row r="83" spans="1:16">
      <c r="A83" s="34">
        <f t="shared" si="9"/>
        <v>29</v>
      </c>
      <c r="B83" s="27" t="s">
        <v>43</v>
      </c>
      <c r="C83" s="80"/>
      <c r="D83" s="74"/>
      <c r="E83" s="75"/>
      <c r="F83" s="76"/>
      <c r="G83" s="77"/>
      <c r="H83" s="78">
        <f t="shared" si="6"/>
        <v>0</v>
      </c>
      <c r="I83" s="79">
        <f t="shared" si="7"/>
        <v>0</v>
      </c>
      <c r="J83" s="95">
        <f t="shared" si="8"/>
        <v>0</v>
      </c>
      <c r="K83" s="89" t="str">
        <f t="shared" si="5"/>
        <v>نتائج ضعيفة جدا</v>
      </c>
      <c r="L83" s="90"/>
      <c r="N83" s="98"/>
      <c r="O83" s="99"/>
      <c r="P83" s="100"/>
    </row>
    <row r="84" spans="1:16">
      <c r="A84" s="34">
        <f t="shared" si="9"/>
        <v>30</v>
      </c>
      <c r="B84" s="109" t="s">
        <v>44</v>
      </c>
      <c r="C84" s="110"/>
      <c r="D84" s="74"/>
      <c r="E84" s="75"/>
      <c r="F84" s="76"/>
      <c r="G84" s="77"/>
      <c r="H84" s="78">
        <f t="shared" si="6"/>
        <v>0</v>
      </c>
      <c r="I84" s="79">
        <f t="shared" si="7"/>
        <v>0</v>
      </c>
      <c r="J84" s="95">
        <f t="shared" si="8"/>
        <v>0</v>
      </c>
      <c r="K84" s="89" t="str">
        <f t="shared" si="5"/>
        <v>نتائج ضعيفة جدا</v>
      </c>
      <c r="L84" s="90"/>
      <c r="N84" s="98"/>
      <c r="O84" s="99"/>
      <c r="P84" s="100"/>
    </row>
    <row r="85" spans="1:16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96"/>
    </row>
    <row r="86" spans="1:16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</row>
    <row r="87" spans="1:16">
      <c r="B87" s="111" t="s">
        <v>48</v>
      </c>
      <c r="C87" s="112"/>
      <c r="D87" s="91">
        <f>COUNTIF(I55:I84,"&gt;=10")</f>
        <v>0</v>
      </c>
      <c r="F87" s="111" t="s">
        <v>49</v>
      </c>
      <c r="G87" s="112"/>
      <c r="H87" s="91">
        <f>COUNTIF(I55:I84,"&lt;10")</f>
        <v>30</v>
      </c>
      <c r="J87" s="92"/>
      <c r="K87" s="93">
        <f>AVERAGE(I55:I84)</f>
        <v>0</v>
      </c>
    </row>
    <row r="88" spans="1:16"/>
    <row r="89" spans="1:16"/>
    <row r="90" spans="1:16"/>
    <row r="91" spans="1:16"/>
    <row r="92" spans="1:16"/>
    <row r="93" spans="1:16"/>
    <row r="94" spans="1:16"/>
    <row r="95" spans="1:16" ht="16.5" thickBot="1"/>
    <row r="96" spans="1:16" ht="21" thickTop="1">
      <c r="A96" s="137" t="s">
        <v>9</v>
      </c>
      <c r="B96" s="138"/>
      <c r="C96" s="138"/>
      <c r="D96" s="139"/>
      <c r="E96" s="140" t="s">
        <v>137</v>
      </c>
      <c r="F96" s="141"/>
      <c r="G96" s="141"/>
      <c r="H96" s="142"/>
      <c r="I96" s="115" t="s">
        <v>201</v>
      </c>
      <c r="J96" s="116"/>
      <c r="K96" s="117"/>
    </row>
    <row r="97" spans="1:16" ht="20.25">
      <c r="A97" s="118" t="s">
        <v>83</v>
      </c>
      <c r="B97" s="119"/>
      <c r="C97" s="119"/>
      <c r="D97" s="120"/>
      <c r="E97" s="143"/>
      <c r="F97" s="144"/>
      <c r="G97" s="144"/>
      <c r="H97" s="145"/>
      <c r="I97" s="121" t="s">
        <v>14</v>
      </c>
      <c r="J97" s="122"/>
      <c r="K97" s="123"/>
    </row>
    <row r="98" spans="1:16" ht="15.75" customHeight="1">
      <c r="A98" s="124" t="s">
        <v>10</v>
      </c>
      <c r="B98" s="125"/>
      <c r="C98" s="125"/>
      <c r="D98" s="126"/>
      <c r="E98" s="146"/>
      <c r="F98" s="147"/>
      <c r="G98" s="147"/>
      <c r="H98" s="148"/>
      <c r="I98" s="121" t="s">
        <v>11</v>
      </c>
      <c r="J98" s="122"/>
      <c r="K98" s="123"/>
      <c r="N98" s="108" t="s">
        <v>200</v>
      </c>
      <c r="O98" s="108"/>
      <c r="P98" s="108"/>
    </row>
    <row r="99" spans="1:16">
      <c r="A99" s="127" t="s">
        <v>1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9"/>
      <c r="N99" s="108"/>
      <c r="O99" s="108"/>
      <c r="P99" s="108"/>
    </row>
    <row r="100" spans="1:16">
      <c r="A100" s="130"/>
      <c r="B100" s="131"/>
      <c r="C100" s="131"/>
      <c r="D100" s="131"/>
      <c r="E100" s="131"/>
      <c r="F100" s="131"/>
      <c r="G100" s="131"/>
      <c r="H100" s="131"/>
      <c r="I100" s="131"/>
      <c r="J100" s="131"/>
      <c r="K100" s="132"/>
      <c r="N100" s="106"/>
      <c r="O100" s="106"/>
      <c r="P100" s="106"/>
    </row>
    <row r="101" spans="1:16">
      <c r="A101" s="86" t="s">
        <v>13</v>
      </c>
      <c r="B101" s="135" t="s">
        <v>2</v>
      </c>
      <c r="C101" s="136"/>
      <c r="D101" s="86" t="s">
        <v>45</v>
      </c>
      <c r="E101" s="86" t="s">
        <v>46</v>
      </c>
      <c r="F101" s="86" t="s">
        <v>47</v>
      </c>
      <c r="G101" s="87" t="s">
        <v>3</v>
      </c>
      <c r="H101" s="86" t="s">
        <v>8</v>
      </c>
      <c r="I101" s="86" t="s">
        <v>4</v>
      </c>
      <c r="J101" s="88" t="s">
        <v>202</v>
      </c>
      <c r="K101" s="135" t="s">
        <v>7</v>
      </c>
      <c r="L101" s="136"/>
      <c r="N101" s="97" t="s">
        <v>197</v>
      </c>
      <c r="O101" s="97" t="s">
        <v>198</v>
      </c>
      <c r="P101" s="97" t="s">
        <v>199</v>
      </c>
    </row>
    <row r="102" spans="1:16">
      <c r="A102" s="34">
        <v>1</v>
      </c>
      <c r="B102" s="109" t="s">
        <v>15</v>
      </c>
      <c r="C102" s="110"/>
      <c r="D102" s="74"/>
      <c r="E102" s="75"/>
      <c r="F102" s="76"/>
      <c r="G102" s="77"/>
      <c r="H102" s="78">
        <f>G102*2</f>
        <v>0</v>
      </c>
      <c r="I102" s="79">
        <f>(H102+F102+E102+D102)/5</f>
        <v>0</v>
      </c>
      <c r="J102" s="95">
        <f>I102*2</f>
        <v>0</v>
      </c>
      <c r="K102" s="89" t="str">
        <f t="shared" ref="K102:K131" si="10">IF(I102&gt;=18,"نتائج ممتازة",IF(I102&gt;=14,"نتائج جيدة جدا",IF(I102&gt;=12," نتائج جد حسنة",IF(I102&gt;=10,"نتائج متوسطة",IF(I102&gt;=7,"نتائج ضعيفة","نتائج ضعيفة جدا")))))</f>
        <v>نتائج ضعيفة جدا</v>
      </c>
      <c r="L102" s="90"/>
      <c r="N102" s="98"/>
      <c r="O102" s="99"/>
      <c r="P102" s="100"/>
    </row>
    <row r="103" spans="1:16">
      <c r="A103" s="34">
        <f>A102+1</f>
        <v>2</v>
      </c>
      <c r="B103" s="109" t="s">
        <v>16</v>
      </c>
      <c r="C103" s="110"/>
      <c r="D103" s="74"/>
      <c r="E103" s="75"/>
      <c r="F103" s="76"/>
      <c r="G103" s="77"/>
      <c r="H103" s="78">
        <f t="shared" ref="H103:H131" si="11">G103*2</f>
        <v>0</v>
      </c>
      <c r="I103" s="79">
        <f t="shared" ref="I103:I131" si="12">(H103+F103+E103+D103)/5</f>
        <v>0</v>
      </c>
      <c r="J103" s="95">
        <f t="shared" ref="J103:J131" si="13">I103*2</f>
        <v>0</v>
      </c>
      <c r="K103" s="89" t="str">
        <f t="shared" si="10"/>
        <v>نتائج ضعيفة جدا</v>
      </c>
      <c r="L103" s="90"/>
      <c r="N103" s="98"/>
      <c r="O103" s="99"/>
      <c r="P103" s="100"/>
    </row>
    <row r="104" spans="1:16">
      <c r="A104" s="34">
        <f>A103+1</f>
        <v>3</v>
      </c>
      <c r="B104" s="27" t="s">
        <v>17</v>
      </c>
      <c r="C104" s="80"/>
      <c r="D104" s="74"/>
      <c r="E104" s="75"/>
      <c r="F104" s="76"/>
      <c r="G104" s="77"/>
      <c r="H104" s="78">
        <f t="shared" si="11"/>
        <v>0</v>
      </c>
      <c r="I104" s="79">
        <f t="shared" si="12"/>
        <v>0</v>
      </c>
      <c r="J104" s="95">
        <f t="shared" si="13"/>
        <v>0</v>
      </c>
      <c r="K104" s="89" t="str">
        <f t="shared" si="10"/>
        <v>نتائج ضعيفة جدا</v>
      </c>
      <c r="L104" s="90"/>
      <c r="N104" s="98"/>
      <c r="O104" s="99"/>
      <c r="P104" s="100"/>
    </row>
    <row r="105" spans="1:16">
      <c r="A105" s="34">
        <f t="shared" ref="A105:A131" si="14">A104+1</f>
        <v>4</v>
      </c>
      <c r="B105" s="27" t="s">
        <v>18</v>
      </c>
      <c r="C105" s="80"/>
      <c r="D105" s="74"/>
      <c r="E105" s="75"/>
      <c r="F105" s="76"/>
      <c r="G105" s="77"/>
      <c r="H105" s="78">
        <f t="shared" si="11"/>
        <v>0</v>
      </c>
      <c r="I105" s="79">
        <f t="shared" si="12"/>
        <v>0</v>
      </c>
      <c r="J105" s="95">
        <f t="shared" si="13"/>
        <v>0</v>
      </c>
      <c r="K105" s="89" t="str">
        <f t="shared" si="10"/>
        <v>نتائج ضعيفة جدا</v>
      </c>
      <c r="L105" s="90"/>
      <c r="N105" s="98"/>
      <c r="O105" s="99"/>
      <c r="P105" s="100"/>
    </row>
    <row r="106" spans="1:16">
      <c r="A106" s="34">
        <f t="shared" si="14"/>
        <v>5</v>
      </c>
      <c r="B106" s="109" t="s">
        <v>19</v>
      </c>
      <c r="C106" s="110"/>
      <c r="D106" s="74"/>
      <c r="E106" s="75"/>
      <c r="F106" s="76"/>
      <c r="G106" s="77"/>
      <c r="H106" s="78">
        <f t="shared" si="11"/>
        <v>0</v>
      </c>
      <c r="I106" s="79">
        <f t="shared" si="12"/>
        <v>0</v>
      </c>
      <c r="J106" s="95">
        <f t="shared" si="13"/>
        <v>0</v>
      </c>
      <c r="K106" s="89" t="str">
        <f t="shared" si="10"/>
        <v>نتائج ضعيفة جدا</v>
      </c>
      <c r="L106" s="90"/>
      <c r="N106" s="98"/>
      <c r="O106" s="99"/>
      <c r="P106" s="100"/>
    </row>
    <row r="107" spans="1:16">
      <c r="A107" s="34">
        <f t="shared" si="14"/>
        <v>6</v>
      </c>
      <c r="B107" s="27" t="s">
        <v>20</v>
      </c>
      <c r="C107" s="80"/>
      <c r="D107" s="74"/>
      <c r="E107" s="75"/>
      <c r="F107" s="76"/>
      <c r="G107" s="77"/>
      <c r="H107" s="78">
        <f t="shared" si="11"/>
        <v>0</v>
      </c>
      <c r="I107" s="79">
        <f t="shared" si="12"/>
        <v>0</v>
      </c>
      <c r="J107" s="95">
        <f t="shared" si="13"/>
        <v>0</v>
      </c>
      <c r="K107" s="89" t="str">
        <f t="shared" si="10"/>
        <v>نتائج ضعيفة جدا</v>
      </c>
      <c r="L107" s="90"/>
      <c r="N107" s="98"/>
      <c r="O107" s="99"/>
      <c r="P107" s="100"/>
    </row>
    <row r="108" spans="1:16">
      <c r="A108" s="34">
        <f t="shared" si="14"/>
        <v>7</v>
      </c>
      <c r="B108" s="109" t="s">
        <v>21</v>
      </c>
      <c r="C108" s="110"/>
      <c r="D108" s="74"/>
      <c r="E108" s="75"/>
      <c r="F108" s="76"/>
      <c r="G108" s="77"/>
      <c r="H108" s="78">
        <f t="shared" si="11"/>
        <v>0</v>
      </c>
      <c r="I108" s="79">
        <f t="shared" si="12"/>
        <v>0</v>
      </c>
      <c r="J108" s="95">
        <f t="shared" si="13"/>
        <v>0</v>
      </c>
      <c r="K108" s="89" t="str">
        <f t="shared" si="10"/>
        <v>نتائج ضعيفة جدا</v>
      </c>
      <c r="L108" s="90"/>
      <c r="N108" s="98"/>
      <c r="O108" s="99"/>
      <c r="P108" s="100"/>
    </row>
    <row r="109" spans="1:16">
      <c r="A109" s="34">
        <f>A108+1</f>
        <v>8</v>
      </c>
      <c r="B109" s="27" t="s">
        <v>22</v>
      </c>
      <c r="C109" s="80"/>
      <c r="D109" s="74"/>
      <c r="E109" s="75"/>
      <c r="F109" s="76"/>
      <c r="G109" s="77"/>
      <c r="H109" s="78">
        <f t="shared" si="11"/>
        <v>0</v>
      </c>
      <c r="I109" s="79">
        <f t="shared" si="12"/>
        <v>0</v>
      </c>
      <c r="J109" s="95">
        <f t="shared" si="13"/>
        <v>0</v>
      </c>
      <c r="K109" s="89" t="str">
        <f t="shared" si="10"/>
        <v>نتائج ضعيفة جدا</v>
      </c>
      <c r="L109" s="90"/>
      <c r="N109" s="98"/>
      <c r="O109" s="99"/>
      <c r="P109" s="100"/>
    </row>
    <row r="110" spans="1:16">
      <c r="A110" s="34">
        <f t="shared" si="14"/>
        <v>9</v>
      </c>
      <c r="B110" s="109" t="s">
        <v>23</v>
      </c>
      <c r="C110" s="110"/>
      <c r="D110" s="74"/>
      <c r="E110" s="75"/>
      <c r="F110" s="76"/>
      <c r="G110" s="77"/>
      <c r="H110" s="78">
        <f t="shared" si="11"/>
        <v>0</v>
      </c>
      <c r="I110" s="79">
        <f t="shared" si="12"/>
        <v>0</v>
      </c>
      <c r="J110" s="95">
        <f t="shared" si="13"/>
        <v>0</v>
      </c>
      <c r="K110" s="89" t="str">
        <f t="shared" si="10"/>
        <v>نتائج ضعيفة جدا</v>
      </c>
      <c r="L110" s="90"/>
      <c r="N110" s="98"/>
      <c r="O110" s="99"/>
      <c r="P110" s="100"/>
    </row>
    <row r="111" spans="1:16">
      <c r="A111" s="34">
        <f t="shared" si="14"/>
        <v>10</v>
      </c>
      <c r="B111" s="109" t="s">
        <v>24</v>
      </c>
      <c r="C111" s="110"/>
      <c r="D111" s="74"/>
      <c r="E111" s="75"/>
      <c r="F111" s="76"/>
      <c r="G111" s="77"/>
      <c r="H111" s="78">
        <f t="shared" si="11"/>
        <v>0</v>
      </c>
      <c r="I111" s="79">
        <f t="shared" si="12"/>
        <v>0</v>
      </c>
      <c r="J111" s="95">
        <f t="shared" si="13"/>
        <v>0</v>
      </c>
      <c r="K111" s="89" t="str">
        <f t="shared" si="10"/>
        <v>نتائج ضعيفة جدا</v>
      </c>
      <c r="L111" s="90"/>
      <c r="N111" s="98"/>
      <c r="O111" s="99"/>
      <c r="P111" s="100"/>
    </row>
    <row r="112" spans="1:16">
      <c r="A112" s="34">
        <f t="shared" si="14"/>
        <v>11</v>
      </c>
      <c r="B112" s="27" t="s">
        <v>25</v>
      </c>
      <c r="C112" s="80"/>
      <c r="D112" s="74"/>
      <c r="E112" s="75"/>
      <c r="F112" s="76"/>
      <c r="G112" s="77"/>
      <c r="H112" s="78">
        <f t="shared" si="11"/>
        <v>0</v>
      </c>
      <c r="I112" s="79">
        <f t="shared" si="12"/>
        <v>0</v>
      </c>
      <c r="J112" s="95">
        <f t="shared" si="13"/>
        <v>0</v>
      </c>
      <c r="K112" s="89" t="str">
        <f t="shared" si="10"/>
        <v>نتائج ضعيفة جدا</v>
      </c>
      <c r="L112" s="90"/>
      <c r="N112" s="98"/>
      <c r="O112" s="99"/>
      <c r="P112" s="100"/>
    </row>
    <row r="113" spans="1:16">
      <c r="A113" s="34">
        <f t="shared" si="14"/>
        <v>12</v>
      </c>
      <c r="B113" s="109" t="s">
        <v>26</v>
      </c>
      <c r="C113" s="110"/>
      <c r="D113" s="74"/>
      <c r="E113" s="75"/>
      <c r="F113" s="76"/>
      <c r="G113" s="77"/>
      <c r="H113" s="78">
        <f t="shared" si="11"/>
        <v>0</v>
      </c>
      <c r="I113" s="79">
        <f t="shared" si="12"/>
        <v>0</v>
      </c>
      <c r="J113" s="95">
        <f t="shared" si="13"/>
        <v>0</v>
      </c>
      <c r="K113" s="89" t="str">
        <f t="shared" si="10"/>
        <v>نتائج ضعيفة جدا</v>
      </c>
      <c r="L113" s="90"/>
      <c r="N113" s="98"/>
      <c r="O113" s="99"/>
      <c r="P113" s="100"/>
    </row>
    <row r="114" spans="1:16">
      <c r="A114" s="34">
        <f t="shared" si="14"/>
        <v>13</v>
      </c>
      <c r="B114" s="27" t="s">
        <v>27</v>
      </c>
      <c r="C114" s="80"/>
      <c r="D114" s="74"/>
      <c r="E114" s="75"/>
      <c r="F114" s="76"/>
      <c r="G114" s="77"/>
      <c r="H114" s="78">
        <f t="shared" si="11"/>
        <v>0</v>
      </c>
      <c r="I114" s="79">
        <f t="shared" si="12"/>
        <v>0</v>
      </c>
      <c r="J114" s="95">
        <f t="shared" si="13"/>
        <v>0</v>
      </c>
      <c r="K114" s="89" t="str">
        <f t="shared" si="10"/>
        <v>نتائج ضعيفة جدا</v>
      </c>
      <c r="L114" s="90"/>
      <c r="N114" s="98"/>
      <c r="O114" s="99"/>
      <c r="P114" s="100"/>
    </row>
    <row r="115" spans="1:16">
      <c r="A115" s="34">
        <f t="shared" si="14"/>
        <v>14</v>
      </c>
      <c r="B115" s="109" t="s">
        <v>28</v>
      </c>
      <c r="C115" s="110"/>
      <c r="D115" s="74"/>
      <c r="E115" s="75"/>
      <c r="F115" s="76"/>
      <c r="G115" s="77"/>
      <c r="H115" s="78">
        <f t="shared" si="11"/>
        <v>0</v>
      </c>
      <c r="I115" s="79">
        <f t="shared" si="12"/>
        <v>0</v>
      </c>
      <c r="J115" s="95">
        <f t="shared" si="13"/>
        <v>0</v>
      </c>
      <c r="K115" s="89" t="str">
        <f t="shared" si="10"/>
        <v>نتائج ضعيفة جدا</v>
      </c>
      <c r="L115" s="90"/>
      <c r="N115" s="98"/>
      <c r="O115" s="99"/>
      <c r="P115" s="100"/>
    </row>
    <row r="116" spans="1:16">
      <c r="A116" s="34">
        <f t="shared" si="14"/>
        <v>15</v>
      </c>
      <c r="B116" s="109" t="s">
        <v>29</v>
      </c>
      <c r="C116" s="110"/>
      <c r="D116" s="74"/>
      <c r="E116" s="75"/>
      <c r="F116" s="76"/>
      <c r="G116" s="77"/>
      <c r="H116" s="78">
        <f t="shared" si="11"/>
        <v>0</v>
      </c>
      <c r="I116" s="79">
        <f t="shared" si="12"/>
        <v>0</v>
      </c>
      <c r="J116" s="95">
        <f t="shared" si="13"/>
        <v>0</v>
      </c>
      <c r="K116" s="89" t="str">
        <f t="shared" si="10"/>
        <v>نتائج ضعيفة جدا</v>
      </c>
      <c r="L116" s="90"/>
      <c r="N116" s="98"/>
      <c r="O116" s="99"/>
      <c r="P116" s="100"/>
    </row>
    <row r="117" spans="1:16">
      <c r="A117" s="34">
        <f t="shared" si="14"/>
        <v>16</v>
      </c>
      <c r="B117" s="109" t="s">
        <v>30</v>
      </c>
      <c r="C117" s="110"/>
      <c r="D117" s="74"/>
      <c r="E117" s="75"/>
      <c r="F117" s="76"/>
      <c r="G117" s="77"/>
      <c r="H117" s="78">
        <f t="shared" si="11"/>
        <v>0</v>
      </c>
      <c r="I117" s="79">
        <f t="shared" si="12"/>
        <v>0</v>
      </c>
      <c r="J117" s="95">
        <f t="shared" si="13"/>
        <v>0</v>
      </c>
      <c r="K117" s="89" t="str">
        <f t="shared" si="10"/>
        <v>نتائج ضعيفة جدا</v>
      </c>
      <c r="L117" s="90"/>
      <c r="N117" s="98"/>
      <c r="O117" s="99"/>
      <c r="P117" s="100"/>
    </row>
    <row r="118" spans="1:16">
      <c r="A118" s="34">
        <f t="shared" si="14"/>
        <v>17</v>
      </c>
      <c r="B118" s="27" t="s">
        <v>31</v>
      </c>
      <c r="C118" s="80"/>
      <c r="D118" s="74"/>
      <c r="E118" s="75"/>
      <c r="F118" s="76"/>
      <c r="G118" s="77"/>
      <c r="H118" s="78">
        <f t="shared" si="11"/>
        <v>0</v>
      </c>
      <c r="I118" s="79">
        <f t="shared" si="12"/>
        <v>0</v>
      </c>
      <c r="J118" s="95">
        <f t="shared" si="13"/>
        <v>0</v>
      </c>
      <c r="K118" s="89" t="str">
        <f t="shared" si="10"/>
        <v>نتائج ضعيفة جدا</v>
      </c>
      <c r="L118" s="90"/>
      <c r="N118" s="98"/>
      <c r="O118" s="99"/>
      <c r="P118" s="100"/>
    </row>
    <row r="119" spans="1:16">
      <c r="A119" s="34">
        <f t="shared" si="14"/>
        <v>18</v>
      </c>
      <c r="B119" s="27" t="s">
        <v>32</v>
      </c>
      <c r="C119" s="80"/>
      <c r="D119" s="74"/>
      <c r="E119" s="75"/>
      <c r="F119" s="76"/>
      <c r="G119" s="77"/>
      <c r="H119" s="78">
        <f t="shared" si="11"/>
        <v>0</v>
      </c>
      <c r="I119" s="79">
        <f t="shared" si="12"/>
        <v>0</v>
      </c>
      <c r="J119" s="95">
        <f t="shared" si="13"/>
        <v>0</v>
      </c>
      <c r="K119" s="89" t="str">
        <f t="shared" si="10"/>
        <v>نتائج ضعيفة جدا</v>
      </c>
      <c r="L119" s="90"/>
      <c r="N119" s="98"/>
      <c r="O119" s="99"/>
      <c r="P119" s="100"/>
    </row>
    <row r="120" spans="1:16">
      <c r="A120" s="34">
        <f t="shared" si="14"/>
        <v>19</v>
      </c>
      <c r="B120" s="109" t="s">
        <v>33</v>
      </c>
      <c r="C120" s="110"/>
      <c r="D120" s="74"/>
      <c r="E120" s="75"/>
      <c r="F120" s="76"/>
      <c r="G120" s="77"/>
      <c r="H120" s="78">
        <f t="shared" si="11"/>
        <v>0</v>
      </c>
      <c r="I120" s="79">
        <f t="shared" si="12"/>
        <v>0</v>
      </c>
      <c r="J120" s="95">
        <f t="shared" si="13"/>
        <v>0</v>
      </c>
      <c r="K120" s="89" t="str">
        <f t="shared" si="10"/>
        <v>نتائج ضعيفة جدا</v>
      </c>
      <c r="L120" s="90"/>
      <c r="N120" s="98"/>
      <c r="O120" s="99"/>
      <c r="P120" s="100"/>
    </row>
    <row r="121" spans="1:16">
      <c r="A121" s="34">
        <f t="shared" si="14"/>
        <v>20</v>
      </c>
      <c r="B121" s="109" t="s">
        <v>34</v>
      </c>
      <c r="C121" s="110"/>
      <c r="D121" s="74"/>
      <c r="E121" s="75"/>
      <c r="F121" s="76"/>
      <c r="G121" s="77"/>
      <c r="H121" s="78">
        <f t="shared" si="11"/>
        <v>0</v>
      </c>
      <c r="I121" s="79">
        <f t="shared" si="12"/>
        <v>0</v>
      </c>
      <c r="J121" s="95">
        <f t="shared" si="13"/>
        <v>0</v>
      </c>
      <c r="K121" s="89" t="str">
        <f t="shared" si="10"/>
        <v>نتائج ضعيفة جدا</v>
      </c>
      <c r="L121" s="90"/>
      <c r="N121" s="98"/>
      <c r="O121" s="99"/>
      <c r="P121" s="100"/>
    </row>
    <row r="122" spans="1:16">
      <c r="A122" s="34">
        <f t="shared" si="14"/>
        <v>21</v>
      </c>
      <c r="B122" s="27" t="s">
        <v>35</v>
      </c>
      <c r="C122" s="80"/>
      <c r="D122" s="74"/>
      <c r="E122" s="75"/>
      <c r="F122" s="76"/>
      <c r="G122" s="77"/>
      <c r="H122" s="78">
        <f t="shared" si="11"/>
        <v>0</v>
      </c>
      <c r="I122" s="79">
        <f t="shared" si="12"/>
        <v>0</v>
      </c>
      <c r="J122" s="95">
        <f t="shared" si="13"/>
        <v>0</v>
      </c>
      <c r="K122" s="89" t="str">
        <f t="shared" si="10"/>
        <v>نتائج ضعيفة جدا</v>
      </c>
      <c r="L122" s="90"/>
      <c r="N122" s="98"/>
      <c r="O122" s="99"/>
      <c r="P122" s="100"/>
    </row>
    <row r="123" spans="1:16">
      <c r="A123" s="34">
        <v>22</v>
      </c>
      <c r="B123" s="109" t="s">
        <v>36</v>
      </c>
      <c r="C123" s="110"/>
      <c r="D123" s="74"/>
      <c r="E123" s="75"/>
      <c r="F123" s="76"/>
      <c r="G123" s="77"/>
      <c r="H123" s="78">
        <f t="shared" si="11"/>
        <v>0</v>
      </c>
      <c r="I123" s="79">
        <f t="shared" si="12"/>
        <v>0</v>
      </c>
      <c r="J123" s="95">
        <f t="shared" si="13"/>
        <v>0</v>
      </c>
      <c r="K123" s="89" t="str">
        <f t="shared" si="10"/>
        <v>نتائج ضعيفة جدا</v>
      </c>
      <c r="L123" s="90"/>
      <c r="N123" s="98"/>
      <c r="O123" s="99"/>
      <c r="P123" s="100"/>
    </row>
    <row r="124" spans="1:16">
      <c r="A124" s="34">
        <v>23</v>
      </c>
      <c r="B124" s="133" t="s">
        <v>37</v>
      </c>
      <c r="C124" s="134"/>
      <c r="D124" s="74"/>
      <c r="E124" s="75"/>
      <c r="F124" s="76"/>
      <c r="G124" s="77"/>
      <c r="H124" s="78">
        <f t="shared" si="11"/>
        <v>0</v>
      </c>
      <c r="I124" s="79">
        <f t="shared" si="12"/>
        <v>0</v>
      </c>
      <c r="J124" s="95">
        <f t="shared" si="13"/>
        <v>0</v>
      </c>
      <c r="K124" s="89" t="str">
        <f t="shared" si="10"/>
        <v>نتائج ضعيفة جدا</v>
      </c>
      <c r="L124" s="90"/>
      <c r="N124" s="98"/>
      <c r="O124" s="99"/>
      <c r="P124" s="100"/>
    </row>
    <row r="125" spans="1:16">
      <c r="A125" s="34">
        <f t="shared" si="14"/>
        <v>24</v>
      </c>
      <c r="B125" s="109" t="s">
        <v>38</v>
      </c>
      <c r="C125" s="110"/>
      <c r="D125" s="74"/>
      <c r="E125" s="75"/>
      <c r="F125" s="76"/>
      <c r="G125" s="77"/>
      <c r="H125" s="78">
        <f t="shared" si="11"/>
        <v>0</v>
      </c>
      <c r="I125" s="79">
        <f t="shared" si="12"/>
        <v>0</v>
      </c>
      <c r="J125" s="95">
        <f t="shared" si="13"/>
        <v>0</v>
      </c>
      <c r="K125" s="89" t="str">
        <f t="shared" si="10"/>
        <v>نتائج ضعيفة جدا</v>
      </c>
      <c r="L125" s="90"/>
      <c r="N125" s="98"/>
      <c r="O125" s="99"/>
      <c r="P125" s="100"/>
    </row>
    <row r="126" spans="1:16">
      <c r="A126" s="34">
        <f t="shared" si="14"/>
        <v>25</v>
      </c>
      <c r="B126" s="27" t="s">
        <v>39</v>
      </c>
      <c r="C126" s="80"/>
      <c r="D126" s="74"/>
      <c r="E126" s="75"/>
      <c r="F126" s="76"/>
      <c r="G126" s="77"/>
      <c r="H126" s="78">
        <f t="shared" si="11"/>
        <v>0</v>
      </c>
      <c r="I126" s="79">
        <f t="shared" si="12"/>
        <v>0</v>
      </c>
      <c r="J126" s="95">
        <f t="shared" si="13"/>
        <v>0</v>
      </c>
      <c r="K126" s="89" t="str">
        <f t="shared" si="10"/>
        <v>نتائج ضعيفة جدا</v>
      </c>
      <c r="L126" s="90"/>
      <c r="N126" s="98"/>
      <c r="O126" s="99"/>
      <c r="P126" s="100"/>
    </row>
    <row r="127" spans="1:16">
      <c r="A127" s="34">
        <f t="shared" si="14"/>
        <v>26</v>
      </c>
      <c r="B127" s="109" t="s">
        <v>40</v>
      </c>
      <c r="C127" s="110"/>
      <c r="D127" s="74"/>
      <c r="E127" s="75"/>
      <c r="F127" s="76"/>
      <c r="G127" s="77"/>
      <c r="H127" s="78">
        <f t="shared" si="11"/>
        <v>0</v>
      </c>
      <c r="I127" s="79">
        <f t="shared" si="12"/>
        <v>0</v>
      </c>
      <c r="J127" s="95">
        <f t="shared" si="13"/>
        <v>0</v>
      </c>
      <c r="K127" s="89" t="str">
        <f t="shared" si="10"/>
        <v>نتائج ضعيفة جدا</v>
      </c>
      <c r="L127" s="90"/>
      <c r="N127" s="98"/>
      <c r="O127" s="99"/>
      <c r="P127" s="100"/>
    </row>
    <row r="128" spans="1:16">
      <c r="A128" s="34">
        <f t="shared" si="14"/>
        <v>27</v>
      </c>
      <c r="B128" s="27" t="s">
        <v>41</v>
      </c>
      <c r="C128" s="80"/>
      <c r="D128" s="74"/>
      <c r="E128" s="75"/>
      <c r="F128" s="76"/>
      <c r="G128" s="77"/>
      <c r="H128" s="78">
        <f t="shared" si="11"/>
        <v>0</v>
      </c>
      <c r="I128" s="79">
        <f t="shared" si="12"/>
        <v>0</v>
      </c>
      <c r="J128" s="95">
        <f t="shared" si="13"/>
        <v>0</v>
      </c>
      <c r="K128" s="89" t="str">
        <f t="shared" si="10"/>
        <v>نتائج ضعيفة جدا</v>
      </c>
      <c r="L128" s="90"/>
      <c r="N128" s="98"/>
      <c r="O128" s="99"/>
      <c r="P128" s="100"/>
    </row>
    <row r="129" spans="1:16">
      <c r="A129" s="34">
        <f t="shared" si="14"/>
        <v>28</v>
      </c>
      <c r="B129" s="81" t="s">
        <v>42</v>
      </c>
      <c r="C129" s="82"/>
      <c r="D129" s="74"/>
      <c r="E129" s="75"/>
      <c r="F129" s="76"/>
      <c r="G129" s="77"/>
      <c r="H129" s="78">
        <f t="shared" si="11"/>
        <v>0</v>
      </c>
      <c r="I129" s="79">
        <f t="shared" si="12"/>
        <v>0</v>
      </c>
      <c r="J129" s="95">
        <f t="shared" si="13"/>
        <v>0</v>
      </c>
      <c r="K129" s="89" t="str">
        <f t="shared" si="10"/>
        <v>نتائج ضعيفة جدا</v>
      </c>
      <c r="L129" s="90"/>
      <c r="N129" s="98"/>
      <c r="O129" s="99"/>
      <c r="P129" s="100"/>
    </row>
    <row r="130" spans="1:16">
      <c r="A130" s="34">
        <f t="shared" si="14"/>
        <v>29</v>
      </c>
      <c r="B130" s="27" t="s">
        <v>43</v>
      </c>
      <c r="C130" s="80"/>
      <c r="D130" s="74"/>
      <c r="E130" s="75"/>
      <c r="F130" s="76"/>
      <c r="G130" s="77"/>
      <c r="H130" s="78">
        <f t="shared" si="11"/>
        <v>0</v>
      </c>
      <c r="I130" s="79">
        <f t="shared" si="12"/>
        <v>0</v>
      </c>
      <c r="J130" s="95">
        <f t="shared" si="13"/>
        <v>0</v>
      </c>
      <c r="K130" s="89" t="str">
        <f t="shared" si="10"/>
        <v>نتائج ضعيفة جدا</v>
      </c>
      <c r="L130" s="90"/>
      <c r="N130" s="98"/>
      <c r="O130" s="99"/>
      <c r="P130" s="100"/>
    </row>
    <row r="131" spans="1:16">
      <c r="A131" s="34">
        <f t="shared" si="14"/>
        <v>30</v>
      </c>
      <c r="B131" s="109" t="s">
        <v>44</v>
      </c>
      <c r="C131" s="110"/>
      <c r="D131" s="74"/>
      <c r="E131" s="75"/>
      <c r="F131" s="76"/>
      <c r="G131" s="77"/>
      <c r="H131" s="78">
        <f t="shared" si="11"/>
        <v>0</v>
      </c>
      <c r="I131" s="79">
        <f t="shared" si="12"/>
        <v>0</v>
      </c>
      <c r="J131" s="95">
        <f t="shared" si="13"/>
        <v>0</v>
      </c>
      <c r="K131" s="89" t="str">
        <f t="shared" si="10"/>
        <v>نتائج ضعيفة جدا</v>
      </c>
      <c r="L131" s="90"/>
      <c r="N131" s="98"/>
      <c r="O131" s="99"/>
      <c r="P131" s="100"/>
    </row>
    <row r="132" spans="1:16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96"/>
    </row>
    <row r="133" spans="1:16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</row>
    <row r="134" spans="1:16">
      <c r="B134" s="111" t="s">
        <v>48</v>
      </c>
      <c r="C134" s="112"/>
      <c r="D134" s="91">
        <f>COUNTIF(I102:I131,"&gt;=10")</f>
        <v>0</v>
      </c>
      <c r="F134" s="111" t="s">
        <v>49</v>
      </c>
      <c r="G134" s="112"/>
      <c r="H134" s="91">
        <f>COUNTIF(I102:I131,"&lt;10")</f>
        <v>30</v>
      </c>
      <c r="J134" s="92"/>
      <c r="K134" s="93">
        <f>AVERAGE(I102:I131)</f>
        <v>0</v>
      </c>
    </row>
    <row r="135" spans="1:16"/>
    <row r="136" spans="1:16"/>
    <row r="137" spans="1:16" hidden="1"/>
    <row r="138" spans="1:16" hidden="1"/>
    <row r="139" spans="1:16"/>
    <row r="140" spans="1:16"/>
    <row r="141" spans="1:16"/>
    <row r="142" spans="1:16"/>
    <row r="143" spans="1:16"/>
    <row r="144" spans="1:16"/>
    <row r="145"/>
    <row r="146"/>
    <row r="147"/>
    <row r="148"/>
    <row r="149"/>
    <row r="150"/>
    <row r="151"/>
    <row r="152"/>
    <row r="153"/>
    <row r="154"/>
  </sheetData>
  <sheetProtection algorithmName="SHA-512" hashValue="hrzXN9ksyz/zVDxZPlWYVMLJA+vMwSaF9rqFpv3CF46NDD/dAD+mb5sLMGbb+cNim0Il2NkqlyTX9ByGtN5fLA==" saltValue="nAINHHezevbTWfhv3a0poQ==" spinCount="100000" sheet="1" objects="1" scenarios="1"/>
  <mergeCells count="96">
    <mergeCell ref="B20:C20"/>
    <mergeCell ref="A1:D1"/>
    <mergeCell ref="E1:H3"/>
    <mergeCell ref="I1:K1"/>
    <mergeCell ref="A2:D2"/>
    <mergeCell ref="I2:K2"/>
    <mergeCell ref="A3:D3"/>
    <mergeCell ref="I3:K3"/>
    <mergeCell ref="A4:K5"/>
    <mergeCell ref="B6:C6"/>
    <mergeCell ref="K6:L6"/>
    <mergeCell ref="B8:C8"/>
    <mergeCell ref="B16:C16"/>
    <mergeCell ref="B39:C39"/>
    <mergeCell ref="F39:G39"/>
    <mergeCell ref="B7:C7"/>
    <mergeCell ref="B13:C13"/>
    <mergeCell ref="B11:C11"/>
    <mergeCell ref="B15:C15"/>
    <mergeCell ref="B18:C18"/>
    <mergeCell ref="B25:C25"/>
    <mergeCell ref="B28:C28"/>
    <mergeCell ref="B21:C21"/>
    <mergeCell ref="B22:C22"/>
    <mergeCell ref="B26:C26"/>
    <mergeCell ref="B29:C29"/>
    <mergeCell ref="B30:C30"/>
    <mergeCell ref="B36:C36"/>
    <mergeCell ref="B32:C32"/>
    <mergeCell ref="B59:C59"/>
    <mergeCell ref="A49:D49"/>
    <mergeCell ref="E49:H51"/>
    <mergeCell ref="I49:K49"/>
    <mergeCell ref="A50:D50"/>
    <mergeCell ref="I50:K50"/>
    <mergeCell ref="A51:D51"/>
    <mergeCell ref="I51:K51"/>
    <mergeCell ref="A52:K53"/>
    <mergeCell ref="B54:C54"/>
    <mergeCell ref="K54:L54"/>
    <mergeCell ref="B55:C55"/>
    <mergeCell ref="B56:C56"/>
    <mergeCell ref="B78:C78"/>
    <mergeCell ref="B61:C61"/>
    <mergeCell ref="B63:C63"/>
    <mergeCell ref="B64:C64"/>
    <mergeCell ref="B66:C66"/>
    <mergeCell ref="B68:C68"/>
    <mergeCell ref="B69:C69"/>
    <mergeCell ref="B70:C70"/>
    <mergeCell ref="B73:C73"/>
    <mergeCell ref="B74:C74"/>
    <mergeCell ref="B76:C76"/>
    <mergeCell ref="B77:C77"/>
    <mergeCell ref="B80:C80"/>
    <mergeCell ref="B84:C84"/>
    <mergeCell ref="B87:C87"/>
    <mergeCell ref="F87:G87"/>
    <mergeCell ref="A96:D96"/>
    <mergeCell ref="E96:H98"/>
    <mergeCell ref="A37:K38"/>
    <mergeCell ref="B120:C120"/>
    <mergeCell ref="B121:C121"/>
    <mergeCell ref="B123:C123"/>
    <mergeCell ref="B124:C124"/>
    <mergeCell ref="B110:C110"/>
    <mergeCell ref="B111:C111"/>
    <mergeCell ref="B113:C113"/>
    <mergeCell ref="B115:C115"/>
    <mergeCell ref="B116:C116"/>
    <mergeCell ref="B117:C117"/>
    <mergeCell ref="B101:C101"/>
    <mergeCell ref="K101:L101"/>
    <mergeCell ref="B102:C102"/>
    <mergeCell ref="B103:C103"/>
    <mergeCell ref="B106:C106"/>
    <mergeCell ref="B131:C131"/>
    <mergeCell ref="B134:C134"/>
    <mergeCell ref="F134:G134"/>
    <mergeCell ref="A132:K133"/>
    <mergeCell ref="A85:K86"/>
    <mergeCell ref="B125:C125"/>
    <mergeCell ref="B127:C127"/>
    <mergeCell ref="B108:C108"/>
    <mergeCell ref="I96:K96"/>
    <mergeCell ref="A97:D97"/>
    <mergeCell ref="I97:K97"/>
    <mergeCell ref="A98:D98"/>
    <mergeCell ref="I98:K98"/>
    <mergeCell ref="A99:K100"/>
    <mergeCell ref="N100:P100"/>
    <mergeCell ref="N3:P4"/>
    <mergeCell ref="N5:P5"/>
    <mergeCell ref="N51:P52"/>
    <mergeCell ref="N53:P53"/>
    <mergeCell ref="N98:P99"/>
  </mergeCells>
  <conditionalFormatting sqref="I7:I36">
    <cfRule type="cellIs" dxfId="17" priority="3" stopIfTrue="1" operator="greaterThanOrEqual">
      <formula>10</formula>
    </cfRule>
  </conditionalFormatting>
  <conditionalFormatting sqref="I55:I84">
    <cfRule type="cellIs" dxfId="16" priority="2" stopIfTrue="1" operator="greaterThanOrEqual">
      <formula>10</formula>
    </cfRule>
  </conditionalFormatting>
  <conditionalFormatting sqref="I102:I131">
    <cfRule type="cellIs" dxfId="15" priority="1" stopIfTrue="1" operator="greaterThanOrEqual">
      <formula>10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3399"/>
  </sheetPr>
  <dimension ref="A1:AV137"/>
  <sheetViews>
    <sheetView rightToLeft="1" workbookViewId="0">
      <selection activeCell="B30" sqref="B30:C30"/>
    </sheetView>
  </sheetViews>
  <sheetFormatPr baseColWidth="10" defaultColWidth="0" defaultRowHeight="15" zeroHeight="1"/>
  <cols>
    <col min="1" max="1" width="3.85546875" style="25" customWidth="1"/>
    <col min="2" max="2" width="11" style="25" customWidth="1"/>
    <col min="3" max="3" width="6.5703125" style="25" customWidth="1"/>
    <col min="4" max="4" width="8" style="25" customWidth="1"/>
    <col min="5" max="5" width="8.140625" style="25" customWidth="1"/>
    <col min="6" max="6" width="7.7109375" style="25" customWidth="1"/>
    <col min="7" max="7" width="7.85546875" style="25" customWidth="1"/>
    <col min="8" max="8" width="7.42578125" style="25" customWidth="1"/>
    <col min="9" max="9" width="8" style="25" customWidth="1"/>
    <col min="10" max="10" width="7.85546875" style="25" customWidth="1"/>
    <col min="11" max="11" width="16.42578125" style="25" customWidth="1"/>
    <col min="12" max="12" width="2.85546875" style="25" hidden="1" customWidth="1"/>
    <col min="13" max="13" width="7" style="25" customWidth="1"/>
    <col min="14" max="17" width="11" style="25" customWidth="1"/>
    <col min="18" max="28" width="0" style="25" hidden="1" customWidth="1"/>
    <col min="29" max="29" width="21" style="25" hidden="1" customWidth="1"/>
    <col min="30" max="30" width="11" style="25" hidden="1" customWidth="1"/>
    <col min="31" max="46" width="0" style="25" hidden="1" customWidth="1"/>
    <col min="47" max="47" width="19.140625" style="25" hidden="1" customWidth="1"/>
    <col min="48" max="48" width="11" style="25" hidden="1" customWidth="1"/>
    <col min="49" max="16384" width="11" style="25" hidden="1"/>
  </cols>
  <sheetData>
    <row r="1" spans="1:48" ht="19.5" customHeight="1" thickTop="1">
      <c r="A1" s="164" t="s">
        <v>9</v>
      </c>
      <c r="B1" s="165"/>
      <c r="C1" s="165"/>
      <c r="D1" s="166"/>
      <c r="E1" s="167" t="s">
        <v>0</v>
      </c>
      <c r="F1" s="168"/>
      <c r="G1" s="168"/>
      <c r="H1" s="169"/>
      <c r="I1" s="176" t="s">
        <v>12</v>
      </c>
      <c r="J1" s="177"/>
      <c r="K1" s="178"/>
      <c r="R1" s="164" t="s">
        <v>9</v>
      </c>
      <c r="S1" s="165"/>
      <c r="T1" s="165"/>
      <c r="U1" s="166"/>
      <c r="V1" s="167" t="s">
        <v>136</v>
      </c>
      <c r="W1" s="168"/>
      <c r="X1" s="168"/>
      <c r="Y1" s="169"/>
      <c r="Z1" s="176" t="s">
        <v>12</v>
      </c>
      <c r="AA1" s="177"/>
      <c r="AB1" s="177"/>
      <c r="AC1" s="178"/>
      <c r="AJ1" s="164" t="s">
        <v>9</v>
      </c>
      <c r="AK1" s="165"/>
      <c r="AL1" s="165"/>
      <c r="AM1" s="166"/>
      <c r="AN1" s="167" t="s">
        <v>137</v>
      </c>
      <c r="AO1" s="168"/>
      <c r="AP1" s="168"/>
      <c r="AQ1" s="169"/>
      <c r="AR1" s="176" t="s">
        <v>12</v>
      </c>
      <c r="AS1" s="177"/>
      <c r="AT1" s="177"/>
      <c r="AU1" s="178"/>
    </row>
    <row r="2" spans="1:48" ht="18.75" customHeight="1">
      <c r="A2" s="179" t="s">
        <v>84</v>
      </c>
      <c r="B2" s="180"/>
      <c r="C2" s="180"/>
      <c r="D2" s="181"/>
      <c r="E2" s="170"/>
      <c r="F2" s="171"/>
      <c r="G2" s="171"/>
      <c r="H2" s="172"/>
      <c r="I2" s="182" t="s">
        <v>14</v>
      </c>
      <c r="J2" s="183"/>
      <c r="K2" s="184"/>
      <c r="R2" s="179" t="s">
        <v>84</v>
      </c>
      <c r="S2" s="180"/>
      <c r="T2" s="180"/>
      <c r="U2" s="181"/>
      <c r="V2" s="170"/>
      <c r="W2" s="171"/>
      <c r="X2" s="171"/>
      <c r="Y2" s="172"/>
      <c r="Z2" s="182" t="s">
        <v>14</v>
      </c>
      <c r="AA2" s="183"/>
      <c r="AB2" s="183"/>
      <c r="AC2" s="184"/>
      <c r="AJ2" s="179" t="s">
        <v>84</v>
      </c>
      <c r="AK2" s="180"/>
      <c r="AL2" s="180"/>
      <c r="AM2" s="181"/>
      <c r="AN2" s="170"/>
      <c r="AO2" s="171"/>
      <c r="AP2" s="171"/>
      <c r="AQ2" s="172"/>
      <c r="AR2" s="182" t="s">
        <v>14</v>
      </c>
      <c r="AS2" s="183"/>
      <c r="AT2" s="183"/>
      <c r="AU2" s="184"/>
    </row>
    <row r="3" spans="1:48" ht="18.75" customHeight="1">
      <c r="A3" s="185" t="s">
        <v>10</v>
      </c>
      <c r="B3" s="186"/>
      <c r="C3" s="186"/>
      <c r="D3" s="187"/>
      <c r="E3" s="173"/>
      <c r="F3" s="174"/>
      <c r="G3" s="174"/>
      <c r="H3" s="175"/>
      <c r="I3" s="182" t="s">
        <v>11</v>
      </c>
      <c r="J3" s="183"/>
      <c r="K3" s="184"/>
      <c r="N3" s="108" t="s">
        <v>200</v>
      </c>
      <c r="O3" s="108"/>
      <c r="P3" s="108"/>
      <c r="R3" s="185" t="s">
        <v>10</v>
      </c>
      <c r="S3" s="186"/>
      <c r="T3" s="186"/>
      <c r="U3" s="187"/>
      <c r="V3" s="173"/>
      <c r="W3" s="174"/>
      <c r="X3" s="174"/>
      <c r="Y3" s="175"/>
      <c r="Z3" s="182" t="s">
        <v>11</v>
      </c>
      <c r="AA3" s="183"/>
      <c r="AB3" s="183"/>
      <c r="AC3" s="184"/>
      <c r="AJ3" s="185" t="s">
        <v>10</v>
      </c>
      <c r="AK3" s="186"/>
      <c r="AL3" s="186"/>
      <c r="AM3" s="187"/>
      <c r="AN3" s="173"/>
      <c r="AO3" s="174"/>
      <c r="AP3" s="174"/>
      <c r="AQ3" s="175"/>
      <c r="AR3" s="182" t="s">
        <v>11</v>
      </c>
      <c r="AS3" s="183"/>
      <c r="AT3" s="183"/>
      <c r="AU3" s="184"/>
    </row>
    <row r="4" spans="1:48" ht="14.25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N4" s="108"/>
      <c r="O4" s="108"/>
      <c r="P4" s="108"/>
      <c r="R4" s="188" t="s">
        <v>1</v>
      </c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J4" s="188" t="s">
        <v>1</v>
      </c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</row>
    <row r="5" spans="1:48" ht="14.25" customHeight="1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N5" s="106"/>
      <c r="O5" s="106"/>
      <c r="P5" s="106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</row>
    <row r="6" spans="1:48" ht="15.75">
      <c r="A6" s="58" t="s">
        <v>13</v>
      </c>
      <c r="B6" s="189" t="s">
        <v>2</v>
      </c>
      <c r="C6" s="190"/>
      <c r="D6" s="58" t="s">
        <v>45</v>
      </c>
      <c r="E6" s="58" t="s">
        <v>46</v>
      </c>
      <c r="F6" s="58" t="s">
        <v>47</v>
      </c>
      <c r="G6" s="44" t="s">
        <v>3</v>
      </c>
      <c r="H6" s="58" t="s">
        <v>8</v>
      </c>
      <c r="I6" s="58" t="s">
        <v>4</v>
      </c>
      <c r="J6" s="55" t="s">
        <v>202</v>
      </c>
      <c r="K6" s="191" t="s">
        <v>7</v>
      </c>
      <c r="L6" s="191"/>
      <c r="N6" s="97" t="s">
        <v>197</v>
      </c>
      <c r="O6" s="97" t="s">
        <v>198</v>
      </c>
      <c r="P6" s="97" t="s">
        <v>199</v>
      </c>
      <c r="R6" s="58" t="s">
        <v>13</v>
      </c>
      <c r="S6" s="189" t="s">
        <v>2</v>
      </c>
      <c r="T6" s="190"/>
      <c r="U6" s="58" t="s">
        <v>45</v>
      </c>
      <c r="V6" s="58" t="s">
        <v>46</v>
      </c>
      <c r="W6" s="58" t="s">
        <v>47</v>
      </c>
      <c r="X6" s="26" t="s">
        <v>3</v>
      </c>
      <c r="Y6" s="58" t="s">
        <v>8</v>
      </c>
      <c r="Z6" s="58" t="s">
        <v>4</v>
      </c>
      <c r="AA6" s="26" t="s">
        <v>5</v>
      </c>
      <c r="AB6" s="55" t="s">
        <v>6</v>
      </c>
      <c r="AC6" s="191" t="s">
        <v>7</v>
      </c>
      <c r="AD6" s="191"/>
      <c r="AJ6" s="58" t="s">
        <v>13</v>
      </c>
      <c r="AK6" s="189" t="s">
        <v>2</v>
      </c>
      <c r="AL6" s="190"/>
      <c r="AM6" s="58" t="s">
        <v>45</v>
      </c>
      <c r="AN6" s="58" t="s">
        <v>46</v>
      </c>
      <c r="AO6" s="58" t="s">
        <v>47</v>
      </c>
      <c r="AP6" s="26" t="s">
        <v>3</v>
      </c>
      <c r="AQ6" s="58" t="s">
        <v>8</v>
      </c>
      <c r="AR6" s="58" t="s">
        <v>4</v>
      </c>
      <c r="AS6" s="26" t="s">
        <v>5</v>
      </c>
      <c r="AT6" s="55" t="s">
        <v>6</v>
      </c>
      <c r="AU6" s="191" t="s">
        <v>7</v>
      </c>
      <c r="AV6" s="191"/>
    </row>
    <row r="7" spans="1:48" ht="15.75">
      <c r="A7" s="34">
        <v>1</v>
      </c>
      <c r="B7" s="109" t="s">
        <v>51</v>
      </c>
      <c r="C7" s="110" t="s">
        <v>51</v>
      </c>
      <c r="D7" s="74" t="s">
        <v>148</v>
      </c>
      <c r="E7" s="75" t="s">
        <v>145</v>
      </c>
      <c r="F7" s="76" t="s">
        <v>183</v>
      </c>
      <c r="G7" s="77" t="s">
        <v>158</v>
      </c>
      <c r="H7" s="78">
        <f>G7*2</f>
        <v>20</v>
      </c>
      <c r="I7" s="79">
        <f>(H7+F7+E7+D7)/5</f>
        <v>10.199999999999999</v>
      </c>
      <c r="J7" s="105">
        <f>I7*2</f>
        <v>20.399999999999999</v>
      </c>
      <c r="K7" s="32" t="str">
        <f t="shared" ref="K7:K38" si="0">IF(I7&gt;=18,"نتائج ممتازة",IF(I7&gt;=14,"نتائج جيدة جدا",IF(I7&gt;=12," نتائج جد حسنة",IF(I7&gt;=10,"نتائج متوسطة",IF(I7&gt;=7,"نتائج ضعيفة","نتائج ضعيفة جدا")))))</f>
        <v>نتائج متوسطة</v>
      </c>
      <c r="L7" s="63"/>
      <c r="N7" s="98"/>
      <c r="O7" s="99"/>
      <c r="P7" s="100"/>
      <c r="R7" s="34">
        <v>1</v>
      </c>
      <c r="S7" s="109" t="s">
        <v>51</v>
      </c>
      <c r="T7" s="110" t="s">
        <v>51</v>
      </c>
      <c r="U7" s="61"/>
      <c r="V7" s="62"/>
      <c r="W7" s="43"/>
      <c r="X7" s="28"/>
      <c r="Y7" s="28">
        <f>X7*2</f>
        <v>0</v>
      </c>
      <c r="Z7" s="29">
        <f>(Y7+W7)/3</f>
        <v>0</v>
      </c>
      <c r="AA7" s="30">
        <v>3</v>
      </c>
      <c r="AB7" s="31">
        <f>Z7*AA7</f>
        <v>0</v>
      </c>
      <c r="AC7" s="32" t="str">
        <f t="shared" ref="AC7:AC38" si="1">IF(Z7&gt;=18,"نتائج ممتازة",IF(Z7&gt;=14,"نتائج جيدة جدا",IF(Z7&gt;=12," نتائج جد حسنة",IF(Z7&gt;=10,"نتائج متوسطة",IF(Z7&gt;=7,"نتائج ضعيفة","نتائج ضعيفة جدا")))))</f>
        <v>نتائج ضعيفة جدا</v>
      </c>
      <c r="AD7" s="63"/>
      <c r="AJ7" s="34">
        <v>1</v>
      </c>
      <c r="AK7" s="109" t="s">
        <v>51</v>
      </c>
      <c r="AL7" s="110" t="s">
        <v>51</v>
      </c>
      <c r="AM7" s="61"/>
      <c r="AN7" s="62"/>
      <c r="AO7" s="43"/>
      <c r="AP7" s="28"/>
      <c r="AQ7" s="28">
        <f>AP7*2</f>
        <v>0</v>
      </c>
      <c r="AR7" s="29">
        <f>(AQ7+AO7)/3</f>
        <v>0</v>
      </c>
      <c r="AS7" s="30">
        <v>3</v>
      </c>
      <c r="AT7" s="31">
        <f>AR7*AS7</f>
        <v>0</v>
      </c>
      <c r="AU7" s="32" t="str">
        <f t="shared" ref="AU7:AU38" si="2">IF(AR7&gt;=18,"نتائج ممتازة",IF(AR7&gt;=14,"نتائج جيدة جدا",IF(AR7&gt;=12," نتائج جد حسنة",IF(AR7&gt;=10,"نتائج متوسطة",IF(AR7&gt;=7,"نتائج ضعيفة","نتائج ضعيفة جدا")))))</f>
        <v>نتائج ضعيفة جدا</v>
      </c>
      <c r="AV7" s="63"/>
    </row>
    <row r="8" spans="1:48" ht="15.75">
      <c r="A8" s="34">
        <f>A7+1</f>
        <v>2</v>
      </c>
      <c r="B8" s="109" t="s">
        <v>52</v>
      </c>
      <c r="C8" s="110" t="s">
        <v>52</v>
      </c>
      <c r="D8" s="74" t="s">
        <v>155</v>
      </c>
      <c r="E8" s="75" t="s">
        <v>146</v>
      </c>
      <c r="F8" s="76" t="s">
        <v>145</v>
      </c>
      <c r="G8" s="77" t="s">
        <v>190</v>
      </c>
      <c r="H8" s="78">
        <f t="shared" ref="H8:H38" si="3">G8*2</f>
        <v>31.5</v>
      </c>
      <c r="I8" s="79">
        <f t="shared" ref="I8:I38" si="4">(H8+F8+E8+D8)/5</f>
        <v>14.5</v>
      </c>
      <c r="J8" s="105">
        <f t="shared" ref="J8:J38" si="5">I8*2</f>
        <v>29</v>
      </c>
      <c r="K8" s="32" t="str">
        <f t="shared" si="0"/>
        <v>نتائج جيدة جدا</v>
      </c>
      <c r="L8" s="63"/>
      <c r="N8" s="98"/>
      <c r="O8" s="99"/>
      <c r="P8" s="100"/>
      <c r="R8" s="34">
        <f>R7+1</f>
        <v>2</v>
      </c>
      <c r="S8" s="109" t="s">
        <v>52</v>
      </c>
      <c r="T8" s="110" t="s">
        <v>52</v>
      </c>
      <c r="U8" s="59"/>
      <c r="V8" s="64"/>
      <c r="W8" s="65"/>
      <c r="X8" s="37"/>
      <c r="Y8" s="28">
        <f t="shared" ref="Y8:Y38" si="6">X8*2</f>
        <v>0</v>
      </c>
      <c r="Z8" s="29">
        <f t="shared" ref="Z8:Z38" si="7">(Y8+W8)/3</f>
        <v>0</v>
      </c>
      <c r="AA8" s="30">
        <v>3</v>
      </c>
      <c r="AB8" s="31">
        <f t="shared" ref="AB8:AB38" si="8">Z8*AA8</f>
        <v>0</v>
      </c>
      <c r="AC8" s="32" t="str">
        <f t="shared" si="1"/>
        <v>نتائج ضعيفة جدا</v>
      </c>
      <c r="AD8" s="63"/>
      <c r="AJ8" s="34">
        <f>AJ7+1</f>
        <v>2</v>
      </c>
      <c r="AK8" s="109" t="s">
        <v>52</v>
      </c>
      <c r="AL8" s="110" t="s">
        <v>52</v>
      </c>
      <c r="AM8" s="59"/>
      <c r="AN8" s="64"/>
      <c r="AO8" s="65"/>
      <c r="AP8" s="37"/>
      <c r="AQ8" s="28">
        <f t="shared" ref="AQ8:AQ38" si="9">AP8*2</f>
        <v>0</v>
      </c>
      <c r="AR8" s="29">
        <f t="shared" ref="AR8:AR38" si="10">(AQ8+AO8)/3</f>
        <v>0</v>
      </c>
      <c r="AS8" s="30">
        <v>3</v>
      </c>
      <c r="AT8" s="31">
        <f t="shared" ref="AT8:AT38" si="11">AR8*AS8</f>
        <v>0</v>
      </c>
      <c r="AU8" s="32" t="str">
        <f t="shared" si="2"/>
        <v>نتائج ضعيفة جدا</v>
      </c>
      <c r="AV8" s="63"/>
    </row>
    <row r="9" spans="1:48" ht="15.75">
      <c r="A9" s="34">
        <f>A8+1</f>
        <v>3</v>
      </c>
      <c r="B9" s="109" t="s">
        <v>53</v>
      </c>
      <c r="C9" s="110" t="s">
        <v>53</v>
      </c>
      <c r="D9" s="74" t="s">
        <v>145</v>
      </c>
      <c r="E9" s="75" t="s">
        <v>148</v>
      </c>
      <c r="F9" s="76" t="s">
        <v>184</v>
      </c>
      <c r="G9" s="77" t="s">
        <v>187</v>
      </c>
      <c r="H9" s="78">
        <f t="shared" si="3"/>
        <v>15.5</v>
      </c>
      <c r="I9" s="79">
        <f t="shared" si="4"/>
        <v>8.75</v>
      </c>
      <c r="J9" s="105">
        <f t="shared" si="5"/>
        <v>17.5</v>
      </c>
      <c r="K9" s="32" t="str">
        <f t="shared" si="0"/>
        <v>نتائج ضعيفة</v>
      </c>
      <c r="L9" s="63"/>
      <c r="N9" s="98"/>
      <c r="O9" s="99"/>
      <c r="P9" s="100"/>
      <c r="R9" s="34">
        <f>R8+1</f>
        <v>3</v>
      </c>
      <c r="S9" s="109" t="s">
        <v>53</v>
      </c>
      <c r="T9" s="110" t="s">
        <v>53</v>
      </c>
      <c r="U9" s="59"/>
      <c r="V9" s="64"/>
      <c r="W9" s="65"/>
      <c r="X9" s="37"/>
      <c r="Y9" s="28">
        <f t="shared" si="6"/>
        <v>0</v>
      </c>
      <c r="Z9" s="29">
        <f t="shared" si="7"/>
        <v>0</v>
      </c>
      <c r="AA9" s="30">
        <v>3</v>
      </c>
      <c r="AB9" s="31">
        <f t="shared" si="8"/>
        <v>0</v>
      </c>
      <c r="AC9" s="32" t="str">
        <f t="shared" si="1"/>
        <v>نتائج ضعيفة جدا</v>
      </c>
      <c r="AD9" s="63"/>
      <c r="AJ9" s="34">
        <f>AJ8+1</f>
        <v>3</v>
      </c>
      <c r="AK9" s="109" t="s">
        <v>53</v>
      </c>
      <c r="AL9" s="110" t="s">
        <v>53</v>
      </c>
      <c r="AM9" s="59"/>
      <c r="AN9" s="64"/>
      <c r="AO9" s="65"/>
      <c r="AP9" s="37"/>
      <c r="AQ9" s="28">
        <f t="shared" si="9"/>
        <v>0</v>
      </c>
      <c r="AR9" s="29">
        <f t="shared" si="10"/>
        <v>0</v>
      </c>
      <c r="AS9" s="30">
        <v>3</v>
      </c>
      <c r="AT9" s="31">
        <f t="shared" si="11"/>
        <v>0</v>
      </c>
      <c r="AU9" s="32" t="str">
        <f t="shared" si="2"/>
        <v>نتائج ضعيفة جدا</v>
      </c>
      <c r="AV9" s="63"/>
    </row>
    <row r="10" spans="1:48" ht="15.75">
      <c r="A10" s="34">
        <f t="shared" ref="A10:A35" si="12">A9+1</f>
        <v>4</v>
      </c>
      <c r="B10" s="109" t="s">
        <v>54</v>
      </c>
      <c r="C10" s="110" t="s">
        <v>54</v>
      </c>
      <c r="D10" s="74" t="s">
        <v>146</v>
      </c>
      <c r="E10" s="75" t="s">
        <v>148</v>
      </c>
      <c r="F10" s="76" t="s">
        <v>163</v>
      </c>
      <c r="G10" s="77" t="s">
        <v>151</v>
      </c>
      <c r="H10" s="78">
        <f t="shared" si="3"/>
        <v>23</v>
      </c>
      <c r="I10" s="79">
        <f t="shared" si="4"/>
        <v>11.95</v>
      </c>
      <c r="J10" s="105">
        <f t="shared" si="5"/>
        <v>23.9</v>
      </c>
      <c r="K10" s="32" t="str">
        <f t="shared" si="0"/>
        <v>نتائج متوسطة</v>
      </c>
      <c r="L10" s="63"/>
      <c r="N10" s="98"/>
      <c r="O10" s="99"/>
      <c r="P10" s="100"/>
      <c r="R10" s="34">
        <f t="shared" ref="R10:R35" si="13">R9+1</f>
        <v>4</v>
      </c>
      <c r="S10" s="109" t="s">
        <v>54</v>
      </c>
      <c r="T10" s="110" t="s">
        <v>54</v>
      </c>
      <c r="U10" s="59"/>
      <c r="V10" s="64"/>
      <c r="W10" s="65"/>
      <c r="X10" s="37"/>
      <c r="Y10" s="28">
        <f t="shared" si="6"/>
        <v>0</v>
      </c>
      <c r="Z10" s="29">
        <f t="shared" si="7"/>
        <v>0</v>
      </c>
      <c r="AA10" s="30">
        <v>3</v>
      </c>
      <c r="AB10" s="31">
        <f t="shared" si="8"/>
        <v>0</v>
      </c>
      <c r="AC10" s="32" t="str">
        <f t="shared" si="1"/>
        <v>نتائج ضعيفة جدا</v>
      </c>
      <c r="AD10" s="63"/>
      <c r="AJ10" s="34">
        <f t="shared" ref="AJ10:AJ35" si="14">AJ9+1</f>
        <v>4</v>
      </c>
      <c r="AK10" s="109" t="s">
        <v>54</v>
      </c>
      <c r="AL10" s="110" t="s">
        <v>54</v>
      </c>
      <c r="AM10" s="59"/>
      <c r="AN10" s="64"/>
      <c r="AO10" s="65"/>
      <c r="AP10" s="37"/>
      <c r="AQ10" s="28">
        <f t="shared" si="9"/>
        <v>0</v>
      </c>
      <c r="AR10" s="29">
        <f t="shared" si="10"/>
        <v>0</v>
      </c>
      <c r="AS10" s="30">
        <v>3</v>
      </c>
      <c r="AT10" s="31">
        <f t="shared" si="11"/>
        <v>0</v>
      </c>
      <c r="AU10" s="32" t="str">
        <f t="shared" si="2"/>
        <v>نتائج ضعيفة جدا</v>
      </c>
      <c r="AV10" s="63"/>
    </row>
    <row r="11" spans="1:48" ht="15.75">
      <c r="A11" s="34">
        <f t="shared" si="12"/>
        <v>5</v>
      </c>
      <c r="B11" s="109" t="s">
        <v>55</v>
      </c>
      <c r="C11" s="110" t="s">
        <v>55</v>
      </c>
      <c r="D11" s="74" t="s">
        <v>145</v>
      </c>
      <c r="E11" s="75" t="s">
        <v>156</v>
      </c>
      <c r="F11" s="76" t="s">
        <v>179</v>
      </c>
      <c r="G11" s="77" t="s">
        <v>160</v>
      </c>
      <c r="H11" s="78">
        <f t="shared" si="3"/>
        <v>14.5</v>
      </c>
      <c r="I11" s="79">
        <f t="shared" si="4"/>
        <v>10.15</v>
      </c>
      <c r="J11" s="105">
        <f t="shared" si="5"/>
        <v>20.3</v>
      </c>
      <c r="K11" s="32" t="str">
        <f t="shared" si="0"/>
        <v>نتائج متوسطة</v>
      </c>
      <c r="L11" s="63"/>
      <c r="N11" s="98"/>
      <c r="O11" s="99"/>
      <c r="P11" s="100"/>
      <c r="R11" s="34">
        <f t="shared" si="13"/>
        <v>5</v>
      </c>
      <c r="S11" s="109" t="s">
        <v>55</v>
      </c>
      <c r="T11" s="110" t="s">
        <v>55</v>
      </c>
      <c r="U11" s="59"/>
      <c r="V11" s="64"/>
      <c r="W11" s="65"/>
      <c r="X11" s="37"/>
      <c r="Y11" s="28">
        <f t="shared" si="6"/>
        <v>0</v>
      </c>
      <c r="Z11" s="29">
        <f t="shared" si="7"/>
        <v>0</v>
      </c>
      <c r="AA11" s="30">
        <v>3</v>
      </c>
      <c r="AB11" s="31">
        <f t="shared" si="8"/>
        <v>0</v>
      </c>
      <c r="AC11" s="32" t="str">
        <f t="shared" si="1"/>
        <v>نتائج ضعيفة جدا</v>
      </c>
      <c r="AD11" s="63"/>
      <c r="AJ11" s="34">
        <f t="shared" si="14"/>
        <v>5</v>
      </c>
      <c r="AK11" s="109" t="s">
        <v>55</v>
      </c>
      <c r="AL11" s="110" t="s">
        <v>55</v>
      </c>
      <c r="AM11" s="59"/>
      <c r="AN11" s="64"/>
      <c r="AO11" s="65"/>
      <c r="AP11" s="37"/>
      <c r="AQ11" s="28">
        <f t="shared" si="9"/>
        <v>0</v>
      </c>
      <c r="AR11" s="29">
        <f t="shared" si="10"/>
        <v>0</v>
      </c>
      <c r="AS11" s="30">
        <v>3</v>
      </c>
      <c r="AT11" s="31">
        <f t="shared" si="11"/>
        <v>0</v>
      </c>
      <c r="AU11" s="32" t="str">
        <f t="shared" si="2"/>
        <v>نتائج ضعيفة جدا</v>
      </c>
      <c r="AV11" s="63"/>
    </row>
    <row r="12" spans="1:48" ht="15.75">
      <c r="A12" s="34">
        <f t="shared" si="12"/>
        <v>6</v>
      </c>
      <c r="B12" s="109" t="s">
        <v>56</v>
      </c>
      <c r="C12" s="110" t="s">
        <v>56</v>
      </c>
      <c r="D12" s="74" t="s">
        <v>155</v>
      </c>
      <c r="E12" s="75" t="s">
        <v>148</v>
      </c>
      <c r="F12" s="76" t="s">
        <v>153</v>
      </c>
      <c r="G12" s="77" t="s">
        <v>171</v>
      </c>
      <c r="H12" s="78">
        <f t="shared" si="3"/>
        <v>22.5</v>
      </c>
      <c r="I12" s="79">
        <f t="shared" si="4"/>
        <v>13.2</v>
      </c>
      <c r="J12" s="105">
        <f t="shared" si="5"/>
        <v>26.4</v>
      </c>
      <c r="K12" s="32" t="str">
        <f t="shared" si="0"/>
        <v xml:space="preserve"> نتائج جد حسنة</v>
      </c>
      <c r="L12" s="63"/>
      <c r="N12" s="98"/>
      <c r="O12" s="99"/>
      <c r="P12" s="100"/>
      <c r="R12" s="34">
        <f t="shared" si="13"/>
        <v>6</v>
      </c>
      <c r="S12" s="109" t="s">
        <v>56</v>
      </c>
      <c r="T12" s="110" t="s">
        <v>56</v>
      </c>
      <c r="U12" s="59"/>
      <c r="V12" s="64"/>
      <c r="W12" s="65"/>
      <c r="X12" s="37"/>
      <c r="Y12" s="28">
        <f t="shared" si="6"/>
        <v>0</v>
      </c>
      <c r="Z12" s="29">
        <f t="shared" si="7"/>
        <v>0</v>
      </c>
      <c r="AA12" s="30">
        <v>3</v>
      </c>
      <c r="AB12" s="31">
        <f t="shared" si="8"/>
        <v>0</v>
      </c>
      <c r="AC12" s="32" t="str">
        <f t="shared" si="1"/>
        <v>نتائج ضعيفة جدا</v>
      </c>
      <c r="AD12" s="63"/>
      <c r="AJ12" s="34">
        <f t="shared" si="14"/>
        <v>6</v>
      </c>
      <c r="AK12" s="109" t="s">
        <v>56</v>
      </c>
      <c r="AL12" s="110" t="s">
        <v>56</v>
      </c>
      <c r="AM12" s="59"/>
      <c r="AN12" s="64"/>
      <c r="AO12" s="65"/>
      <c r="AP12" s="37"/>
      <c r="AQ12" s="28">
        <f t="shared" si="9"/>
        <v>0</v>
      </c>
      <c r="AR12" s="29">
        <f t="shared" si="10"/>
        <v>0</v>
      </c>
      <c r="AS12" s="30">
        <v>3</v>
      </c>
      <c r="AT12" s="31">
        <f t="shared" si="11"/>
        <v>0</v>
      </c>
      <c r="AU12" s="32" t="str">
        <f t="shared" si="2"/>
        <v>نتائج ضعيفة جدا</v>
      </c>
      <c r="AV12" s="63"/>
    </row>
    <row r="13" spans="1:48" ht="15.75">
      <c r="A13" s="34">
        <f t="shared" si="12"/>
        <v>7</v>
      </c>
      <c r="B13" s="109" t="s">
        <v>57</v>
      </c>
      <c r="C13" s="110" t="s">
        <v>57</v>
      </c>
      <c r="D13" s="74" t="s">
        <v>164</v>
      </c>
      <c r="E13" s="75" t="s">
        <v>156</v>
      </c>
      <c r="F13" s="76" t="s">
        <v>170</v>
      </c>
      <c r="G13" s="77" t="s">
        <v>181</v>
      </c>
      <c r="H13" s="78">
        <f t="shared" si="3"/>
        <v>19</v>
      </c>
      <c r="I13" s="79">
        <f t="shared" si="4"/>
        <v>12.05</v>
      </c>
      <c r="J13" s="105">
        <f t="shared" si="5"/>
        <v>24.1</v>
      </c>
      <c r="K13" s="32" t="str">
        <f t="shared" si="0"/>
        <v xml:space="preserve"> نتائج جد حسنة</v>
      </c>
      <c r="L13" s="63"/>
      <c r="N13" s="98"/>
      <c r="O13" s="99"/>
      <c r="P13" s="100"/>
      <c r="R13" s="34">
        <f t="shared" si="13"/>
        <v>7</v>
      </c>
      <c r="S13" s="109" t="s">
        <v>57</v>
      </c>
      <c r="T13" s="110" t="s">
        <v>57</v>
      </c>
      <c r="U13" s="59"/>
      <c r="V13" s="64"/>
      <c r="W13" s="65"/>
      <c r="X13" s="37"/>
      <c r="Y13" s="28">
        <f t="shared" si="6"/>
        <v>0</v>
      </c>
      <c r="Z13" s="29">
        <f t="shared" si="7"/>
        <v>0</v>
      </c>
      <c r="AA13" s="30">
        <v>3</v>
      </c>
      <c r="AB13" s="31">
        <f t="shared" si="8"/>
        <v>0</v>
      </c>
      <c r="AC13" s="32" t="str">
        <f t="shared" si="1"/>
        <v>نتائج ضعيفة جدا</v>
      </c>
      <c r="AD13" s="63"/>
      <c r="AJ13" s="34">
        <f t="shared" si="14"/>
        <v>7</v>
      </c>
      <c r="AK13" s="109" t="s">
        <v>57</v>
      </c>
      <c r="AL13" s="110" t="s">
        <v>57</v>
      </c>
      <c r="AM13" s="59"/>
      <c r="AN13" s="64"/>
      <c r="AO13" s="65"/>
      <c r="AP13" s="37"/>
      <c r="AQ13" s="28">
        <f t="shared" si="9"/>
        <v>0</v>
      </c>
      <c r="AR13" s="29">
        <f t="shared" si="10"/>
        <v>0</v>
      </c>
      <c r="AS13" s="30">
        <v>3</v>
      </c>
      <c r="AT13" s="31">
        <f t="shared" si="11"/>
        <v>0</v>
      </c>
      <c r="AU13" s="32" t="str">
        <f t="shared" si="2"/>
        <v>نتائج ضعيفة جدا</v>
      </c>
      <c r="AV13" s="63"/>
    </row>
    <row r="14" spans="1:48" ht="15.75">
      <c r="A14" s="34">
        <f>A13+1</f>
        <v>8</v>
      </c>
      <c r="B14" s="109" t="s">
        <v>58</v>
      </c>
      <c r="C14" s="110" t="s">
        <v>58</v>
      </c>
      <c r="D14" s="74" t="s">
        <v>152</v>
      </c>
      <c r="E14" s="75" t="s">
        <v>151</v>
      </c>
      <c r="F14" s="76" t="s">
        <v>165</v>
      </c>
      <c r="G14" s="77" t="s">
        <v>158</v>
      </c>
      <c r="H14" s="78">
        <f t="shared" si="3"/>
        <v>20</v>
      </c>
      <c r="I14" s="79">
        <f t="shared" si="4"/>
        <v>9.75</v>
      </c>
      <c r="J14" s="105">
        <f t="shared" si="5"/>
        <v>19.5</v>
      </c>
      <c r="K14" s="32" t="str">
        <f t="shared" si="0"/>
        <v>نتائج ضعيفة</v>
      </c>
      <c r="L14" s="63"/>
      <c r="N14" s="98"/>
      <c r="O14" s="99"/>
      <c r="P14" s="100"/>
      <c r="R14" s="34">
        <f>R13+1</f>
        <v>8</v>
      </c>
      <c r="S14" s="109" t="s">
        <v>58</v>
      </c>
      <c r="T14" s="110" t="s">
        <v>58</v>
      </c>
      <c r="U14" s="59"/>
      <c r="V14" s="64"/>
      <c r="W14" s="65"/>
      <c r="X14" s="37"/>
      <c r="Y14" s="28">
        <f t="shared" si="6"/>
        <v>0</v>
      </c>
      <c r="Z14" s="29">
        <f t="shared" si="7"/>
        <v>0</v>
      </c>
      <c r="AA14" s="30">
        <v>3</v>
      </c>
      <c r="AB14" s="31">
        <f t="shared" si="8"/>
        <v>0</v>
      </c>
      <c r="AC14" s="32" t="str">
        <f t="shared" si="1"/>
        <v>نتائج ضعيفة جدا</v>
      </c>
      <c r="AD14" s="63"/>
      <c r="AJ14" s="34">
        <f>AJ13+1</f>
        <v>8</v>
      </c>
      <c r="AK14" s="109" t="s">
        <v>58</v>
      </c>
      <c r="AL14" s="110" t="s">
        <v>58</v>
      </c>
      <c r="AM14" s="59"/>
      <c r="AN14" s="64"/>
      <c r="AO14" s="65"/>
      <c r="AP14" s="37"/>
      <c r="AQ14" s="28">
        <f t="shared" si="9"/>
        <v>0</v>
      </c>
      <c r="AR14" s="29">
        <f t="shared" si="10"/>
        <v>0</v>
      </c>
      <c r="AS14" s="30">
        <v>3</v>
      </c>
      <c r="AT14" s="31">
        <f t="shared" si="11"/>
        <v>0</v>
      </c>
      <c r="AU14" s="32" t="str">
        <f t="shared" si="2"/>
        <v>نتائج ضعيفة جدا</v>
      </c>
      <c r="AV14" s="63"/>
    </row>
    <row r="15" spans="1:48" ht="15.75">
      <c r="A15" s="34">
        <f t="shared" si="12"/>
        <v>9</v>
      </c>
      <c r="B15" s="109" t="s">
        <v>59</v>
      </c>
      <c r="C15" s="110" t="s">
        <v>59</v>
      </c>
      <c r="D15" s="74" t="s">
        <v>153</v>
      </c>
      <c r="E15" s="75" t="s">
        <v>148</v>
      </c>
      <c r="F15" s="76" t="s">
        <v>155</v>
      </c>
      <c r="G15" s="77" t="s">
        <v>156</v>
      </c>
      <c r="H15" s="78">
        <f t="shared" si="3"/>
        <v>25</v>
      </c>
      <c r="I15" s="79">
        <f t="shared" si="4"/>
        <v>13.7</v>
      </c>
      <c r="J15" s="105">
        <f t="shared" si="5"/>
        <v>27.4</v>
      </c>
      <c r="K15" s="32" t="str">
        <f t="shared" si="0"/>
        <v xml:space="preserve"> نتائج جد حسنة</v>
      </c>
      <c r="L15" s="63"/>
      <c r="N15" s="98"/>
      <c r="O15" s="99"/>
      <c r="P15" s="100"/>
      <c r="R15" s="34">
        <f t="shared" si="13"/>
        <v>9</v>
      </c>
      <c r="S15" s="109" t="s">
        <v>59</v>
      </c>
      <c r="T15" s="110" t="s">
        <v>59</v>
      </c>
      <c r="U15" s="59"/>
      <c r="V15" s="64"/>
      <c r="W15" s="65"/>
      <c r="X15" s="37"/>
      <c r="Y15" s="28">
        <f t="shared" si="6"/>
        <v>0</v>
      </c>
      <c r="Z15" s="29">
        <f t="shared" si="7"/>
        <v>0</v>
      </c>
      <c r="AA15" s="30">
        <v>3</v>
      </c>
      <c r="AB15" s="31">
        <f t="shared" si="8"/>
        <v>0</v>
      </c>
      <c r="AC15" s="32" t="str">
        <f t="shared" si="1"/>
        <v>نتائج ضعيفة جدا</v>
      </c>
      <c r="AD15" s="63"/>
      <c r="AJ15" s="34">
        <f t="shared" si="14"/>
        <v>9</v>
      </c>
      <c r="AK15" s="109" t="s">
        <v>59</v>
      </c>
      <c r="AL15" s="110" t="s">
        <v>59</v>
      </c>
      <c r="AM15" s="59"/>
      <c r="AN15" s="64"/>
      <c r="AO15" s="65"/>
      <c r="AP15" s="37"/>
      <c r="AQ15" s="28">
        <f t="shared" si="9"/>
        <v>0</v>
      </c>
      <c r="AR15" s="29">
        <f t="shared" si="10"/>
        <v>0</v>
      </c>
      <c r="AS15" s="30">
        <v>3</v>
      </c>
      <c r="AT15" s="31">
        <f t="shared" si="11"/>
        <v>0</v>
      </c>
      <c r="AU15" s="32" t="str">
        <f t="shared" si="2"/>
        <v>نتائج ضعيفة جدا</v>
      </c>
      <c r="AV15" s="63"/>
    </row>
    <row r="16" spans="1:48" ht="15.75">
      <c r="A16" s="34">
        <f t="shared" si="12"/>
        <v>10</v>
      </c>
      <c r="B16" s="109" t="s">
        <v>60</v>
      </c>
      <c r="C16" s="110" t="s">
        <v>60</v>
      </c>
      <c r="D16" s="74" t="s">
        <v>148</v>
      </c>
      <c r="E16" s="75" t="s">
        <v>145</v>
      </c>
      <c r="F16" s="76" t="s">
        <v>185</v>
      </c>
      <c r="G16" s="77" t="s">
        <v>158</v>
      </c>
      <c r="H16" s="78">
        <f t="shared" si="3"/>
        <v>20</v>
      </c>
      <c r="I16" s="79">
        <f t="shared" si="4"/>
        <v>10.65</v>
      </c>
      <c r="J16" s="105">
        <f t="shared" si="5"/>
        <v>21.3</v>
      </c>
      <c r="K16" s="32" t="str">
        <f t="shared" si="0"/>
        <v>نتائج متوسطة</v>
      </c>
      <c r="L16" s="63"/>
      <c r="N16" s="98"/>
      <c r="O16" s="99"/>
      <c r="P16" s="100"/>
      <c r="R16" s="34">
        <f t="shared" si="13"/>
        <v>10</v>
      </c>
      <c r="S16" s="109" t="s">
        <v>60</v>
      </c>
      <c r="T16" s="110" t="s">
        <v>60</v>
      </c>
      <c r="U16" s="59"/>
      <c r="V16" s="64"/>
      <c r="W16" s="65"/>
      <c r="X16" s="37"/>
      <c r="Y16" s="28">
        <f t="shared" si="6"/>
        <v>0</v>
      </c>
      <c r="Z16" s="29">
        <f t="shared" si="7"/>
        <v>0</v>
      </c>
      <c r="AA16" s="30">
        <v>3</v>
      </c>
      <c r="AB16" s="31">
        <f t="shared" si="8"/>
        <v>0</v>
      </c>
      <c r="AC16" s="32" t="str">
        <f t="shared" si="1"/>
        <v>نتائج ضعيفة جدا</v>
      </c>
      <c r="AD16" s="63"/>
      <c r="AJ16" s="34">
        <f t="shared" si="14"/>
        <v>10</v>
      </c>
      <c r="AK16" s="109" t="s">
        <v>60</v>
      </c>
      <c r="AL16" s="110" t="s">
        <v>60</v>
      </c>
      <c r="AM16" s="59"/>
      <c r="AN16" s="64"/>
      <c r="AO16" s="65"/>
      <c r="AP16" s="37"/>
      <c r="AQ16" s="28">
        <f t="shared" si="9"/>
        <v>0</v>
      </c>
      <c r="AR16" s="29">
        <f t="shared" si="10"/>
        <v>0</v>
      </c>
      <c r="AS16" s="30">
        <v>3</v>
      </c>
      <c r="AT16" s="31">
        <f t="shared" si="11"/>
        <v>0</v>
      </c>
      <c r="AU16" s="32" t="str">
        <f t="shared" si="2"/>
        <v>نتائج ضعيفة جدا</v>
      </c>
      <c r="AV16" s="63"/>
    </row>
    <row r="17" spans="1:48" ht="15.75">
      <c r="A17" s="34">
        <f t="shared" si="12"/>
        <v>11</v>
      </c>
      <c r="B17" s="109" t="s">
        <v>61</v>
      </c>
      <c r="C17" s="110" t="s">
        <v>61</v>
      </c>
      <c r="D17" s="74" t="s">
        <v>183</v>
      </c>
      <c r="E17" s="75" t="s">
        <v>183</v>
      </c>
      <c r="F17" s="76" t="s">
        <v>186</v>
      </c>
      <c r="G17" s="77" t="s">
        <v>186</v>
      </c>
      <c r="H17" s="78">
        <f t="shared" si="3"/>
        <v>6</v>
      </c>
      <c r="I17" s="79">
        <f t="shared" si="4"/>
        <v>4.2</v>
      </c>
      <c r="J17" s="105">
        <f t="shared" si="5"/>
        <v>8.4</v>
      </c>
      <c r="K17" s="32" t="str">
        <f t="shared" si="0"/>
        <v>نتائج ضعيفة جدا</v>
      </c>
      <c r="L17" s="63"/>
      <c r="N17" s="98"/>
      <c r="O17" s="99"/>
      <c r="P17" s="100"/>
      <c r="R17" s="34">
        <f t="shared" si="13"/>
        <v>11</v>
      </c>
      <c r="S17" s="109" t="s">
        <v>61</v>
      </c>
      <c r="T17" s="110" t="s">
        <v>61</v>
      </c>
      <c r="U17" s="59"/>
      <c r="V17" s="64"/>
      <c r="W17" s="65"/>
      <c r="X17" s="37"/>
      <c r="Y17" s="28">
        <f t="shared" si="6"/>
        <v>0</v>
      </c>
      <c r="Z17" s="29">
        <f t="shared" si="7"/>
        <v>0</v>
      </c>
      <c r="AA17" s="30">
        <v>3</v>
      </c>
      <c r="AB17" s="31">
        <f t="shared" si="8"/>
        <v>0</v>
      </c>
      <c r="AC17" s="32" t="str">
        <f t="shared" si="1"/>
        <v>نتائج ضعيفة جدا</v>
      </c>
      <c r="AD17" s="63"/>
      <c r="AJ17" s="34">
        <f t="shared" si="14"/>
        <v>11</v>
      </c>
      <c r="AK17" s="109" t="s">
        <v>61</v>
      </c>
      <c r="AL17" s="110" t="s">
        <v>61</v>
      </c>
      <c r="AM17" s="59"/>
      <c r="AN17" s="64"/>
      <c r="AO17" s="65"/>
      <c r="AP17" s="37"/>
      <c r="AQ17" s="28">
        <f t="shared" si="9"/>
        <v>0</v>
      </c>
      <c r="AR17" s="29">
        <f t="shared" si="10"/>
        <v>0</v>
      </c>
      <c r="AS17" s="30">
        <v>3</v>
      </c>
      <c r="AT17" s="31">
        <f t="shared" si="11"/>
        <v>0</v>
      </c>
      <c r="AU17" s="32" t="str">
        <f t="shared" si="2"/>
        <v>نتائج ضعيفة جدا</v>
      </c>
      <c r="AV17" s="63"/>
    </row>
    <row r="18" spans="1:48" ht="15.75">
      <c r="A18" s="34">
        <f t="shared" si="12"/>
        <v>12</v>
      </c>
      <c r="B18" s="109" t="s">
        <v>62</v>
      </c>
      <c r="C18" s="110" t="s">
        <v>62</v>
      </c>
      <c r="D18" s="74" t="s">
        <v>150</v>
      </c>
      <c r="E18" s="75" t="s">
        <v>146</v>
      </c>
      <c r="F18" s="76" t="s">
        <v>153</v>
      </c>
      <c r="G18" s="77" t="s">
        <v>152</v>
      </c>
      <c r="H18" s="78">
        <f t="shared" si="3"/>
        <v>22</v>
      </c>
      <c r="I18" s="79">
        <f t="shared" si="4"/>
        <v>13.5</v>
      </c>
      <c r="J18" s="105">
        <f t="shared" si="5"/>
        <v>27</v>
      </c>
      <c r="K18" s="32" t="str">
        <f t="shared" si="0"/>
        <v xml:space="preserve"> نتائج جد حسنة</v>
      </c>
      <c r="L18" s="63"/>
      <c r="N18" s="98"/>
      <c r="O18" s="99"/>
      <c r="P18" s="100"/>
      <c r="R18" s="34">
        <f t="shared" si="13"/>
        <v>12</v>
      </c>
      <c r="S18" s="109" t="s">
        <v>62</v>
      </c>
      <c r="T18" s="110" t="s">
        <v>62</v>
      </c>
      <c r="U18" s="59"/>
      <c r="V18" s="64"/>
      <c r="W18" s="65"/>
      <c r="X18" s="37"/>
      <c r="Y18" s="28">
        <f t="shared" si="6"/>
        <v>0</v>
      </c>
      <c r="Z18" s="29">
        <f t="shared" si="7"/>
        <v>0</v>
      </c>
      <c r="AA18" s="30">
        <v>3</v>
      </c>
      <c r="AB18" s="31">
        <f t="shared" si="8"/>
        <v>0</v>
      </c>
      <c r="AC18" s="32" t="str">
        <f t="shared" si="1"/>
        <v>نتائج ضعيفة جدا</v>
      </c>
      <c r="AD18" s="63"/>
      <c r="AJ18" s="34">
        <f t="shared" si="14"/>
        <v>12</v>
      </c>
      <c r="AK18" s="109" t="s">
        <v>62</v>
      </c>
      <c r="AL18" s="110" t="s">
        <v>62</v>
      </c>
      <c r="AM18" s="59"/>
      <c r="AN18" s="64"/>
      <c r="AO18" s="65"/>
      <c r="AP18" s="37"/>
      <c r="AQ18" s="28">
        <f t="shared" si="9"/>
        <v>0</v>
      </c>
      <c r="AR18" s="29">
        <f t="shared" si="10"/>
        <v>0</v>
      </c>
      <c r="AS18" s="30">
        <v>3</v>
      </c>
      <c r="AT18" s="31">
        <f t="shared" si="11"/>
        <v>0</v>
      </c>
      <c r="AU18" s="32" t="str">
        <f t="shared" si="2"/>
        <v>نتائج ضعيفة جدا</v>
      </c>
      <c r="AV18" s="63"/>
    </row>
    <row r="19" spans="1:48" ht="15.75">
      <c r="A19" s="34">
        <f t="shared" si="12"/>
        <v>13</v>
      </c>
      <c r="B19" s="109" t="s">
        <v>63</v>
      </c>
      <c r="C19" s="110" t="s">
        <v>63</v>
      </c>
      <c r="D19" s="74" t="s">
        <v>155</v>
      </c>
      <c r="E19" s="75" t="s">
        <v>146</v>
      </c>
      <c r="F19" s="76" t="s">
        <v>163</v>
      </c>
      <c r="G19" s="77" t="s">
        <v>185</v>
      </c>
      <c r="H19" s="78">
        <f t="shared" si="3"/>
        <v>16.5</v>
      </c>
      <c r="I19" s="79">
        <f t="shared" si="4"/>
        <v>11.05</v>
      </c>
      <c r="J19" s="105">
        <f t="shared" si="5"/>
        <v>22.1</v>
      </c>
      <c r="K19" s="32" t="str">
        <f t="shared" si="0"/>
        <v>نتائج متوسطة</v>
      </c>
      <c r="L19" s="63"/>
      <c r="N19" s="98"/>
      <c r="O19" s="99"/>
      <c r="P19" s="100"/>
      <c r="R19" s="34">
        <f t="shared" si="13"/>
        <v>13</v>
      </c>
      <c r="S19" s="109" t="s">
        <v>63</v>
      </c>
      <c r="T19" s="110" t="s">
        <v>63</v>
      </c>
      <c r="U19" s="59"/>
      <c r="V19" s="64"/>
      <c r="W19" s="65"/>
      <c r="X19" s="37"/>
      <c r="Y19" s="28">
        <f t="shared" si="6"/>
        <v>0</v>
      </c>
      <c r="Z19" s="29">
        <f t="shared" si="7"/>
        <v>0</v>
      </c>
      <c r="AA19" s="30">
        <v>3</v>
      </c>
      <c r="AB19" s="31">
        <f t="shared" si="8"/>
        <v>0</v>
      </c>
      <c r="AC19" s="32" t="str">
        <f t="shared" si="1"/>
        <v>نتائج ضعيفة جدا</v>
      </c>
      <c r="AD19" s="63"/>
      <c r="AJ19" s="34">
        <f t="shared" si="14"/>
        <v>13</v>
      </c>
      <c r="AK19" s="109" t="s">
        <v>63</v>
      </c>
      <c r="AL19" s="110" t="s">
        <v>63</v>
      </c>
      <c r="AM19" s="59"/>
      <c r="AN19" s="64"/>
      <c r="AO19" s="65"/>
      <c r="AP19" s="37"/>
      <c r="AQ19" s="28">
        <f t="shared" si="9"/>
        <v>0</v>
      </c>
      <c r="AR19" s="29">
        <f t="shared" si="10"/>
        <v>0</v>
      </c>
      <c r="AS19" s="30">
        <v>3</v>
      </c>
      <c r="AT19" s="31">
        <f t="shared" si="11"/>
        <v>0</v>
      </c>
      <c r="AU19" s="32" t="str">
        <f t="shared" si="2"/>
        <v>نتائج ضعيفة جدا</v>
      </c>
      <c r="AV19" s="63"/>
    </row>
    <row r="20" spans="1:48" ht="15.75">
      <c r="A20" s="34">
        <f t="shared" si="12"/>
        <v>14</v>
      </c>
      <c r="B20" s="109" t="s">
        <v>64</v>
      </c>
      <c r="C20" s="110" t="s">
        <v>64</v>
      </c>
      <c r="D20" s="74" t="s">
        <v>148</v>
      </c>
      <c r="E20" s="75" t="s">
        <v>145</v>
      </c>
      <c r="F20" s="76" t="s">
        <v>179</v>
      </c>
      <c r="G20" s="77" t="s">
        <v>158</v>
      </c>
      <c r="H20" s="78">
        <f t="shared" si="3"/>
        <v>20</v>
      </c>
      <c r="I20" s="79">
        <f t="shared" si="4"/>
        <v>11.35</v>
      </c>
      <c r="J20" s="105">
        <f t="shared" si="5"/>
        <v>22.7</v>
      </c>
      <c r="K20" s="32" t="str">
        <f t="shared" si="0"/>
        <v>نتائج متوسطة</v>
      </c>
      <c r="L20" s="63"/>
      <c r="N20" s="98"/>
      <c r="O20" s="99"/>
      <c r="P20" s="100"/>
      <c r="R20" s="34">
        <f t="shared" si="13"/>
        <v>14</v>
      </c>
      <c r="S20" s="109" t="s">
        <v>64</v>
      </c>
      <c r="T20" s="110" t="s">
        <v>64</v>
      </c>
      <c r="U20" s="59"/>
      <c r="V20" s="64"/>
      <c r="W20" s="65"/>
      <c r="X20" s="37"/>
      <c r="Y20" s="28">
        <f t="shared" si="6"/>
        <v>0</v>
      </c>
      <c r="Z20" s="29">
        <f t="shared" si="7"/>
        <v>0</v>
      </c>
      <c r="AA20" s="30">
        <v>3</v>
      </c>
      <c r="AB20" s="31">
        <f t="shared" si="8"/>
        <v>0</v>
      </c>
      <c r="AC20" s="32" t="str">
        <f t="shared" si="1"/>
        <v>نتائج ضعيفة جدا</v>
      </c>
      <c r="AD20" s="63"/>
      <c r="AJ20" s="34">
        <f t="shared" si="14"/>
        <v>14</v>
      </c>
      <c r="AK20" s="109" t="s">
        <v>64</v>
      </c>
      <c r="AL20" s="110" t="s">
        <v>64</v>
      </c>
      <c r="AM20" s="59"/>
      <c r="AN20" s="64"/>
      <c r="AO20" s="65"/>
      <c r="AP20" s="37"/>
      <c r="AQ20" s="28">
        <f t="shared" si="9"/>
        <v>0</v>
      </c>
      <c r="AR20" s="29">
        <f t="shared" si="10"/>
        <v>0</v>
      </c>
      <c r="AS20" s="30">
        <v>3</v>
      </c>
      <c r="AT20" s="31">
        <f t="shared" si="11"/>
        <v>0</v>
      </c>
      <c r="AU20" s="32" t="str">
        <f t="shared" si="2"/>
        <v>نتائج ضعيفة جدا</v>
      </c>
      <c r="AV20" s="63"/>
    </row>
    <row r="21" spans="1:48" ht="15.75">
      <c r="A21" s="34">
        <f t="shared" si="12"/>
        <v>15</v>
      </c>
      <c r="B21" s="109" t="s">
        <v>65</v>
      </c>
      <c r="C21" s="110" t="s">
        <v>65</v>
      </c>
      <c r="D21" s="74" t="s">
        <v>152</v>
      </c>
      <c r="E21" s="75" t="s">
        <v>146</v>
      </c>
      <c r="F21" s="76" t="s">
        <v>163</v>
      </c>
      <c r="G21" s="77" t="s">
        <v>161</v>
      </c>
      <c r="H21" s="78">
        <f t="shared" si="3"/>
        <v>17</v>
      </c>
      <c r="I21" s="79">
        <f t="shared" si="4"/>
        <v>10.35</v>
      </c>
      <c r="J21" s="105">
        <f t="shared" si="5"/>
        <v>20.7</v>
      </c>
      <c r="K21" s="32" t="str">
        <f t="shared" si="0"/>
        <v>نتائج متوسطة</v>
      </c>
      <c r="L21" s="63"/>
      <c r="N21" s="98"/>
      <c r="O21" s="99"/>
      <c r="P21" s="100"/>
      <c r="R21" s="34">
        <f t="shared" si="13"/>
        <v>15</v>
      </c>
      <c r="S21" s="109" t="s">
        <v>65</v>
      </c>
      <c r="T21" s="110" t="s">
        <v>65</v>
      </c>
      <c r="U21" s="59"/>
      <c r="V21" s="64"/>
      <c r="W21" s="65"/>
      <c r="X21" s="37"/>
      <c r="Y21" s="28">
        <f t="shared" si="6"/>
        <v>0</v>
      </c>
      <c r="Z21" s="29">
        <f t="shared" si="7"/>
        <v>0</v>
      </c>
      <c r="AA21" s="30">
        <v>3</v>
      </c>
      <c r="AB21" s="31">
        <f t="shared" si="8"/>
        <v>0</v>
      </c>
      <c r="AC21" s="32" t="str">
        <f t="shared" si="1"/>
        <v>نتائج ضعيفة جدا</v>
      </c>
      <c r="AD21" s="63"/>
      <c r="AJ21" s="34">
        <f t="shared" si="14"/>
        <v>15</v>
      </c>
      <c r="AK21" s="109" t="s">
        <v>65</v>
      </c>
      <c r="AL21" s="110" t="s">
        <v>65</v>
      </c>
      <c r="AM21" s="59"/>
      <c r="AN21" s="64"/>
      <c r="AO21" s="65"/>
      <c r="AP21" s="37"/>
      <c r="AQ21" s="28">
        <f t="shared" si="9"/>
        <v>0</v>
      </c>
      <c r="AR21" s="29">
        <f t="shared" si="10"/>
        <v>0</v>
      </c>
      <c r="AS21" s="30">
        <v>3</v>
      </c>
      <c r="AT21" s="31">
        <f t="shared" si="11"/>
        <v>0</v>
      </c>
      <c r="AU21" s="32" t="str">
        <f t="shared" si="2"/>
        <v>نتائج ضعيفة جدا</v>
      </c>
      <c r="AV21" s="63"/>
    </row>
    <row r="22" spans="1:48" ht="15.75">
      <c r="A22" s="34">
        <f t="shared" si="12"/>
        <v>16</v>
      </c>
      <c r="B22" s="109" t="s">
        <v>66</v>
      </c>
      <c r="C22" s="110" t="s">
        <v>66</v>
      </c>
      <c r="D22" s="74" t="s">
        <v>156</v>
      </c>
      <c r="E22" s="75" t="s">
        <v>148</v>
      </c>
      <c r="F22" s="76" t="s">
        <v>162</v>
      </c>
      <c r="G22" s="77" t="s">
        <v>162</v>
      </c>
      <c r="H22" s="78">
        <f t="shared" si="3"/>
        <v>14</v>
      </c>
      <c r="I22" s="79">
        <f t="shared" si="4"/>
        <v>9.3000000000000007</v>
      </c>
      <c r="J22" s="105">
        <f t="shared" si="5"/>
        <v>18.600000000000001</v>
      </c>
      <c r="K22" s="32" t="str">
        <f t="shared" si="0"/>
        <v>نتائج ضعيفة</v>
      </c>
      <c r="L22" s="63"/>
      <c r="N22" s="98"/>
      <c r="O22" s="99"/>
      <c r="P22" s="100"/>
      <c r="R22" s="34">
        <f t="shared" si="13"/>
        <v>16</v>
      </c>
      <c r="S22" s="109" t="s">
        <v>66</v>
      </c>
      <c r="T22" s="110" t="s">
        <v>66</v>
      </c>
      <c r="U22" s="59"/>
      <c r="V22" s="64"/>
      <c r="W22" s="65"/>
      <c r="X22" s="37"/>
      <c r="Y22" s="28">
        <f t="shared" si="6"/>
        <v>0</v>
      </c>
      <c r="Z22" s="29">
        <f t="shared" si="7"/>
        <v>0</v>
      </c>
      <c r="AA22" s="30">
        <v>3</v>
      </c>
      <c r="AB22" s="31">
        <f t="shared" si="8"/>
        <v>0</v>
      </c>
      <c r="AC22" s="32" t="str">
        <f t="shared" si="1"/>
        <v>نتائج ضعيفة جدا</v>
      </c>
      <c r="AD22" s="63"/>
      <c r="AJ22" s="34">
        <f t="shared" si="14"/>
        <v>16</v>
      </c>
      <c r="AK22" s="109" t="s">
        <v>66</v>
      </c>
      <c r="AL22" s="110" t="s">
        <v>66</v>
      </c>
      <c r="AM22" s="59"/>
      <c r="AN22" s="64"/>
      <c r="AO22" s="65"/>
      <c r="AP22" s="37"/>
      <c r="AQ22" s="28">
        <f t="shared" si="9"/>
        <v>0</v>
      </c>
      <c r="AR22" s="29">
        <f t="shared" si="10"/>
        <v>0</v>
      </c>
      <c r="AS22" s="30">
        <v>3</v>
      </c>
      <c r="AT22" s="31">
        <f t="shared" si="11"/>
        <v>0</v>
      </c>
      <c r="AU22" s="32" t="str">
        <f t="shared" si="2"/>
        <v>نتائج ضعيفة جدا</v>
      </c>
      <c r="AV22" s="63"/>
    </row>
    <row r="23" spans="1:48" ht="15.75">
      <c r="A23" s="34">
        <f t="shared" si="12"/>
        <v>17</v>
      </c>
      <c r="B23" s="109" t="s">
        <v>67</v>
      </c>
      <c r="C23" s="110" t="s">
        <v>67</v>
      </c>
      <c r="D23" s="74" t="s">
        <v>155</v>
      </c>
      <c r="E23" s="75" t="s">
        <v>146</v>
      </c>
      <c r="F23" s="76" t="s">
        <v>175</v>
      </c>
      <c r="G23" s="77" t="s">
        <v>173</v>
      </c>
      <c r="H23" s="78">
        <f t="shared" si="3"/>
        <v>21.5</v>
      </c>
      <c r="I23" s="79">
        <f t="shared" si="4"/>
        <v>12.15</v>
      </c>
      <c r="J23" s="105">
        <f t="shared" si="5"/>
        <v>24.3</v>
      </c>
      <c r="K23" s="32" t="str">
        <f t="shared" si="0"/>
        <v xml:space="preserve"> نتائج جد حسنة</v>
      </c>
      <c r="L23" s="63"/>
      <c r="N23" s="98"/>
      <c r="O23" s="99"/>
      <c r="P23" s="100"/>
      <c r="R23" s="34">
        <f t="shared" si="13"/>
        <v>17</v>
      </c>
      <c r="S23" s="109" t="s">
        <v>67</v>
      </c>
      <c r="T23" s="110" t="s">
        <v>67</v>
      </c>
      <c r="U23" s="59"/>
      <c r="V23" s="64"/>
      <c r="W23" s="65"/>
      <c r="X23" s="37"/>
      <c r="Y23" s="28">
        <f t="shared" si="6"/>
        <v>0</v>
      </c>
      <c r="Z23" s="29">
        <f t="shared" si="7"/>
        <v>0</v>
      </c>
      <c r="AA23" s="30">
        <v>3</v>
      </c>
      <c r="AB23" s="31">
        <f t="shared" si="8"/>
        <v>0</v>
      </c>
      <c r="AC23" s="32" t="str">
        <f t="shared" si="1"/>
        <v>نتائج ضعيفة جدا</v>
      </c>
      <c r="AD23" s="63"/>
      <c r="AJ23" s="34">
        <f t="shared" si="14"/>
        <v>17</v>
      </c>
      <c r="AK23" s="109" t="s">
        <v>67</v>
      </c>
      <c r="AL23" s="110" t="s">
        <v>67</v>
      </c>
      <c r="AM23" s="59"/>
      <c r="AN23" s="64"/>
      <c r="AO23" s="65"/>
      <c r="AP23" s="37"/>
      <c r="AQ23" s="28">
        <f t="shared" si="9"/>
        <v>0</v>
      </c>
      <c r="AR23" s="29">
        <f t="shared" si="10"/>
        <v>0</v>
      </c>
      <c r="AS23" s="30">
        <v>3</v>
      </c>
      <c r="AT23" s="31">
        <f t="shared" si="11"/>
        <v>0</v>
      </c>
      <c r="AU23" s="32" t="str">
        <f t="shared" si="2"/>
        <v>نتائج ضعيفة جدا</v>
      </c>
      <c r="AV23" s="63"/>
    </row>
    <row r="24" spans="1:48" ht="15.75">
      <c r="A24" s="34">
        <f t="shared" si="12"/>
        <v>18</v>
      </c>
      <c r="B24" s="109" t="s">
        <v>68</v>
      </c>
      <c r="C24" s="110" t="s">
        <v>68</v>
      </c>
      <c r="D24" s="74" t="s">
        <v>146</v>
      </c>
      <c r="E24" s="75" t="s">
        <v>146</v>
      </c>
      <c r="F24" s="76" t="s">
        <v>187</v>
      </c>
      <c r="G24" s="77" t="s">
        <v>158</v>
      </c>
      <c r="H24" s="78">
        <f t="shared" si="3"/>
        <v>20</v>
      </c>
      <c r="I24" s="79">
        <f t="shared" si="4"/>
        <v>11.15</v>
      </c>
      <c r="J24" s="105">
        <f t="shared" si="5"/>
        <v>22.3</v>
      </c>
      <c r="K24" s="32" t="str">
        <f t="shared" si="0"/>
        <v>نتائج متوسطة</v>
      </c>
      <c r="L24" s="63"/>
      <c r="N24" s="98"/>
      <c r="O24" s="99"/>
      <c r="P24" s="100"/>
      <c r="R24" s="34">
        <f t="shared" si="13"/>
        <v>18</v>
      </c>
      <c r="S24" s="109" t="s">
        <v>68</v>
      </c>
      <c r="T24" s="110" t="s">
        <v>68</v>
      </c>
      <c r="U24" s="59"/>
      <c r="V24" s="64"/>
      <c r="W24" s="65"/>
      <c r="X24" s="37"/>
      <c r="Y24" s="28">
        <f t="shared" si="6"/>
        <v>0</v>
      </c>
      <c r="Z24" s="29">
        <f t="shared" si="7"/>
        <v>0</v>
      </c>
      <c r="AA24" s="30">
        <v>3</v>
      </c>
      <c r="AB24" s="31">
        <f t="shared" si="8"/>
        <v>0</v>
      </c>
      <c r="AC24" s="32" t="str">
        <f t="shared" si="1"/>
        <v>نتائج ضعيفة جدا</v>
      </c>
      <c r="AD24" s="63"/>
      <c r="AJ24" s="34">
        <f t="shared" si="14"/>
        <v>18</v>
      </c>
      <c r="AK24" s="109" t="s">
        <v>68</v>
      </c>
      <c r="AL24" s="110" t="s">
        <v>68</v>
      </c>
      <c r="AM24" s="59"/>
      <c r="AN24" s="64"/>
      <c r="AO24" s="65"/>
      <c r="AP24" s="37"/>
      <c r="AQ24" s="28">
        <f t="shared" si="9"/>
        <v>0</v>
      </c>
      <c r="AR24" s="29">
        <f t="shared" si="10"/>
        <v>0</v>
      </c>
      <c r="AS24" s="30">
        <v>3</v>
      </c>
      <c r="AT24" s="31">
        <f t="shared" si="11"/>
        <v>0</v>
      </c>
      <c r="AU24" s="32" t="str">
        <f t="shared" si="2"/>
        <v>نتائج ضعيفة جدا</v>
      </c>
      <c r="AV24" s="63"/>
    </row>
    <row r="25" spans="1:48" ht="15.75">
      <c r="A25" s="34">
        <f t="shared" si="12"/>
        <v>19</v>
      </c>
      <c r="B25" s="109" t="s">
        <v>69</v>
      </c>
      <c r="C25" s="110" t="s">
        <v>69</v>
      </c>
      <c r="D25" s="74" t="s">
        <v>145</v>
      </c>
      <c r="E25" s="75" t="s">
        <v>156</v>
      </c>
      <c r="F25" s="76" t="s">
        <v>188</v>
      </c>
      <c r="G25" s="77" t="s">
        <v>191</v>
      </c>
      <c r="H25" s="78">
        <f t="shared" si="3"/>
        <v>18.5</v>
      </c>
      <c r="I25" s="79">
        <f t="shared" si="4"/>
        <v>9.9499999999999993</v>
      </c>
      <c r="J25" s="105">
        <f t="shared" si="5"/>
        <v>19.899999999999999</v>
      </c>
      <c r="K25" s="32" t="str">
        <f t="shared" si="0"/>
        <v>نتائج ضعيفة</v>
      </c>
      <c r="L25" s="63"/>
      <c r="N25" s="98"/>
      <c r="O25" s="99"/>
      <c r="P25" s="100"/>
      <c r="R25" s="34">
        <f t="shared" si="13"/>
        <v>19</v>
      </c>
      <c r="S25" s="109" t="s">
        <v>69</v>
      </c>
      <c r="T25" s="110" t="s">
        <v>69</v>
      </c>
      <c r="U25" s="59"/>
      <c r="V25" s="64"/>
      <c r="W25" s="65"/>
      <c r="X25" s="37"/>
      <c r="Y25" s="28">
        <f t="shared" si="6"/>
        <v>0</v>
      </c>
      <c r="Z25" s="29">
        <f t="shared" si="7"/>
        <v>0</v>
      </c>
      <c r="AA25" s="30">
        <v>3</v>
      </c>
      <c r="AB25" s="31">
        <f t="shared" si="8"/>
        <v>0</v>
      </c>
      <c r="AC25" s="32" t="str">
        <f t="shared" si="1"/>
        <v>نتائج ضعيفة جدا</v>
      </c>
      <c r="AD25" s="63"/>
      <c r="AJ25" s="34">
        <f t="shared" si="14"/>
        <v>19</v>
      </c>
      <c r="AK25" s="109" t="s">
        <v>69</v>
      </c>
      <c r="AL25" s="110" t="s">
        <v>69</v>
      </c>
      <c r="AM25" s="59"/>
      <c r="AN25" s="64"/>
      <c r="AO25" s="65"/>
      <c r="AP25" s="37"/>
      <c r="AQ25" s="28">
        <f t="shared" si="9"/>
        <v>0</v>
      </c>
      <c r="AR25" s="29">
        <f t="shared" si="10"/>
        <v>0</v>
      </c>
      <c r="AS25" s="30">
        <v>3</v>
      </c>
      <c r="AT25" s="31">
        <f t="shared" si="11"/>
        <v>0</v>
      </c>
      <c r="AU25" s="32" t="str">
        <f t="shared" si="2"/>
        <v>نتائج ضعيفة جدا</v>
      </c>
      <c r="AV25" s="63"/>
    </row>
    <row r="26" spans="1:48" ht="15.75">
      <c r="A26" s="34">
        <f t="shared" si="12"/>
        <v>20</v>
      </c>
      <c r="B26" s="109" t="s">
        <v>70</v>
      </c>
      <c r="C26" s="110" t="s">
        <v>70</v>
      </c>
      <c r="D26" s="74" t="s">
        <v>148</v>
      </c>
      <c r="E26" s="75" t="s">
        <v>152</v>
      </c>
      <c r="F26" s="76" t="s">
        <v>145</v>
      </c>
      <c r="G26" s="77" t="s">
        <v>175</v>
      </c>
      <c r="H26" s="78">
        <f t="shared" si="3"/>
        <v>20.5</v>
      </c>
      <c r="I26" s="79">
        <f t="shared" si="4"/>
        <v>11.3</v>
      </c>
      <c r="J26" s="105">
        <f t="shared" si="5"/>
        <v>22.6</v>
      </c>
      <c r="K26" s="32" t="str">
        <f t="shared" si="0"/>
        <v>نتائج متوسطة</v>
      </c>
      <c r="L26" s="63"/>
      <c r="N26" s="98"/>
      <c r="O26" s="99"/>
      <c r="P26" s="100"/>
      <c r="R26" s="34">
        <f t="shared" si="13"/>
        <v>20</v>
      </c>
      <c r="S26" s="109" t="s">
        <v>70</v>
      </c>
      <c r="T26" s="110" t="s">
        <v>70</v>
      </c>
      <c r="U26" s="59"/>
      <c r="V26" s="64"/>
      <c r="W26" s="65"/>
      <c r="X26" s="37"/>
      <c r="Y26" s="28">
        <f t="shared" si="6"/>
        <v>0</v>
      </c>
      <c r="Z26" s="29">
        <f t="shared" si="7"/>
        <v>0</v>
      </c>
      <c r="AA26" s="30">
        <v>3</v>
      </c>
      <c r="AB26" s="31">
        <f t="shared" si="8"/>
        <v>0</v>
      </c>
      <c r="AC26" s="32" t="str">
        <f t="shared" si="1"/>
        <v>نتائج ضعيفة جدا</v>
      </c>
      <c r="AD26" s="63"/>
      <c r="AJ26" s="34">
        <f t="shared" si="14"/>
        <v>20</v>
      </c>
      <c r="AK26" s="109" t="s">
        <v>70</v>
      </c>
      <c r="AL26" s="110" t="s">
        <v>70</v>
      </c>
      <c r="AM26" s="59"/>
      <c r="AN26" s="64"/>
      <c r="AO26" s="65"/>
      <c r="AP26" s="37"/>
      <c r="AQ26" s="28">
        <f t="shared" si="9"/>
        <v>0</v>
      </c>
      <c r="AR26" s="29">
        <f t="shared" si="10"/>
        <v>0</v>
      </c>
      <c r="AS26" s="30">
        <v>3</v>
      </c>
      <c r="AT26" s="31">
        <f t="shared" si="11"/>
        <v>0</v>
      </c>
      <c r="AU26" s="32" t="str">
        <f t="shared" si="2"/>
        <v>نتائج ضعيفة جدا</v>
      </c>
      <c r="AV26" s="63"/>
    </row>
    <row r="27" spans="1:48" ht="15.75">
      <c r="A27" s="34">
        <f t="shared" si="12"/>
        <v>21</v>
      </c>
      <c r="B27" s="109" t="s">
        <v>71</v>
      </c>
      <c r="C27" s="110" t="s">
        <v>71</v>
      </c>
      <c r="D27" s="74" t="s">
        <v>146</v>
      </c>
      <c r="E27" s="75" t="s">
        <v>145</v>
      </c>
      <c r="F27" s="76" t="s">
        <v>145</v>
      </c>
      <c r="G27" s="77" t="s">
        <v>181</v>
      </c>
      <c r="H27" s="78">
        <f t="shared" si="3"/>
        <v>19</v>
      </c>
      <c r="I27" s="79">
        <f t="shared" si="4"/>
        <v>11.4</v>
      </c>
      <c r="J27" s="105">
        <f t="shared" si="5"/>
        <v>22.8</v>
      </c>
      <c r="K27" s="32" t="str">
        <f t="shared" si="0"/>
        <v>نتائج متوسطة</v>
      </c>
      <c r="L27" s="63"/>
      <c r="N27" s="98"/>
      <c r="O27" s="99"/>
      <c r="P27" s="100"/>
      <c r="R27" s="34">
        <f t="shared" si="13"/>
        <v>21</v>
      </c>
      <c r="S27" s="109" t="s">
        <v>71</v>
      </c>
      <c r="T27" s="110" t="s">
        <v>71</v>
      </c>
      <c r="U27" s="59"/>
      <c r="V27" s="64"/>
      <c r="W27" s="65"/>
      <c r="X27" s="37"/>
      <c r="Y27" s="28">
        <f t="shared" si="6"/>
        <v>0</v>
      </c>
      <c r="Z27" s="29">
        <f t="shared" si="7"/>
        <v>0</v>
      </c>
      <c r="AA27" s="30">
        <v>3</v>
      </c>
      <c r="AB27" s="31">
        <f t="shared" si="8"/>
        <v>0</v>
      </c>
      <c r="AC27" s="32" t="str">
        <f t="shared" si="1"/>
        <v>نتائج ضعيفة جدا</v>
      </c>
      <c r="AD27" s="63"/>
      <c r="AJ27" s="34">
        <f t="shared" si="14"/>
        <v>21</v>
      </c>
      <c r="AK27" s="109" t="s">
        <v>71</v>
      </c>
      <c r="AL27" s="110" t="s">
        <v>71</v>
      </c>
      <c r="AM27" s="59"/>
      <c r="AN27" s="64"/>
      <c r="AO27" s="65"/>
      <c r="AP27" s="37"/>
      <c r="AQ27" s="28">
        <f t="shared" si="9"/>
        <v>0</v>
      </c>
      <c r="AR27" s="29">
        <f t="shared" si="10"/>
        <v>0</v>
      </c>
      <c r="AS27" s="30">
        <v>3</v>
      </c>
      <c r="AT27" s="31">
        <f t="shared" si="11"/>
        <v>0</v>
      </c>
      <c r="AU27" s="32" t="str">
        <f t="shared" si="2"/>
        <v>نتائج ضعيفة جدا</v>
      </c>
      <c r="AV27" s="63"/>
    </row>
    <row r="28" spans="1:48" ht="15.75">
      <c r="A28" s="34">
        <v>22</v>
      </c>
      <c r="B28" s="109" t="s">
        <v>72</v>
      </c>
      <c r="C28" s="110" t="s">
        <v>72</v>
      </c>
      <c r="D28" s="74" t="s">
        <v>148</v>
      </c>
      <c r="E28" s="75" t="s">
        <v>146</v>
      </c>
      <c r="F28" s="76" t="s">
        <v>160</v>
      </c>
      <c r="G28" s="77" t="s">
        <v>185</v>
      </c>
      <c r="H28" s="78">
        <f t="shared" si="3"/>
        <v>16.5</v>
      </c>
      <c r="I28" s="79">
        <f t="shared" si="4"/>
        <v>10.15</v>
      </c>
      <c r="J28" s="105">
        <f t="shared" si="5"/>
        <v>20.3</v>
      </c>
      <c r="K28" s="32" t="str">
        <f t="shared" si="0"/>
        <v>نتائج متوسطة</v>
      </c>
      <c r="L28" s="63"/>
      <c r="N28" s="98"/>
      <c r="O28" s="99"/>
      <c r="P28" s="100"/>
      <c r="R28" s="34">
        <v>22</v>
      </c>
      <c r="S28" s="109" t="s">
        <v>72</v>
      </c>
      <c r="T28" s="110" t="s">
        <v>72</v>
      </c>
      <c r="U28" s="59"/>
      <c r="V28" s="64"/>
      <c r="W28" s="65"/>
      <c r="X28" s="37"/>
      <c r="Y28" s="28">
        <f t="shared" si="6"/>
        <v>0</v>
      </c>
      <c r="Z28" s="29">
        <f t="shared" si="7"/>
        <v>0</v>
      </c>
      <c r="AA28" s="30">
        <v>3</v>
      </c>
      <c r="AB28" s="31">
        <f t="shared" si="8"/>
        <v>0</v>
      </c>
      <c r="AC28" s="32" t="str">
        <f t="shared" si="1"/>
        <v>نتائج ضعيفة جدا</v>
      </c>
      <c r="AD28" s="63"/>
      <c r="AJ28" s="34">
        <v>22</v>
      </c>
      <c r="AK28" s="109" t="s">
        <v>72</v>
      </c>
      <c r="AL28" s="110" t="s">
        <v>72</v>
      </c>
      <c r="AM28" s="59"/>
      <c r="AN28" s="64"/>
      <c r="AO28" s="65"/>
      <c r="AP28" s="37"/>
      <c r="AQ28" s="28">
        <f t="shared" si="9"/>
        <v>0</v>
      </c>
      <c r="AR28" s="29">
        <f t="shared" si="10"/>
        <v>0</v>
      </c>
      <c r="AS28" s="30">
        <v>3</v>
      </c>
      <c r="AT28" s="31">
        <f t="shared" si="11"/>
        <v>0</v>
      </c>
      <c r="AU28" s="32" t="str">
        <f t="shared" si="2"/>
        <v>نتائج ضعيفة جدا</v>
      </c>
      <c r="AV28" s="63"/>
    </row>
    <row r="29" spans="1:48" ht="15.75">
      <c r="A29" s="34">
        <v>23</v>
      </c>
      <c r="B29" s="109" t="s">
        <v>73</v>
      </c>
      <c r="C29" s="110" t="s">
        <v>73</v>
      </c>
      <c r="D29" s="74" t="s">
        <v>157</v>
      </c>
      <c r="E29" s="75" t="s">
        <v>156</v>
      </c>
      <c r="F29" s="76" t="s">
        <v>189</v>
      </c>
      <c r="G29" s="77">
        <v>11</v>
      </c>
      <c r="H29" s="78">
        <f t="shared" si="3"/>
        <v>22</v>
      </c>
      <c r="I29" s="79">
        <f t="shared" si="4"/>
        <v>12.25</v>
      </c>
      <c r="J29" s="105">
        <f t="shared" si="5"/>
        <v>24.5</v>
      </c>
      <c r="K29" s="32" t="str">
        <f t="shared" si="0"/>
        <v xml:space="preserve"> نتائج جد حسنة</v>
      </c>
      <c r="L29" s="63"/>
      <c r="N29" s="98"/>
      <c r="O29" s="99"/>
      <c r="P29" s="100"/>
      <c r="R29" s="34">
        <v>23</v>
      </c>
      <c r="S29" s="109" t="s">
        <v>73</v>
      </c>
      <c r="T29" s="110" t="s">
        <v>73</v>
      </c>
      <c r="U29" s="59"/>
      <c r="V29" s="64"/>
      <c r="W29" s="65"/>
      <c r="X29" s="37"/>
      <c r="Y29" s="28">
        <f t="shared" si="6"/>
        <v>0</v>
      </c>
      <c r="Z29" s="29">
        <f t="shared" si="7"/>
        <v>0</v>
      </c>
      <c r="AA29" s="30">
        <v>3</v>
      </c>
      <c r="AB29" s="31">
        <f t="shared" si="8"/>
        <v>0</v>
      </c>
      <c r="AC29" s="32" t="str">
        <f t="shared" si="1"/>
        <v>نتائج ضعيفة جدا</v>
      </c>
      <c r="AD29" s="63"/>
      <c r="AJ29" s="34">
        <v>23</v>
      </c>
      <c r="AK29" s="109" t="s">
        <v>73</v>
      </c>
      <c r="AL29" s="110" t="s">
        <v>73</v>
      </c>
      <c r="AM29" s="59"/>
      <c r="AN29" s="64"/>
      <c r="AO29" s="65"/>
      <c r="AP29" s="37"/>
      <c r="AQ29" s="28">
        <f t="shared" si="9"/>
        <v>0</v>
      </c>
      <c r="AR29" s="29">
        <f t="shared" si="10"/>
        <v>0</v>
      </c>
      <c r="AS29" s="30">
        <v>3</v>
      </c>
      <c r="AT29" s="31">
        <f t="shared" si="11"/>
        <v>0</v>
      </c>
      <c r="AU29" s="32" t="str">
        <f t="shared" si="2"/>
        <v>نتائج ضعيفة جدا</v>
      </c>
      <c r="AV29" s="63"/>
    </row>
    <row r="30" spans="1:48" ht="15.75">
      <c r="A30" s="34">
        <f t="shared" si="12"/>
        <v>24</v>
      </c>
      <c r="B30" s="109" t="s">
        <v>74</v>
      </c>
      <c r="C30" s="110" t="s">
        <v>74</v>
      </c>
      <c r="D30" s="74" t="s">
        <v>148</v>
      </c>
      <c r="E30" s="75" t="s">
        <v>152</v>
      </c>
      <c r="F30" s="76" t="s">
        <v>166</v>
      </c>
      <c r="G30" s="77" t="s">
        <v>191</v>
      </c>
      <c r="H30" s="78">
        <f t="shared" si="3"/>
        <v>18.5</v>
      </c>
      <c r="I30" s="79">
        <f t="shared" si="4"/>
        <v>10.95</v>
      </c>
      <c r="J30" s="105">
        <f t="shared" si="5"/>
        <v>21.9</v>
      </c>
      <c r="K30" s="32" t="str">
        <f t="shared" si="0"/>
        <v>نتائج متوسطة</v>
      </c>
      <c r="L30" s="63"/>
      <c r="N30" s="98"/>
      <c r="O30" s="99"/>
      <c r="P30" s="100"/>
      <c r="R30" s="34">
        <f t="shared" si="13"/>
        <v>24</v>
      </c>
      <c r="S30" s="109" t="s">
        <v>74</v>
      </c>
      <c r="T30" s="110" t="s">
        <v>74</v>
      </c>
      <c r="U30" s="59"/>
      <c r="V30" s="64"/>
      <c r="W30" s="65"/>
      <c r="X30" s="37"/>
      <c r="Y30" s="28">
        <f t="shared" si="6"/>
        <v>0</v>
      </c>
      <c r="Z30" s="29">
        <f t="shared" si="7"/>
        <v>0</v>
      </c>
      <c r="AA30" s="30">
        <v>3</v>
      </c>
      <c r="AB30" s="31">
        <f t="shared" si="8"/>
        <v>0</v>
      </c>
      <c r="AC30" s="32" t="str">
        <f t="shared" si="1"/>
        <v>نتائج ضعيفة جدا</v>
      </c>
      <c r="AD30" s="63"/>
      <c r="AJ30" s="34">
        <f t="shared" si="14"/>
        <v>24</v>
      </c>
      <c r="AK30" s="109" t="s">
        <v>74</v>
      </c>
      <c r="AL30" s="110" t="s">
        <v>74</v>
      </c>
      <c r="AM30" s="59"/>
      <c r="AN30" s="64"/>
      <c r="AO30" s="65"/>
      <c r="AP30" s="37"/>
      <c r="AQ30" s="28">
        <f t="shared" si="9"/>
        <v>0</v>
      </c>
      <c r="AR30" s="29">
        <f t="shared" si="10"/>
        <v>0</v>
      </c>
      <c r="AS30" s="30">
        <v>3</v>
      </c>
      <c r="AT30" s="31">
        <f t="shared" si="11"/>
        <v>0</v>
      </c>
      <c r="AU30" s="32" t="str">
        <f t="shared" si="2"/>
        <v>نتائج ضعيفة جدا</v>
      </c>
      <c r="AV30" s="63"/>
    </row>
    <row r="31" spans="1:48" ht="15.75">
      <c r="A31" s="34">
        <f t="shared" si="12"/>
        <v>25</v>
      </c>
      <c r="B31" s="109" t="s">
        <v>75</v>
      </c>
      <c r="C31" s="110" t="s">
        <v>75</v>
      </c>
      <c r="D31" s="74" t="s">
        <v>151</v>
      </c>
      <c r="E31" s="75" t="s">
        <v>145</v>
      </c>
      <c r="F31" s="76" t="s">
        <v>185</v>
      </c>
      <c r="G31" s="77" t="s">
        <v>192</v>
      </c>
      <c r="H31" s="78">
        <f t="shared" si="3"/>
        <v>9</v>
      </c>
      <c r="I31" s="79">
        <f t="shared" si="4"/>
        <v>8.15</v>
      </c>
      <c r="J31" s="105">
        <f t="shared" si="5"/>
        <v>16.3</v>
      </c>
      <c r="K31" s="32" t="str">
        <f t="shared" si="0"/>
        <v>نتائج ضعيفة</v>
      </c>
      <c r="L31" s="63"/>
      <c r="N31" s="98"/>
      <c r="O31" s="99"/>
      <c r="P31" s="100"/>
      <c r="R31" s="34">
        <f t="shared" si="13"/>
        <v>25</v>
      </c>
      <c r="S31" s="109" t="s">
        <v>75</v>
      </c>
      <c r="T31" s="110" t="s">
        <v>75</v>
      </c>
      <c r="U31" s="59"/>
      <c r="V31" s="64"/>
      <c r="W31" s="65"/>
      <c r="X31" s="37"/>
      <c r="Y31" s="28">
        <f t="shared" si="6"/>
        <v>0</v>
      </c>
      <c r="Z31" s="29">
        <f t="shared" si="7"/>
        <v>0</v>
      </c>
      <c r="AA31" s="30">
        <v>3</v>
      </c>
      <c r="AB31" s="31">
        <f t="shared" si="8"/>
        <v>0</v>
      </c>
      <c r="AC31" s="32" t="str">
        <f t="shared" si="1"/>
        <v>نتائج ضعيفة جدا</v>
      </c>
      <c r="AD31" s="63"/>
      <c r="AJ31" s="34">
        <f t="shared" si="14"/>
        <v>25</v>
      </c>
      <c r="AK31" s="109" t="s">
        <v>75</v>
      </c>
      <c r="AL31" s="110" t="s">
        <v>75</v>
      </c>
      <c r="AM31" s="59"/>
      <c r="AN31" s="64"/>
      <c r="AO31" s="65"/>
      <c r="AP31" s="37"/>
      <c r="AQ31" s="28">
        <f t="shared" si="9"/>
        <v>0</v>
      </c>
      <c r="AR31" s="29">
        <f t="shared" si="10"/>
        <v>0</v>
      </c>
      <c r="AS31" s="30">
        <v>3</v>
      </c>
      <c r="AT31" s="31">
        <f t="shared" si="11"/>
        <v>0</v>
      </c>
      <c r="AU31" s="32" t="str">
        <f t="shared" si="2"/>
        <v>نتائج ضعيفة جدا</v>
      </c>
      <c r="AV31" s="63"/>
    </row>
    <row r="32" spans="1:48" ht="15.75">
      <c r="A32" s="34">
        <f t="shared" si="12"/>
        <v>26</v>
      </c>
      <c r="B32" s="109" t="s">
        <v>76</v>
      </c>
      <c r="C32" s="110" t="s">
        <v>76</v>
      </c>
      <c r="D32" s="74" t="s">
        <v>155</v>
      </c>
      <c r="E32" s="75" t="s">
        <v>157</v>
      </c>
      <c r="F32" s="76" t="s">
        <v>157</v>
      </c>
      <c r="G32" s="77" t="s">
        <v>159</v>
      </c>
      <c r="H32" s="78">
        <f t="shared" si="3"/>
        <v>21</v>
      </c>
      <c r="I32" s="79">
        <f t="shared" si="4"/>
        <v>12.6</v>
      </c>
      <c r="J32" s="105">
        <f t="shared" si="5"/>
        <v>25.2</v>
      </c>
      <c r="K32" s="32" t="str">
        <f t="shared" si="0"/>
        <v xml:space="preserve"> نتائج جد حسنة</v>
      </c>
      <c r="L32" s="63"/>
      <c r="N32" s="98"/>
      <c r="O32" s="99"/>
      <c r="P32" s="100"/>
      <c r="R32" s="34">
        <f t="shared" si="13"/>
        <v>26</v>
      </c>
      <c r="S32" s="109" t="s">
        <v>76</v>
      </c>
      <c r="T32" s="110" t="s">
        <v>76</v>
      </c>
      <c r="U32" s="59"/>
      <c r="V32" s="64"/>
      <c r="W32" s="65"/>
      <c r="X32" s="37"/>
      <c r="Y32" s="28">
        <f t="shared" si="6"/>
        <v>0</v>
      </c>
      <c r="Z32" s="29">
        <f t="shared" si="7"/>
        <v>0</v>
      </c>
      <c r="AA32" s="30">
        <v>3</v>
      </c>
      <c r="AB32" s="31">
        <f t="shared" si="8"/>
        <v>0</v>
      </c>
      <c r="AC32" s="32" t="str">
        <f t="shared" si="1"/>
        <v>نتائج ضعيفة جدا</v>
      </c>
      <c r="AD32" s="63"/>
      <c r="AJ32" s="34">
        <f t="shared" si="14"/>
        <v>26</v>
      </c>
      <c r="AK32" s="109" t="s">
        <v>76</v>
      </c>
      <c r="AL32" s="110" t="s">
        <v>76</v>
      </c>
      <c r="AM32" s="59"/>
      <c r="AN32" s="64"/>
      <c r="AO32" s="65"/>
      <c r="AP32" s="37"/>
      <c r="AQ32" s="28">
        <f t="shared" si="9"/>
        <v>0</v>
      </c>
      <c r="AR32" s="29">
        <f t="shared" si="10"/>
        <v>0</v>
      </c>
      <c r="AS32" s="30">
        <v>3</v>
      </c>
      <c r="AT32" s="31">
        <f t="shared" si="11"/>
        <v>0</v>
      </c>
      <c r="AU32" s="32" t="str">
        <f t="shared" si="2"/>
        <v>نتائج ضعيفة جدا</v>
      </c>
      <c r="AV32" s="63"/>
    </row>
    <row r="33" spans="1:48" ht="15.75">
      <c r="A33" s="34">
        <f t="shared" si="12"/>
        <v>27</v>
      </c>
      <c r="B33" s="109" t="s">
        <v>77</v>
      </c>
      <c r="C33" s="110" t="s">
        <v>77</v>
      </c>
      <c r="D33" s="74" t="s">
        <v>155</v>
      </c>
      <c r="E33" s="75" t="s">
        <v>156</v>
      </c>
      <c r="F33" s="76" t="s">
        <v>163</v>
      </c>
      <c r="G33" s="77" t="s">
        <v>148</v>
      </c>
      <c r="H33" s="78">
        <f t="shared" si="3"/>
        <v>26</v>
      </c>
      <c r="I33" s="79">
        <f t="shared" si="4"/>
        <v>12.65</v>
      </c>
      <c r="J33" s="105">
        <f t="shared" si="5"/>
        <v>25.3</v>
      </c>
      <c r="K33" s="32" t="str">
        <f t="shared" si="0"/>
        <v xml:space="preserve"> نتائج جد حسنة</v>
      </c>
      <c r="L33" s="63"/>
      <c r="N33" s="98"/>
      <c r="O33" s="99"/>
      <c r="P33" s="100"/>
      <c r="R33" s="34">
        <f t="shared" si="13"/>
        <v>27</v>
      </c>
      <c r="S33" s="109" t="s">
        <v>77</v>
      </c>
      <c r="T33" s="110" t="s">
        <v>77</v>
      </c>
      <c r="U33" s="59"/>
      <c r="V33" s="64"/>
      <c r="W33" s="65"/>
      <c r="X33" s="37"/>
      <c r="Y33" s="28">
        <f t="shared" si="6"/>
        <v>0</v>
      </c>
      <c r="Z33" s="29">
        <f t="shared" si="7"/>
        <v>0</v>
      </c>
      <c r="AA33" s="30">
        <v>3</v>
      </c>
      <c r="AB33" s="31">
        <f t="shared" si="8"/>
        <v>0</v>
      </c>
      <c r="AC33" s="32" t="str">
        <f t="shared" si="1"/>
        <v>نتائج ضعيفة جدا</v>
      </c>
      <c r="AD33" s="63"/>
      <c r="AJ33" s="34">
        <f t="shared" si="14"/>
        <v>27</v>
      </c>
      <c r="AK33" s="109" t="s">
        <v>77</v>
      </c>
      <c r="AL33" s="110" t="s">
        <v>77</v>
      </c>
      <c r="AM33" s="59"/>
      <c r="AN33" s="64"/>
      <c r="AO33" s="65"/>
      <c r="AP33" s="37"/>
      <c r="AQ33" s="28">
        <f t="shared" si="9"/>
        <v>0</v>
      </c>
      <c r="AR33" s="29">
        <f t="shared" si="10"/>
        <v>0</v>
      </c>
      <c r="AS33" s="30">
        <v>3</v>
      </c>
      <c r="AT33" s="31">
        <f t="shared" si="11"/>
        <v>0</v>
      </c>
      <c r="AU33" s="32" t="str">
        <f t="shared" si="2"/>
        <v>نتائج ضعيفة جدا</v>
      </c>
      <c r="AV33" s="63"/>
    </row>
    <row r="34" spans="1:48" ht="15.75">
      <c r="A34" s="34">
        <f t="shared" si="12"/>
        <v>28</v>
      </c>
      <c r="B34" s="109" t="s">
        <v>78</v>
      </c>
      <c r="C34" s="110"/>
      <c r="D34" s="74" t="s">
        <v>155</v>
      </c>
      <c r="E34" s="75" t="s">
        <v>151</v>
      </c>
      <c r="F34" s="76" t="s">
        <v>157</v>
      </c>
      <c r="G34" s="77" t="s">
        <v>151</v>
      </c>
      <c r="H34" s="78">
        <f t="shared" si="3"/>
        <v>23</v>
      </c>
      <c r="I34" s="79">
        <f t="shared" si="4"/>
        <v>12.6</v>
      </c>
      <c r="J34" s="105">
        <f t="shared" si="5"/>
        <v>25.2</v>
      </c>
      <c r="K34" s="32" t="str">
        <f t="shared" si="0"/>
        <v xml:space="preserve"> نتائج جد حسنة</v>
      </c>
      <c r="L34" s="63"/>
      <c r="N34" s="98"/>
      <c r="O34" s="99"/>
      <c r="P34" s="100"/>
      <c r="R34" s="34">
        <f t="shared" si="13"/>
        <v>28</v>
      </c>
      <c r="S34" s="109" t="s">
        <v>78</v>
      </c>
      <c r="T34" s="110"/>
      <c r="U34" s="59"/>
      <c r="V34" s="64"/>
      <c r="W34" s="65"/>
      <c r="X34" s="37"/>
      <c r="Y34" s="28">
        <f t="shared" si="6"/>
        <v>0</v>
      </c>
      <c r="Z34" s="29">
        <f t="shared" si="7"/>
        <v>0</v>
      </c>
      <c r="AA34" s="30">
        <v>3</v>
      </c>
      <c r="AB34" s="31">
        <f t="shared" si="8"/>
        <v>0</v>
      </c>
      <c r="AC34" s="32" t="str">
        <f t="shared" si="1"/>
        <v>نتائج ضعيفة جدا</v>
      </c>
      <c r="AD34" s="63"/>
      <c r="AJ34" s="34">
        <f t="shared" si="14"/>
        <v>28</v>
      </c>
      <c r="AK34" s="109" t="s">
        <v>78</v>
      </c>
      <c r="AL34" s="110"/>
      <c r="AM34" s="59"/>
      <c r="AN34" s="64"/>
      <c r="AO34" s="65"/>
      <c r="AP34" s="37"/>
      <c r="AQ34" s="28">
        <f t="shared" si="9"/>
        <v>0</v>
      </c>
      <c r="AR34" s="29">
        <f t="shared" si="10"/>
        <v>0</v>
      </c>
      <c r="AS34" s="30">
        <v>3</v>
      </c>
      <c r="AT34" s="31">
        <f t="shared" si="11"/>
        <v>0</v>
      </c>
      <c r="AU34" s="32" t="str">
        <f t="shared" si="2"/>
        <v>نتائج ضعيفة جدا</v>
      </c>
      <c r="AV34" s="63"/>
    </row>
    <row r="35" spans="1:48" ht="15.75">
      <c r="A35" s="34">
        <f t="shared" si="12"/>
        <v>29</v>
      </c>
      <c r="B35" s="56" t="s">
        <v>79</v>
      </c>
      <c r="C35" s="27"/>
      <c r="D35" s="74" t="s">
        <v>151</v>
      </c>
      <c r="E35" s="75" t="s">
        <v>152</v>
      </c>
      <c r="F35" s="76" t="s">
        <v>174</v>
      </c>
      <c r="G35" s="77" t="s">
        <v>171</v>
      </c>
      <c r="H35" s="78">
        <f t="shared" si="3"/>
        <v>22.5</v>
      </c>
      <c r="I35" s="79">
        <f t="shared" si="4"/>
        <v>10.75</v>
      </c>
      <c r="J35" s="105">
        <f t="shared" si="5"/>
        <v>21.5</v>
      </c>
      <c r="K35" s="32" t="str">
        <f t="shared" si="0"/>
        <v>نتائج متوسطة</v>
      </c>
      <c r="L35" s="63"/>
      <c r="N35" s="98"/>
      <c r="O35" s="99"/>
      <c r="P35" s="100"/>
      <c r="R35" s="34">
        <f t="shared" si="13"/>
        <v>29</v>
      </c>
      <c r="S35" s="56" t="s">
        <v>79</v>
      </c>
      <c r="T35" s="27"/>
      <c r="U35" s="59"/>
      <c r="V35" s="64"/>
      <c r="W35" s="65"/>
      <c r="X35" s="37"/>
      <c r="Y35" s="28">
        <f t="shared" si="6"/>
        <v>0</v>
      </c>
      <c r="Z35" s="29">
        <f t="shared" si="7"/>
        <v>0</v>
      </c>
      <c r="AA35" s="30">
        <v>3</v>
      </c>
      <c r="AB35" s="31">
        <f t="shared" si="8"/>
        <v>0</v>
      </c>
      <c r="AC35" s="32" t="str">
        <f t="shared" si="1"/>
        <v>نتائج ضعيفة جدا</v>
      </c>
      <c r="AD35" s="63"/>
      <c r="AJ35" s="34">
        <f t="shared" si="14"/>
        <v>29</v>
      </c>
      <c r="AK35" s="56" t="s">
        <v>79</v>
      </c>
      <c r="AL35" s="27"/>
      <c r="AM35" s="59"/>
      <c r="AN35" s="64"/>
      <c r="AO35" s="65"/>
      <c r="AP35" s="37"/>
      <c r="AQ35" s="28">
        <f t="shared" si="9"/>
        <v>0</v>
      </c>
      <c r="AR35" s="29">
        <f t="shared" si="10"/>
        <v>0</v>
      </c>
      <c r="AS35" s="30">
        <v>3</v>
      </c>
      <c r="AT35" s="31">
        <f t="shared" si="11"/>
        <v>0</v>
      </c>
      <c r="AU35" s="32" t="str">
        <f t="shared" si="2"/>
        <v>نتائج ضعيفة جدا</v>
      </c>
      <c r="AV35" s="63"/>
    </row>
    <row r="36" spans="1:48" ht="15.75">
      <c r="A36" s="35">
        <f>A35+1</f>
        <v>30</v>
      </c>
      <c r="B36" s="158" t="s">
        <v>80</v>
      </c>
      <c r="C36" s="159" t="s">
        <v>80</v>
      </c>
      <c r="D36" s="74" t="s">
        <v>148</v>
      </c>
      <c r="E36" s="75" t="s">
        <v>152</v>
      </c>
      <c r="F36" s="76" t="s">
        <v>156</v>
      </c>
      <c r="G36" s="77" t="s">
        <v>167</v>
      </c>
      <c r="H36" s="78">
        <f t="shared" si="3"/>
        <v>10</v>
      </c>
      <c r="I36" s="79">
        <f t="shared" si="4"/>
        <v>9.3000000000000007</v>
      </c>
      <c r="J36" s="105">
        <f t="shared" si="5"/>
        <v>18.600000000000001</v>
      </c>
      <c r="K36" s="32" t="str">
        <f t="shared" si="0"/>
        <v>نتائج ضعيفة</v>
      </c>
      <c r="L36" s="70"/>
      <c r="N36" s="98"/>
      <c r="O36" s="99"/>
      <c r="P36" s="100"/>
      <c r="R36" s="35">
        <f>R35+1</f>
        <v>30</v>
      </c>
      <c r="S36" s="158" t="s">
        <v>80</v>
      </c>
      <c r="T36" s="159" t="s">
        <v>80</v>
      </c>
      <c r="U36" s="66"/>
      <c r="V36" s="67"/>
      <c r="W36" s="68"/>
      <c r="X36" s="69"/>
      <c r="Y36" s="37">
        <f t="shared" si="6"/>
        <v>0</v>
      </c>
      <c r="Z36" s="38">
        <f t="shared" si="7"/>
        <v>0</v>
      </c>
      <c r="AA36" s="30">
        <v>3</v>
      </c>
      <c r="AB36" s="39">
        <f t="shared" si="8"/>
        <v>0</v>
      </c>
      <c r="AC36" s="32" t="str">
        <f t="shared" si="1"/>
        <v>نتائج ضعيفة جدا</v>
      </c>
      <c r="AD36" s="70"/>
      <c r="AJ36" s="35">
        <f>AJ35+1</f>
        <v>30</v>
      </c>
      <c r="AK36" s="158" t="s">
        <v>80</v>
      </c>
      <c r="AL36" s="159" t="s">
        <v>80</v>
      </c>
      <c r="AM36" s="66"/>
      <c r="AN36" s="67"/>
      <c r="AO36" s="68"/>
      <c r="AP36" s="69"/>
      <c r="AQ36" s="37">
        <f t="shared" si="9"/>
        <v>0</v>
      </c>
      <c r="AR36" s="38">
        <f t="shared" si="10"/>
        <v>0</v>
      </c>
      <c r="AS36" s="30">
        <v>3</v>
      </c>
      <c r="AT36" s="39">
        <f t="shared" si="11"/>
        <v>0</v>
      </c>
      <c r="AU36" s="32" t="str">
        <f t="shared" si="2"/>
        <v>نتائج ضعيفة جدا</v>
      </c>
      <c r="AV36" s="70"/>
    </row>
    <row r="37" spans="1:48" s="73" customFormat="1" ht="15.75">
      <c r="A37" s="36">
        <v>31</v>
      </c>
      <c r="B37" s="109" t="s">
        <v>81</v>
      </c>
      <c r="C37" s="110"/>
      <c r="D37" s="74" t="s">
        <v>155</v>
      </c>
      <c r="E37" s="75" t="s">
        <v>145</v>
      </c>
      <c r="F37" s="76" t="s">
        <v>150</v>
      </c>
      <c r="G37" s="77" t="s">
        <v>146</v>
      </c>
      <c r="H37" s="78">
        <f t="shared" si="3"/>
        <v>28</v>
      </c>
      <c r="I37" s="79">
        <f t="shared" si="4"/>
        <v>14.2</v>
      </c>
      <c r="J37" s="105">
        <f t="shared" si="5"/>
        <v>28.4</v>
      </c>
      <c r="K37" s="32" t="str">
        <f t="shared" si="0"/>
        <v>نتائج جيدة جدا</v>
      </c>
      <c r="L37" s="71"/>
      <c r="M37" s="42"/>
      <c r="N37" s="98"/>
      <c r="O37" s="99"/>
      <c r="P37" s="100"/>
      <c r="Q37" s="42"/>
      <c r="R37" s="72">
        <v>31</v>
      </c>
      <c r="S37" s="109" t="s">
        <v>81</v>
      </c>
      <c r="T37" s="110"/>
      <c r="U37" s="60"/>
      <c r="V37" s="64"/>
      <c r="W37" s="65"/>
      <c r="X37" s="37"/>
      <c r="Y37" s="37">
        <f t="shared" si="6"/>
        <v>0</v>
      </c>
      <c r="Z37" s="38">
        <f t="shared" si="7"/>
        <v>0</v>
      </c>
      <c r="AA37" s="30">
        <v>3</v>
      </c>
      <c r="AB37" s="39">
        <f t="shared" si="8"/>
        <v>0</v>
      </c>
      <c r="AC37" s="32" t="str">
        <f t="shared" si="1"/>
        <v>نتائج ضعيفة جدا</v>
      </c>
      <c r="AD37" s="71"/>
      <c r="AE37" s="42"/>
      <c r="AF37" s="42"/>
      <c r="AG37" s="42"/>
      <c r="AH37" s="42"/>
      <c r="AI37" s="42"/>
      <c r="AJ37" s="72">
        <v>31</v>
      </c>
      <c r="AK37" s="109" t="s">
        <v>81</v>
      </c>
      <c r="AL37" s="110"/>
      <c r="AM37" s="60"/>
      <c r="AN37" s="64"/>
      <c r="AO37" s="65"/>
      <c r="AP37" s="37"/>
      <c r="AQ37" s="37">
        <f t="shared" si="9"/>
        <v>0</v>
      </c>
      <c r="AR37" s="38">
        <f t="shared" si="10"/>
        <v>0</v>
      </c>
      <c r="AS37" s="30">
        <v>3</v>
      </c>
      <c r="AT37" s="39">
        <f t="shared" si="11"/>
        <v>0</v>
      </c>
      <c r="AU37" s="32" t="str">
        <f t="shared" si="2"/>
        <v>نتائج ضعيفة جدا</v>
      </c>
      <c r="AV37" s="63"/>
    </row>
    <row r="38" spans="1:48" s="73" customFormat="1" ht="15.75">
      <c r="A38" s="36">
        <v>32</v>
      </c>
      <c r="B38" s="109" t="s">
        <v>82</v>
      </c>
      <c r="C38" s="110"/>
      <c r="D38" s="74">
        <v>15</v>
      </c>
      <c r="E38" s="75">
        <v>12</v>
      </c>
      <c r="F38" s="76">
        <v>7</v>
      </c>
      <c r="G38" s="77" t="s">
        <v>169</v>
      </c>
      <c r="H38" s="78">
        <f t="shared" si="3"/>
        <v>18</v>
      </c>
      <c r="I38" s="79">
        <f t="shared" si="4"/>
        <v>10.4</v>
      </c>
      <c r="J38" s="105">
        <f t="shared" si="5"/>
        <v>20.8</v>
      </c>
      <c r="K38" s="32" t="str">
        <f t="shared" si="0"/>
        <v>نتائج متوسطة</v>
      </c>
      <c r="L38" s="71"/>
      <c r="M38" s="42"/>
      <c r="N38" s="98"/>
      <c r="O38" s="99"/>
      <c r="P38" s="100"/>
      <c r="Q38" s="42"/>
      <c r="R38" s="72">
        <v>32</v>
      </c>
      <c r="S38" s="109" t="s">
        <v>82</v>
      </c>
      <c r="T38" s="110"/>
      <c r="U38" s="60"/>
      <c r="V38" s="64"/>
      <c r="W38" s="65"/>
      <c r="X38" s="37"/>
      <c r="Y38" s="37">
        <f t="shared" si="6"/>
        <v>0</v>
      </c>
      <c r="Z38" s="38">
        <f t="shared" si="7"/>
        <v>0</v>
      </c>
      <c r="AA38" s="30">
        <v>3</v>
      </c>
      <c r="AB38" s="39">
        <f t="shared" si="8"/>
        <v>0</v>
      </c>
      <c r="AC38" s="32" t="str">
        <f t="shared" si="1"/>
        <v>نتائج ضعيفة جدا</v>
      </c>
      <c r="AD38" s="71"/>
      <c r="AE38" s="42"/>
      <c r="AF38" s="42"/>
      <c r="AG38" s="42"/>
      <c r="AH38" s="42"/>
      <c r="AI38" s="42"/>
      <c r="AJ38" s="72">
        <v>32</v>
      </c>
      <c r="AK38" s="109" t="s">
        <v>82</v>
      </c>
      <c r="AL38" s="110"/>
      <c r="AM38" s="60"/>
      <c r="AN38" s="64"/>
      <c r="AO38" s="65"/>
      <c r="AP38" s="37"/>
      <c r="AQ38" s="37">
        <f t="shared" si="9"/>
        <v>0</v>
      </c>
      <c r="AR38" s="38">
        <f t="shared" si="10"/>
        <v>0</v>
      </c>
      <c r="AS38" s="30">
        <v>3</v>
      </c>
      <c r="AT38" s="39">
        <f t="shared" si="11"/>
        <v>0</v>
      </c>
      <c r="AU38" s="32" t="str">
        <f t="shared" si="2"/>
        <v>نتائج ضعيفة جدا</v>
      </c>
      <c r="AV38" s="63"/>
    </row>
    <row r="39" spans="1:48">
      <c r="A39" s="160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42"/>
      <c r="S39" s="41"/>
      <c r="T39" s="41"/>
      <c r="AC39" s="42"/>
      <c r="AD39" s="42"/>
      <c r="AK39" s="41"/>
      <c r="AL39" s="41"/>
      <c r="AU39" s="42"/>
      <c r="AV39" s="42"/>
    </row>
    <row r="40" spans="1:48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S40" s="41"/>
      <c r="T40" s="41"/>
      <c r="AK40" s="41"/>
      <c r="AL40" s="41"/>
    </row>
    <row r="41" spans="1:48" ht="21">
      <c r="B41" s="162" t="s">
        <v>48</v>
      </c>
      <c r="C41" s="162"/>
      <c r="D41" s="33">
        <f>COUNTIF(I7:I38,"&gt;=10")</f>
        <v>25</v>
      </c>
      <c r="F41" s="162" t="s">
        <v>49</v>
      </c>
      <c r="G41" s="163"/>
      <c r="H41" s="33">
        <f>COUNTIF(I7:I38,"&lt;10")</f>
        <v>7</v>
      </c>
      <c r="J41" s="57"/>
      <c r="K41" s="40">
        <f>AVERAGE(I7:I38)</f>
        <v>11.081250000000001</v>
      </c>
      <c r="S41" s="162" t="s">
        <v>48</v>
      </c>
      <c r="T41" s="162"/>
      <c r="U41" s="33">
        <f>COUNTIF(Z7:Z36,"&gt;=10")</f>
        <v>0</v>
      </c>
      <c r="W41" s="162" t="s">
        <v>49</v>
      </c>
      <c r="X41" s="163"/>
      <c r="Y41" s="33">
        <f>COUNTIF(Z7:Z39,"&lt;10")</f>
        <v>32</v>
      </c>
      <c r="AA41" s="192" t="s">
        <v>50</v>
      </c>
      <c r="AB41" s="192"/>
      <c r="AC41" s="40">
        <f>AVERAGE(Z7:Z38)</f>
        <v>0</v>
      </c>
      <c r="AK41" s="162" t="s">
        <v>48</v>
      </c>
      <c r="AL41" s="162"/>
      <c r="AM41" s="33">
        <f>COUNTIF(AR7:AR36,"&gt;=10")</f>
        <v>0</v>
      </c>
      <c r="AO41" s="162" t="s">
        <v>49</v>
      </c>
      <c r="AP41" s="163"/>
      <c r="AQ41" s="33">
        <f>COUNTIF(AR7:AR39,"&lt;10")</f>
        <v>32</v>
      </c>
      <c r="AS41" s="192" t="s">
        <v>50</v>
      </c>
      <c r="AT41" s="192"/>
      <c r="AU41" s="40">
        <f>AVERAGE(AR7:AR38)</f>
        <v>0</v>
      </c>
    </row>
    <row r="42" spans="1:48"/>
    <row r="43" spans="1:48"/>
    <row r="44" spans="1:48"/>
    <row r="45" spans="1:48"/>
    <row r="46" spans="1:48" ht="15.75" thickBot="1"/>
    <row r="47" spans="1:48" ht="19.5" thickTop="1">
      <c r="A47" s="164" t="s">
        <v>9</v>
      </c>
      <c r="B47" s="165"/>
      <c r="C47" s="165"/>
      <c r="D47" s="166"/>
      <c r="E47" s="167" t="s">
        <v>136</v>
      </c>
      <c r="F47" s="168"/>
      <c r="G47" s="168"/>
      <c r="H47" s="169"/>
      <c r="I47" s="176" t="s">
        <v>12</v>
      </c>
      <c r="J47" s="177"/>
      <c r="K47" s="178"/>
    </row>
    <row r="48" spans="1:48" ht="18.75">
      <c r="A48" s="179" t="s">
        <v>84</v>
      </c>
      <c r="B48" s="180"/>
      <c r="C48" s="180"/>
      <c r="D48" s="181"/>
      <c r="E48" s="170"/>
      <c r="F48" s="171"/>
      <c r="G48" s="171"/>
      <c r="H48" s="172"/>
      <c r="I48" s="182" t="s">
        <v>14</v>
      </c>
      <c r="J48" s="183"/>
      <c r="K48" s="184"/>
    </row>
    <row r="49" spans="1:16" ht="18.75" customHeight="1">
      <c r="A49" s="185" t="s">
        <v>10</v>
      </c>
      <c r="B49" s="186"/>
      <c r="C49" s="186"/>
      <c r="D49" s="187"/>
      <c r="E49" s="173"/>
      <c r="F49" s="174"/>
      <c r="G49" s="174"/>
      <c r="H49" s="175"/>
      <c r="I49" s="182" t="s">
        <v>11</v>
      </c>
      <c r="J49" s="183"/>
      <c r="K49" s="184"/>
      <c r="N49" s="108" t="s">
        <v>200</v>
      </c>
      <c r="O49" s="108"/>
      <c r="P49" s="108"/>
    </row>
    <row r="50" spans="1:16" ht="14.25" customHeight="1">
      <c r="A50" s="188" t="s">
        <v>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N50" s="108"/>
      <c r="O50" s="108"/>
      <c r="P50" s="108"/>
    </row>
    <row r="51" spans="1:16" ht="15.75">
      <c r="A51" s="188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N51" s="106"/>
      <c r="O51" s="106"/>
      <c r="P51" s="106"/>
    </row>
    <row r="52" spans="1:16" ht="15.75">
      <c r="A52" s="58" t="s">
        <v>13</v>
      </c>
      <c r="B52" s="189" t="s">
        <v>2</v>
      </c>
      <c r="C52" s="190"/>
      <c r="D52" s="58" t="s">
        <v>45</v>
      </c>
      <c r="E52" s="58" t="s">
        <v>46</v>
      </c>
      <c r="F52" s="58" t="s">
        <v>47</v>
      </c>
      <c r="G52" s="44" t="s">
        <v>3</v>
      </c>
      <c r="H52" s="58" t="s">
        <v>8</v>
      </c>
      <c r="I52" s="58" t="s">
        <v>4</v>
      </c>
      <c r="J52" s="55" t="s">
        <v>202</v>
      </c>
      <c r="K52" s="191" t="s">
        <v>7</v>
      </c>
      <c r="L52" s="191"/>
      <c r="N52" s="97" t="s">
        <v>197</v>
      </c>
      <c r="O52" s="97" t="s">
        <v>198</v>
      </c>
      <c r="P52" s="97" t="s">
        <v>199</v>
      </c>
    </row>
    <row r="53" spans="1:16" ht="15.75">
      <c r="A53" s="34">
        <v>1</v>
      </c>
      <c r="B53" s="109" t="s">
        <v>51</v>
      </c>
      <c r="C53" s="110" t="s">
        <v>51</v>
      </c>
      <c r="D53" s="74"/>
      <c r="E53" s="75"/>
      <c r="F53" s="76"/>
      <c r="G53" s="77"/>
      <c r="H53" s="78">
        <f>G53*2</f>
        <v>0</v>
      </c>
      <c r="I53" s="79">
        <f>(H53+F53+E53+D53)/5</f>
        <v>0</v>
      </c>
      <c r="J53" s="105">
        <f>I53*2</f>
        <v>0</v>
      </c>
      <c r="K53" s="32" t="str">
        <f t="shared" ref="K53:K84" si="15">IF(I53&gt;=18,"نتائج ممتازة",IF(I53&gt;=14,"نتائج جيدة جدا",IF(I53&gt;=12," نتائج جد حسنة",IF(I53&gt;=10,"نتائج متوسطة",IF(I53&gt;=7,"نتائج ضعيفة","نتائج ضعيفة جدا")))))</f>
        <v>نتائج ضعيفة جدا</v>
      </c>
      <c r="L53" s="63"/>
      <c r="N53" s="98"/>
      <c r="O53" s="99"/>
      <c r="P53" s="100"/>
    </row>
    <row r="54" spans="1:16" ht="15.75">
      <c r="A54" s="34">
        <f>A53+1</f>
        <v>2</v>
      </c>
      <c r="B54" s="109" t="s">
        <v>52</v>
      </c>
      <c r="C54" s="110" t="s">
        <v>52</v>
      </c>
      <c r="D54" s="74"/>
      <c r="E54" s="75"/>
      <c r="F54" s="76"/>
      <c r="G54" s="77"/>
      <c r="H54" s="78">
        <f t="shared" ref="H54:H84" si="16">G54*2</f>
        <v>0</v>
      </c>
      <c r="I54" s="79">
        <f t="shared" ref="I54:I84" si="17">(H54+F54+E54+D54)/5</f>
        <v>0</v>
      </c>
      <c r="J54" s="105">
        <f t="shared" ref="J54:J84" si="18">I54*2</f>
        <v>0</v>
      </c>
      <c r="K54" s="32" t="str">
        <f t="shared" si="15"/>
        <v>نتائج ضعيفة جدا</v>
      </c>
      <c r="L54" s="63"/>
      <c r="N54" s="98"/>
      <c r="O54" s="99"/>
      <c r="P54" s="100"/>
    </row>
    <row r="55" spans="1:16" ht="15.75">
      <c r="A55" s="34">
        <f>A54+1</f>
        <v>3</v>
      </c>
      <c r="B55" s="109" t="s">
        <v>53</v>
      </c>
      <c r="C55" s="110" t="s">
        <v>53</v>
      </c>
      <c r="D55" s="74"/>
      <c r="E55" s="75"/>
      <c r="F55" s="76"/>
      <c r="G55" s="77"/>
      <c r="H55" s="78">
        <f t="shared" si="16"/>
        <v>0</v>
      </c>
      <c r="I55" s="79">
        <f t="shared" si="17"/>
        <v>0</v>
      </c>
      <c r="J55" s="105">
        <f t="shared" si="18"/>
        <v>0</v>
      </c>
      <c r="K55" s="32" t="str">
        <f t="shared" si="15"/>
        <v>نتائج ضعيفة جدا</v>
      </c>
      <c r="L55" s="63"/>
      <c r="N55" s="98"/>
      <c r="O55" s="99"/>
      <c r="P55" s="100"/>
    </row>
    <row r="56" spans="1:16" ht="15.75">
      <c r="A56" s="34">
        <f t="shared" ref="A56:A82" si="19">A55+1</f>
        <v>4</v>
      </c>
      <c r="B56" s="109" t="s">
        <v>54</v>
      </c>
      <c r="C56" s="110" t="s">
        <v>54</v>
      </c>
      <c r="D56" s="74"/>
      <c r="E56" s="75"/>
      <c r="F56" s="76"/>
      <c r="G56" s="77"/>
      <c r="H56" s="78">
        <f t="shared" si="16"/>
        <v>0</v>
      </c>
      <c r="I56" s="79">
        <f t="shared" si="17"/>
        <v>0</v>
      </c>
      <c r="J56" s="105">
        <f t="shared" si="18"/>
        <v>0</v>
      </c>
      <c r="K56" s="32" t="str">
        <f t="shared" si="15"/>
        <v>نتائج ضعيفة جدا</v>
      </c>
      <c r="L56" s="63"/>
      <c r="N56" s="98"/>
      <c r="O56" s="99"/>
      <c r="P56" s="100"/>
    </row>
    <row r="57" spans="1:16" ht="15.75">
      <c r="A57" s="34">
        <f t="shared" si="19"/>
        <v>5</v>
      </c>
      <c r="B57" s="109" t="s">
        <v>55</v>
      </c>
      <c r="C57" s="110" t="s">
        <v>55</v>
      </c>
      <c r="D57" s="74"/>
      <c r="E57" s="75"/>
      <c r="F57" s="76"/>
      <c r="G57" s="77"/>
      <c r="H57" s="78">
        <f t="shared" si="16"/>
        <v>0</v>
      </c>
      <c r="I57" s="79">
        <f t="shared" si="17"/>
        <v>0</v>
      </c>
      <c r="J57" s="105">
        <f t="shared" si="18"/>
        <v>0</v>
      </c>
      <c r="K57" s="32" t="str">
        <f t="shared" si="15"/>
        <v>نتائج ضعيفة جدا</v>
      </c>
      <c r="L57" s="63"/>
      <c r="N57" s="98"/>
      <c r="O57" s="99"/>
      <c r="P57" s="100"/>
    </row>
    <row r="58" spans="1:16" ht="15.75">
      <c r="A58" s="34">
        <f t="shared" si="19"/>
        <v>6</v>
      </c>
      <c r="B58" s="109" t="s">
        <v>56</v>
      </c>
      <c r="C58" s="110" t="s">
        <v>56</v>
      </c>
      <c r="D58" s="74"/>
      <c r="E58" s="75"/>
      <c r="F58" s="76"/>
      <c r="G58" s="77"/>
      <c r="H58" s="78">
        <f t="shared" si="16"/>
        <v>0</v>
      </c>
      <c r="I58" s="79">
        <f t="shared" si="17"/>
        <v>0</v>
      </c>
      <c r="J58" s="105">
        <f t="shared" si="18"/>
        <v>0</v>
      </c>
      <c r="K58" s="32" t="str">
        <f t="shared" si="15"/>
        <v>نتائج ضعيفة جدا</v>
      </c>
      <c r="L58" s="63"/>
      <c r="N58" s="98"/>
      <c r="O58" s="99"/>
      <c r="P58" s="100"/>
    </row>
    <row r="59" spans="1:16" ht="15.75">
      <c r="A59" s="34">
        <f t="shared" si="19"/>
        <v>7</v>
      </c>
      <c r="B59" s="109" t="s">
        <v>57</v>
      </c>
      <c r="C59" s="110" t="s">
        <v>57</v>
      </c>
      <c r="D59" s="74"/>
      <c r="E59" s="75"/>
      <c r="F59" s="76"/>
      <c r="G59" s="77"/>
      <c r="H59" s="78">
        <f t="shared" si="16"/>
        <v>0</v>
      </c>
      <c r="I59" s="79">
        <f t="shared" si="17"/>
        <v>0</v>
      </c>
      <c r="J59" s="105">
        <f t="shared" si="18"/>
        <v>0</v>
      </c>
      <c r="K59" s="32" t="str">
        <f t="shared" si="15"/>
        <v>نتائج ضعيفة جدا</v>
      </c>
      <c r="L59" s="63"/>
      <c r="N59" s="98"/>
      <c r="O59" s="99"/>
      <c r="P59" s="100"/>
    </row>
    <row r="60" spans="1:16" ht="15.75">
      <c r="A60" s="34">
        <f>A59+1</f>
        <v>8</v>
      </c>
      <c r="B60" s="109" t="s">
        <v>58</v>
      </c>
      <c r="C60" s="110" t="s">
        <v>58</v>
      </c>
      <c r="D60" s="74"/>
      <c r="E60" s="75"/>
      <c r="F60" s="76"/>
      <c r="G60" s="77"/>
      <c r="H60" s="78">
        <f t="shared" si="16"/>
        <v>0</v>
      </c>
      <c r="I60" s="79">
        <f t="shared" si="17"/>
        <v>0</v>
      </c>
      <c r="J60" s="105">
        <f t="shared" si="18"/>
        <v>0</v>
      </c>
      <c r="K60" s="32" t="str">
        <f t="shared" si="15"/>
        <v>نتائج ضعيفة جدا</v>
      </c>
      <c r="L60" s="63"/>
      <c r="N60" s="98"/>
      <c r="O60" s="99"/>
      <c r="P60" s="100"/>
    </row>
    <row r="61" spans="1:16" ht="15.75">
      <c r="A61" s="34">
        <f t="shared" si="19"/>
        <v>9</v>
      </c>
      <c r="B61" s="109" t="s">
        <v>59</v>
      </c>
      <c r="C61" s="110" t="s">
        <v>59</v>
      </c>
      <c r="D61" s="74"/>
      <c r="E61" s="75"/>
      <c r="F61" s="76"/>
      <c r="G61" s="77"/>
      <c r="H61" s="78">
        <f t="shared" si="16"/>
        <v>0</v>
      </c>
      <c r="I61" s="79">
        <f t="shared" si="17"/>
        <v>0</v>
      </c>
      <c r="J61" s="105">
        <f t="shared" si="18"/>
        <v>0</v>
      </c>
      <c r="K61" s="32" t="str">
        <f t="shared" si="15"/>
        <v>نتائج ضعيفة جدا</v>
      </c>
      <c r="L61" s="63"/>
      <c r="N61" s="98"/>
      <c r="O61" s="99"/>
      <c r="P61" s="100"/>
    </row>
    <row r="62" spans="1:16" ht="15.75">
      <c r="A62" s="34">
        <f t="shared" si="19"/>
        <v>10</v>
      </c>
      <c r="B62" s="109" t="s">
        <v>60</v>
      </c>
      <c r="C62" s="110" t="s">
        <v>60</v>
      </c>
      <c r="D62" s="74"/>
      <c r="E62" s="75"/>
      <c r="F62" s="76"/>
      <c r="G62" s="77"/>
      <c r="H62" s="78">
        <f t="shared" si="16"/>
        <v>0</v>
      </c>
      <c r="I62" s="79">
        <f t="shared" si="17"/>
        <v>0</v>
      </c>
      <c r="J62" s="105">
        <f t="shared" si="18"/>
        <v>0</v>
      </c>
      <c r="K62" s="32" t="str">
        <f t="shared" si="15"/>
        <v>نتائج ضعيفة جدا</v>
      </c>
      <c r="L62" s="63"/>
      <c r="N62" s="98"/>
      <c r="O62" s="99"/>
      <c r="P62" s="100"/>
    </row>
    <row r="63" spans="1:16" ht="15.75">
      <c r="A63" s="34">
        <f t="shared" si="19"/>
        <v>11</v>
      </c>
      <c r="B63" s="109" t="s">
        <v>61</v>
      </c>
      <c r="C63" s="110" t="s">
        <v>61</v>
      </c>
      <c r="D63" s="74"/>
      <c r="E63" s="75"/>
      <c r="F63" s="76"/>
      <c r="G63" s="77"/>
      <c r="H63" s="78">
        <f t="shared" si="16"/>
        <v>0</v>
      </c>
      <c r="I63" s="79">
        <f t="shared" si="17"/>
        <v>0</v>
      </c>
      <c r="J63" s="105">
        <f t="shared" si="18"/>
        <v>0</v>
      </c>
      <c r="K63" s="32" t="str">
        <f t="shared" si="15"/>
        <v>نتائج ضعيفة جدا</v>
      </c>
      <c r="L63" s="63"/>
      <c r="N63" s="98"/>
      <c r="O63" s="99"/>
      <c r="P63" s="100"/>
    </row>
    <row r="64" spans="1:16" ht="15.75">
      <c r="A64" s="34">
        <f t="shared" si="19"/>
        <v>12</v>
      </c>
      <c r="B64" s="109" t="s">
        <v>62</v>
      </c>
      <c r="C64" s="110" t="s">
        <v>62</v>
      </c>
      <c r="D64" s="74"/>
      <c r="E64" s="75"/>
      <c r="F64" s="76"/>
      <c r="G64" s="77"/>
      <c r="H64" s="78">
        <f t="shared" si="16"/>
        <v>0</v>
      </c>
      <c r="I64" s="79">
        <f t="shared" si="17"/>
        <v>0</v>
      </c>
      <c r="J64" s="105">
        <f t="shared" si="18"/>
        <v>0</v>
      </c>
      <c r="K64" s="32" t="str">
        <f t="shared" si="15"/>
        <v>نتائج ضعيفة جدا</v>
      </c>
      <c r="L64" s="63"/>
      <c r="N64" s="98"/>
      <c r="O64" s="99"/>
      <c r="P64" s="100"/>
    </row>
    <row r="65" spans="1:16" ht="15.75">
      <c r="A65" s="34">
        <f t="shared" si="19"/>
        <v>13</v>
      </c>
      <c r="B65" s="109" t="s">
        <v>63</v>
      </c>
      <c r="C65" s="110" t="s">
        <v>63</v>
      </c>
      <c r="D65" s="74"/>
      <c r="E65" s="75"/>
      <c r="F65" s="76"/>
      <c r="G65" s="77"/>
      <c r="H65" s="78">
        <f t="shared" si="16"/>
        <v>0</v>
      </c>
      <c r="I65" s="79">
        <f t="shared" si="17"/>
        <v>0</v>
      </c>
      <c r="J65" s="105">
        <f t="shared" si="18"/>
        <v>0</v>
      </c>
      <c r="K65" s="32" t="str">
        <f t="shared" si="15"/>
        <v>نتائج ضعيفة جدا</v>
      </c>
      <c r="L65" s="63"/>
      <c r="N65" s="98"/>
      <c r="O65" s="99"/>
      <c r="P65" s="100"/>
    </row>
    <row r="66" spans="1:16" ht="15.75">
      <c r="A66" s="34">
        <f t="shared" si="19"/>
        <v>14</v>
      </c>
      <c r="B66" s="109" t="s">
        <v>64</v>
      </c>
      <c r="C66" s="110" t="s">
        <v>64</v>
      </c>
      <c r="D66" s="74"/>
      <c r="E66" s="75"/>
      <c r="F66" s="76"/>
      <c r="G66" s="77"/>
      <c r="H66" s="78">
        <f t="shared" si="16"/>
        <v>0</v>
      </c>
      <c r="I66" s="79">
        <f t="shared" si="17"/>
        <v>0</v>
      </c>
      <c r="J66" s="105">
        <f t="shared" si="18"/>
        <v>0</v>
      </c>
      <c r="K66" s="32" t="str">
        <f t="shared" si="15"/>
        <v>نتائج ضعيفة جدا</v>
      </c>
      <c r="L66" s="63"/>
      <c r="N66" s="98"/>
      <c r="O66" s="99"/>
      <c r="P66" s="100"/>
    </row>
    <row r="67" spans="1:16" ht="15.75">
      <c r="A67" s="34">
        <f t="shared" si="19"/>
        <v>15</v>
      </c>
      <c r="B67" s="109" t="s">
        <v>65</v>
      </c>
      <c r="C67" s="110" t="s">
        <v>65</v>
      </c>
      <c r="D67" s="74"/>
      <c r="E67" s="75"/>
      <c r="F67" s="76"/>
      <c r="G67" s="77"/>
      <c r="H67" s="78">
        <f t="shared" si="16"/>
        <v>0</v>
      </c>
      <c r="I67" s="79">
        <f t="shared" si="17"/>
        <v>0</v>
      </c>
      <c r="J67" s="105">
        <f t="shared" si="18"/>
        <v>0</v>
      </c>
      <c r="K67" s="32" t="str">
        <f t="shared" si="15"/>
        <v>نتائج ضعيفة جدا</v>
      </c>
      <c r="L67" s="63"/>
      <c r="N67" s="98"/>
      <c r="O67" s="99"/>
      <c r="P67" s="100"/>
    </row>
    <row r="68" spans="1:16" ht="15.75">
      <c r="A68" s="34">
        <f t="shared" si="19"/>
        <v>16</v>
      </c>
      <c r="B68" s="109" t="s">
        <v>66</v>
      </c>
      <c r="C68" s="110" t="s">
        <v>66</v>
      </c>
      <c r="D68" s="74"/>
      <c r="E68" s="75"/>
      <c r="F68" s="76"/>
      <c r="G68" s="77"/>
      <c r="H68" s="78">
        <f t="shared" si="16"/>
        <v>0</v>
      </c>
      <c r="I68" s="79">
        <f t="shared" si="17"/>
        <v>0</v>
      </c>
      <c r="J68" s="105">
        <f t="shared" si="18"/>
        <v>0</v>
      </c>
      <c r="K68" s="32" t="str">
        <f t="shared" si="15"/>
        <v>نتائج ضعيفة جدا</v>
      </c>
      <c r="L68" s="63"/>
      <c r="N68" s="98"/>
      <c r="O68" s="99"/>
      <c r="P68" s="100"/>
    </row>
    <row r="69" spans="1:16" ht="15.75">
      <c r="A69" s="34">
        <f t="shared" si="19"/>
        <v>17</v>
      </c>
      <c r="B69" s="109" t="s">
        <v>67</v>
      </c>
      <c r="C69" s="110" t="s">
        <v>67</v>
      </c>
      <c r="D69" s="74"/>
      <c r="E69" s="75"/>
      <c r="F69" s="76"/>
      <c r="G69" s="77"/>
      <c r="H69" s="78">
        <f t="shared" si="16"/>
        <v>0</v>
      </c>
      <c r="I69" s="79">
        <f t="shared" si="17"/>
        <v>0</v>
      </c>
      <c r="J69" s="105">
        <f t="shared" si="18"/>
        <v>0</v>
      </c>
      <c r="K69" s="32" t="str">
        <f t="shared" si="15"/>
        <v>نتائج ضعيفة جدا</v>
      </c>
      <c r="L69" s="63"/>
      <c r="N69" s="98"/>
      <c r="O69" s="99"/>
      <c r="P69" s="100"/>
    </row>
    <row r="70" spans="1:16" ht="15.75">
      <c r="A70" s="34">
        <f t="shared" si="19"/>
        <v>18</v>
      </c>
      <c r="B70" s="109" t="s">
        <v>68</v>
      </c>
      <c r="C70" s="110" t="s">
        <v>68</v>
      </c>
      <c r="D70" s="74"/>
      <c r="E70" s="75"/>
      <c r="F70" s="76"/>
      <c r="G70" s="77"/>
      <c r="H70" s="78">
        <f t="shared" si="16"/>
        <v>0</v>
      </c>
      <c r="I70" s="79">
        <f t="shared" si="17"/>
        <v>0</v>
      </c>
      <c r="J70" s="105">
        <f t="shared" si="18"/>
        <v>0</v>
      </c>
      <c r="K70" s="32" t="str">
        <f t="shared" si="15"/>
        <v>نتائج ضعيفة جدا</v>
      </c>
      <c r="L70" s="63"/>
      <c r="N70" s="98"/>
      <c r="O70" s="99"/>
      <c r="P70" s="100"/>
    </row>
    <row r="71" spans="1:16" ht="15.75">
      <c r="A71" s="34">
        <f t="shared" si="19"/>
        <v>19</v>
      </c>
      <c r="B71" s="109" t="s">
        <v>69</v>
      </c>
      <c r="C71" s="110" t="s">
        <v>69</v>
      </c>
      <c r="D71" s="74"/>
      <c r="E71" s="75"/>
      <c r="F71" s="76"/>
      <c r="G71" s="77"/>
      <c r="H71" s="78">
        <f t="shared" si="16"/>
        <v>0</v>
      </c>
      <c r="I71" s="79">
        <f t="shared" si="17"/>
        <v>0</v>
      </c>
      <c r="J71" s="105">
        <f t="shared" si="18"/>
        <v>0</v>
      </c>
      <c r="K71" s="32" t="str">
        <f t="shared" si="15"/>
        <v>نتائج ضعيفة جدا</v>
      </c>
      <c r="L71" s="63"/>
      <c r="N71" s="98"/>
      <c r="O71" s="99"/>
      <c r="P71" s="100"/>
    </row>
    <row r="72" spans="1:16" ht="15.75">
      <c r="A72" s="34">
        <f t="shared" si="19"/>
        <v>20</v>
      </c>
      <c r="B72" s="109" t="s">
        <v>70</v>
      </c>
      <c r="C72" s="110" t="s">
        <v>70</v>
      </c>
      <c r="D72" s="74"/>
      <c r="E72" s="75"/>
      <c r="F72" s="76"/>
      <c r="G72" s="77"/>
      <c r="H72" s="78">
        <f t="shared" si="16"/>
        <v>0</v>
      </c>
      <c r="I72" s="79">
        <f t="shared" si="17"/>
        <v>0</v>
      </c>
      <c r="J72" s="105">
        <f t="shared" si="18"/>
        <v>0</v>
      </c>
      <c r="K72" s="32" t="str">
        <f t="shared" si="15"/>
        <v>نتائج ضعيفة جدا</v>
      </c>
      <c r="L72" s="63"/>
      <c r="N72" s="98"/>
      <c r="O72" s="99"/>
      <c r="P72" s="100"/>
    </row>
    <row r="73" spans="1:16" ht="15.75">
      <c r="A73" s="34">
        <f t="shared" si="19"/>
        <v>21</v>
      </c>
      <c r="B73" s="109" t="s">
        <v>71</v>
      </c>
      <c r="C73" s="110" t="s">
        <v>71</v>
      </c>
      <c r="D73" s="74"/>
      <c r="E73" s="75"/>
      <c r="F73" s="76"/>
      <c r="G73" s="77"/>
      <c r="H73" s="78">
        <f t="shared" si="16"/>
        <v>0</v>
      </c>
      <c r="I73" s="79">
        <f t="shared" si="17"/>
        <v>0</v>
      </c>
      <c r="J73" s="105">
        <f t="shared" si="18"/>
        <v>0</v>
      </c>
      <c r="K73" s="32" t="str">
        <f t="shared" si="15"/>
        <v>نتائج ضعيفة جدا</v>
      </c>
      <c r="L73" s="63"/>
      <c r="N73" s="98"/>
      <c r="O73" s="99"/>
      <c r="P73" s="100"/>
    </row>
    <row r="74" spans="1:16" ht="15.75">
      <c r="A74" s="34">
        <v>22</v>
      </c>
      <c r="B74" s="109" t="s">
        <v>72</v>
      </c>
      <c r="C74" s="110" t="s">
        <v>72</v>
      </c>
      <c r="D74" s="74"/>
      <c r="E74" s="75"/>
      <c r="F74" s="76"/>
      <c r="G74" s="77"/>
      <c r="H74" s="78">
        <f t="shared" si="16"/>
        <v>0</v>
      </c>
      <c r="I74" s="79">
        <f t="shared" si="17"/>
        <v>0</v>
      </c>
      <c r="J74" s="105">
        <f t="shared" si="18"/>
        <v>0</v>
      </c>
      <c r="K74" s="32" t="str">
        <f t="shared" si="15"/>
        <v>نتائج ضعيفة جدا</v>
      </c>
      <c r="L74" s="63"/>
      <c r="N74" s="98"/>
      <c r="O74" s="99"/>
      <c r="P74" s="100"/>
    </row>
    <row r="75" spans="1:16" ht="15.75">
      <c r="A75" s="34">
        <v>23</v>
      </c>
      <c r="B75" s="109" t="s">
        <v>73</v>
      </c>
      <c r="C75" s="110" t="s">
        <v>73</v>
      </c>
      <c r="D75" s="74"/>
      <c r="E75" s="75"/>
      <c r="F75" s="76"/>
      <c r="G75" s="77"/>
      <c r="H75" s="78">
        <f t="shared" si="16"/>
        <v>0</v>
      </c>
      <c r="I75" s="79">
        <f t="shared" si="17"/>
        <v>0</v>
      </c>
      <c r="J75" s="105">
        <f t="shared" si="18"/>
        <v>0</v>
      </c>
      <c r="K75" s="32" t="str">
        <f t="shared" si="15"/>
        <v>نتائج ضعيفة جدا</v>
      </c>
      <c r="L75" s="63"/>
      <c r="N75" s="98"/>
      <c r="O75" s="99"/>
      <c r="P75" s="100"/>
    </row>
    <row r="76" spans="1:16" ht="15.75">
      <c r="A76" s="34">
        <f t="shared" si="19"/>
        <v>24</v>
      </c>
      <c r="B76" s="109" t="s">
        <v>74</v>
      </c>
      <c r="C76" s="110" t="s">
        <v>74</v>
      </c>
      <c r="D76" s="74"/>
      <c r="E76" s="75"/>
      <c r="F76" s="76"/>
      <c r="G76" s="77"/>
      <c r="H76" s="78">
        <f t="shared" si="16"/>
        <v>0</v>
      </c>
      <c r="I76" s="79">
        <f t="shared" si="17"/>
        <v>0</v>
      </c>
      <c r="J76" s="105">
        <f t="shared" si="18"/>
        <v>0</v>
      </c>
      <c r="K76" s="32" t="str">
        <f t="shared" si="15"/>
        <v>نتائج ضعيفة جدا</v>
      </c>
      <c r="L76" s="63"/>
      <c r="N76" s="98"/>
      <c r="O76" s="99"/>
      <c r="P76" s="100"/>
    </row>
    <row r="77" spans="1:16" ht="15.75">
      <c r="A77" s="34">
        <f t="shared" si="19"/>
        <v>25</v>
      </c>
      <c r="B77" s="109" t="s">
        <v>75</v>
      </c>
      <c r="C77" s="110" t="s">
        <v>75</v>
      </c>
      <c r="D77" s="74"/>
      <c r="E77" s="75"/>
      <c r="F77" s="76"/>
      <c r="G77" s="77"/>
      <c r="H77" s="78">
        <f t="shared" si="16"/>
        <v>0</v>
      </c>
      <c r="I77" s="79">
        <f t="shared" si="17"/>
        <v>0</v>
      </c>
      <c r="J77" s="105">
        <f t="shared" si="18"/>
        <v>0</v>
      </c>
      <c r="K77" s="32" t="str">
        <f t="shared" si="15"/>
        <v>نتائج ضعيفة جدا</v>
      </c>
      <c r="L77" s="63"/>
      <c r="N77" s="98"/>
      <c r="O77" s="99"/>
      <c r="P77" s="100"/>
    </row>
    <row r="78" spans="1:16" ht="15.75">
      <c r="A78" s="34">
        <f t="shared" si="19"/>
        <v>26</v>
      </c>
      <c r="B78" s="109" t="s">
        <v>76</v>
      </c>
      <c r="C78" s="110" t="s">
        <v>76</v>
      </c>
      <c r="D78" s="74"/>
      <c r="E78" s="75"/>
      <c r="F78" s="76"/>
      <c r="G78" s="77"/>
      <c r="H78" s="78">
        <f t="shared" si="16"/>
        <v>0</v>
      </c>
      <c r="I78" s="79">
        <f t="shared" si="17"/>
        <v>0</v>
      </c>
      <c r="J78" s="105">
        <f t="shared" si="18"/>
        <v>0</v>
      </c>
      <c r="K78" s="32" t="str">
        <f t="shared" si="15"/>
        <v>نتائج ضعيفة جدا</v>
      </c>
      <c r="L78" s="63"/>
      <c r="N78" s="98"/>
      <c r="O78" s="99"/>
      <c r="P78" s="100"/>
    </row>
    <row r="79" spans="1:16" ht="15.75">
      <c r="A79" s="34">
        <f t="shared" si="19"/>
        <v>27</v>
      </c>
      <c r="B79" s="109" t="s">
        <v>77</v>
      </c>
      <c r="C79" s="110" t="s">
        <v>77</v>
      </c>
      <c r="D79" s="74"/>
      <c r="E79" s="75"/>
      <c r="F79" s="76"/>
      <c r="G79" s="77"/>
      <c r="H79" s="78">
        <f t="shared" si="16"/>
        <v>0</v>
      </c>
      <c r="I79" s="79">
        <f t="shared" si="17"/>
        <v>0</v>
      </c>
      <c r="J79" s="105">
        <f t="shared" si="18"/>
        <v>0</v>
      </c>
      <c r="K79" s="32" t="str">
        <f t="shared" si="15"/>
        <v>نتائج ضعيفة جدا</v>
      </c>
      <c r="L79" s="63"/>
      <c r="N79" s="98"/>
      <c r="O79" s="99"/>
      <c r="P79" s="100"/>
    </row>
    <row r="80" spans="1:16" ht="15.75">
      <c r="A80" s="34">
        <f t="shared" si="19"/>
        <v>28</v>
      </c>
      <c r="B80" s="109" t="s">
        <v>78</v>
      </c>
      <c r="C80" s="110"/>
      <c r="D80" s="74"/>
      <c r="E80" s="75"/>
      <c r="F80" s="76"/>
      <c r="G80" s="77"/>
      <c r="H80" s="78">
        <f t="shared" si="16"/>
        <v>0</v>
      </c>
      <c r="I80" s="79">
        <f t="shared" si="17"/>
        <v>0</v>
      </c>
      <c r="J80" s="105">
        <f t="shared" si="18"/>
        <v>0</v>
      </c>
      <c r="K80" s="32" t="str">
        <f t="shared" si="15"/>
        <v>نتائج ضعيفة جدا</v>
      </c>
      <c r="L80" s="63"/>
      <c r="N80" s="98"/>
      <c r="O80" s="99"/>
      <c r="P80" s="100"/>
    </row>
    <row r="81" spans="1:16" ht="15.75">
      <c r="A81" s="34">
        <f t="shared" si="19"/>
        <v>29</v>
      </c>
      <c r="B81" s="56" t="s">
        <v>79</v>
      </c>
      <c r="C81" s="27"/>
      <c r="D81" s="74"/>
      <c r="E81" s="75"/>
      <c r="F81" s="76"/>
      <c r="G81" s="77"/>
      <c r="H81" s="78">
        <f t="shared" si="16"/>
        <v>0</v>
      </c>
      <c r="I81" s="79">
        <f t="shared" si="17"/>
        <v>0</v>
      </c>
      <c r="J81" s="105">
        <f t="shared" si="18"/>
        <v>0</v>
      </c>
      <c r="K81" s="32" t="str">
        <f t="shared" si="15"/>
        <v>نتائج ضعيفة جدا</v>
      </c>
      <c r="L81" s="63"/>
      <c r="N81" s="98"/>
      <c r="O81" s="99"/>
      <c r="P81" s="100"/>
    </row>
    <row r="82" spans="1:16" ht="15.75">
      <c r="A82" s="35">
        <f t="shared" si="19"/>
        <v>30</v>
      </c>
      <c r="B82" s="158" t="s">
        <v>80</v>
      </c>
      <c r="C82" s="159" t="s">
        <v>80</v>
      </c>
      <c r="D82" s="74"/>
      <c r="E82" s="75"/>
      <c r="F82" s="76"/>
      <c r="G82" s="77"/>
      <c r="H82" s="78">
        <f t="shared" si="16"/>
        <v>0</v>
      </c>
      <c r="I82" s="79">
        <f t="shared" si="17"/>
        <v>0</v>
      </c>
      <c r="J82" s="105">
        <f t="shared" si="18"/>
        <v>0</v>
      </c>
      <c r="K82" s="32" t="str">
        <f t="shared" si="15"/>
        <v>نتائج ضعيفة جدا</v>
      </c>
      <c r="L82" s="70"/>
      <c r="N82" s="98"/>
      <c r="O82" s="99"/>
      <c r="P82" s="100"/>
    </row>
    <row r="83" spans="1:16" ht="15.75">
      <c r="A83" s="36">
        <v>31</v>
      </c>
      <c r="B83" s="109" t="s">
        <v>81</v>
      </c>
      <c r="C83" s="110"/>
      <c r="D83" s="74"/>
      <c r="E83" s="75"/>
      <c r="F83" s="76"/>
      <c r="G83" s="77"/>
      <c r="H83" s="78">
        <f t="shared" si="16"/>
        <v>0</v>
      </c>
      <c r="I83" s="79">
        <f t="shared" si="17"/>
        <v>0</v>
      </c>
      <c r="J83" s="105">
        <f t="shared" si="18"/>
        <v>0</v>
      </c>
      <c r="K83" s="32" t="str">
        <f t="shared" si="15"/>
        <v>نتائج ضعيفة جدا</v>
      </c>
      <c r="L83" s="71"/>
      <c r="N83" s="98"/>
      <c r="O83" s="99"/>
      <c r="P83" s="100"/>
    </row>
    <row r="84" spans="1:16" ht="15.75">
      <c r="A84" s="36">
        <v>32</v>
      </c>
      <c r="B84" s="109" t="s">
        <v>82</v>
      </c>
      <c r="C84" s="110"/>
      <c r="D84" s="74"/>
      <c r="E84" s="75"/>
      <c r="F84" s="76"/>
      <c r="G84" s="77"/>
      <c r="H84" s="78">
        <f t="shared" si="16"/>
        <v>0</v>
      </c>
      <c r="I84" s="79">
        <f t="shared" si="17"/>
        <v>0</v>
      </c>
      <c r="J84" s="105">
        <f t="shared" si="18"/>
        <v>0</v>
      </c>
      <c r="K84" s="32" t="str">
        <f t="shared" si="15"/>
        <v>نتائج ضعيفة جدا</v>
      </c>
      <c r="L84" s="71"/>
      <c r="N84" s="98"/>
      <c r="O84" s="99"/>
      <c r="P84" s="100"/>
    </row>
    <row r="85" spans="1:16">
      <c r="A85" s="160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42"/>
    </row>
    <row r="86" spans="1:16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</row>
    <row r="87" spans="1:16" ht="21">
      <c r="B87" s="162" t="s">
        <v>48</v>
      </c>
      <c r="C87" s="162"/>
      <c r="D87" s="33">
        <f>COUNTIF(I53:I84,"&gt;=10")</f>
        <v>0</v>
      </c>
      <c r="F87" s="162" t="s">
        <v>49</v>
      </c>
      <c r="G87" s="163"/>
      <c r="H87" s="33">
        <f>COUNTIF(I53:I84,"&lt;10")</f>
        <v>32</v>
      </c>
      <c r="J87" s="57"/>
      <c r="K87" s="40">
        <f>AVERAGE(I53:I84)</f>
        <v>0</v>
      </c>
    </row>
    <row r="88" spans="1:16"/>
    <row r="89" spans="1:16"/>
    <row r="90" spans="1:16"/>
    <row r="91" spans="1:16"/>
    <row r="92" spans="1:16" ht="15.75" thickBot="1"/>
    <row r="93" spans="1:16" ht="19.5" thickTop="1">
      <c r="A93" s="164" t="s">
        <v>9</v>
      </c>
      <c r="B93" s="165"/>
      <c r="C93" s="165"/>
      <c r="D93" s="166"/>
      <c r="E93" s="167" t="s">
        <v>137</v>
      </c>
      <c r="F93" s="168"/>
      <c r="G93" s="168"/>
      <c r="H93" s="169"/>
      <c r="I93" s="176" t="s">
        <v>12</v>
      </c>
      <c r="J93" s="177"/>
      <c r="K93" s="178"/>
    </row>
    <row r="94" spans="1:16" ht="18.75">
      <c r="A94" s="179" t="s">
        <v>84</v>
      </c>
      <c r="B94" s="180"/>
      <c r="C94" s="180"/>
      <c r="D94" s="181"/>
      <c r="E94" s="170"/>
      <c r="F94" s="171"/>
      <c r="G94" s="171"/>
      <c r="H94" s="172"/>
      <c r="I94" s="182" t="s">
        <v>14</v>
      </c>
      <c r="J94" s="183"/>
      <c r="K94" s="184"/>
    </row>
    <row r="95" spans="1:16" ht="18.75" customHeight="1">
      <c r="A95" s="185" t="s">
        <v>10</v>
      </c>
      <c r="B95" s="186"/>
      <c r="C95" s="186"/>
      <c r="D95" s="187"/>
      <c r="E95" s="173"/>
      <c r="F95" s="174"/>
      <c r="G95" s="174"/>
      <c r="H95" s="175"/>
      <c r="I95" s="182" t="s">
        <v>11</v>
      </c>
      <c r="J95" s="183"/>
      <c r="K95" s="184"/>
      <c r="N95" s="108" t="s">
        <v>200</v>
      </c>
      <c r="O95" s="108"/>
      <c r="P95" s="108"/>
    </row>
    <row r="96" spans="1:16" ht="14.25" customHeight="1">
      <c r="A96" s="188" t="s">
        <v>1</v>
      </c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N96" s="108"/>
      <c r="O96" s="108"/>
      <c r="P96" s="108"/>
    </row>
    <row r="97" spans="1:16" ht="15.75">
      <c r="A97" s="188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N97" s="106"/>
      <c r="O97" s="106"/>
      <c r="P97" s="106"/>
    </row>
    <row r="98" spans="1:16" ht="15.75">
      <c r="A98" s="58" t="s">
        <v>13</v>
      </c>
      <c r="B98" s="189" t="s">
        <v>2</v>
      </c>
      <c r="C98" s="190"/>
      <c r="D98" s="58" t="s">
        <v>45</v>
      </c>
      <c r="E98" s="58" t="s">
        <v>46</v>
      </c>
      <c r="F98" s="58" t="s">
        <v>47</v>
      </c>
      <c r="G98" s="44" t="s">
        <v>3</v>
      </c>
      <c r="H98" s="58" t="s">
        <v>8</v>
      </c>
      <c r="I98" s="58" t="s">
        <v>4</v>
      </c>
      <c r="J98" s="55" t="s">
        <v>202</v>
      </c>
      <c r="K98" s="191" t="s">
        <v>7</v>
      </c>
      <c r="L98" s="191"/>
      <c r="N98" s="97" t="s">
        <v>197</v>
      </c>
      <c r="O98" s="97" t="s">
        <v>198</v>
      </c>
      <c r="P98" s="97" t="s">
        <v>199</v>
      </c>
    </row>
    <row r="99" spans="1:16" ht="15.75">
      <c r="A99" s="34">
        <v>1</v>
      </c>
      <c r="B99" s="109" t="s">
        <v>51</v>
      </c>
      <c r="C99" s="110" t="s">
        <v>51</v>
      </c>
      <c r="D99" s="74"/>
      <c r="E99" s="75"/>
      <c r="F99" s="76"/>
      <c r="G99" s="77"/>
      <c r="H99" s="78">
        <f>G99*2</f>
        <v>0</v>
      </c>
      <c r="I99" s="79">
        <f>(H99+F99+E99+D99)/5</f>
        <v>0</v>
      </c>
      <c r="J99" s="105">
        <f>I99*2</f>
        <v>0</v>
      </c>
      <c r="K99" s="32" t="str">
        <f t="shared" ref="K99:K130" si="20">IF(I99&gt;=18,"نتائج ممتازة",IF(I99&gt;=14,"نتائج جيدة جدا",IF(I99&gt;=12," نتائج جد حسنة",IF(I99&gt;=10,"نتائج متوسطة",IF(I99&gt;=7,"نتائج ضعيفة","نتائج ضعيفة جدا")))))</f>
        <v>نتائج ضعيفة جدا</v>
      </c>
      <c r="L99" s="63"/>
      <c r="N99" s="98"/>
      <c r="O99" s="99"/>
      <c r="P99" s="100"/>
    </row>
    <row r="100" spans="1:16" ht="15.75">
      <c r="A100" s="34">
        <f>A99+1</f>
        <v>2</v>
      </c>
      <c r="B100" s="109" t="s">
        <v>52</v>
      </c>
      <c r="C100" s="110" t="s">
        <v>52</v>
      </c>
      <c r="D100" s="74"/>
      <c r="E100" s="75"/>
      <c r="F100" s="76"/>
      <c r="G100" s="77"/>
      <c r="H100" s="78">
        <f t="shared" ref="H100:H130" si="21">G100*2</f>
        <v>0</v>
      </c>
      <c r="I100" s="79">
        <f t="shared" ref="I100:I130" si="22">(H100+F100+E100+D100)/5</f>
        <v>0</v>
      </c>
      <c r="J100" s="105">
        <f t="shared" ref="J100:J130" si="23">I100*2</f>
        <v>0</v>
      </c>
      <c r="K100" s="32" t="str">
        <f t="shared" si="20"/>
        <v>نتائج ضعيفة جدا</v>
      </c>
      <c r="L100" s="63"/>
      <c r="N100" s="98"/>
      <c r="O100" s="99"/>
      <c r="P100" s="100"/>
    </row>
    <row r="101" spans="1:16" ht="15.75">
      <c r="A101" s="34">
        <f>A100+1</f>
        <v>3</v>
      </c>
      <c r="B101" s="109" t="s">
        <v>53</v>
      </c>
      <c r="C101" s="110" t="s">
        <v>53</v>
      </c>
      <c r="D101" s="74"/>
      <c r="E101" s="75"/>
      <c r="F101" s="76"/>
      <c r="G101" s="77"/>
      <c r="H101" s="78">
        <f t="shared" si="21"/>
        <v>0</v>
      </c>
      <c r="I101" s="79">
        <f t="shared" si="22"/>
        <v>0</v>
      </c>
      <c r="J101" s="105">
        <f t="shared" si="23"/>
        <v>0</v>
      </c>
      <c r="K101" s="32" t="str">
        <f t="shared" si="20"/>
        <v>نتائج ضعيفة جدا</v>
      </c>
      <c r="L101" s="63"/>
      <c r="N101" s="98"/>
      <c r="O101" s="99"/>
      <c r="P101" s="100"/>
    </row>
    <row r="102" spans="1:16" ht="15.75">
      <c r="A102" s="34">
        <f t="shared" ref="A102:A128" si="24">A101+1</f>
        <v>4</v>
      </c>
      <c r="B102" s="109" t="s">
        <v>54</v>
      </c>
      <c r="C102" s="110" t="s">
        <v>54</v>
      </c>
      <c r="D102" s="74"/>
      <c r="E102" s="75"/>
      <c r="F102" s="76"/>
      <c r="G102" s="77"/>
      <c r="H102" s="78">
        <f t="shared" si="21"/>
        <v>0</v>
      </c>
      <c r="I102" s="79">
        <f t="shared" si="22"/>
        <v>0</v>
      </c>
      <c r="J102" s="105">
        <f t="shared" si="23"/>
        <v>0</v>
      </c>
      <c r="K102" s="32" t="str">
        <f t="shared" si="20"/>
        <v>نتائج ضعيفة جدا</v>
      </c>
      <c r="L102" s="63"/>
      <c r="N102" s="98"/>
      <c r="O102" s="99"/>
      <c r="P102" s="100"/>
    </row>
    <row r="103" spans="1:16" ht="15.75">
      <c r="A103" s="34">
        <f t="shared" si="24"/>
        <v>5</v>
      </c>
      <c r="B103" s="109" t="s">
        <v>55</v>
      </c>
      <c r="C103" s="110" t="s">
        <v>55</v>
      </c>
      <c r="D103" s="74"/>
      <c r="E103" s="75"/>
      <c r="F103" s="76"/>
      <c r="G103" s="77"/>
      <c r="H103" s="78">
        <f t="shared" si="21"/>
        <v>0</v>
      </c>
      <c r="I103" s="79">
        <f t="shared" si="22"/>
        <v>0</v>
      </c>
      <c r="J103" s="105">
        <f t="shared" si="23"/>
        <v>0</v>
      </c>
      <c r="K103" s="32" t="str">
        <f t="shared" si="20"/>
        <v>نتائج ضعيفة جدا</v>
      </c>
      <c r="L103" s="63"/>
      <c r="N103" s="98"/>
      <c r="O103" s="99"/>
      <c r="P103" s="100"/>
    </row>
    <row r="104" spans="1:16" ht="15.75">
      <c r="A104" s="34">
        <f t="shared" si="24"/>
        <v>6</v>
      </c>
      <c r="B104" s="109" t="s">
        <v>56</v>
      </c>
      <c r="C104" s="110" t="s">
        <v>56</v>
      </c>
      <c r="D104" s="74"/>
      <c r="E104" s="75"/>
      <c r="F104" s="76"/>
      <c r="G104" s="77"/>
      <c r="H104" s="78">
        <f t="shared" si="21"/>
        <v>0</v>
      </c>
      <c r="I104" s="79">
        <f t="shared" si="22"/>
        <v>0</v>
      </c>
      <c r="J104" s="105">
        <f t="shared" si="23"/>
        <v>0</v>
      </c>
      <c r="K104" s="32" t="str">
        <f t="shared" si="20"/>
        <v>نتائج ضعيفة جدا</v>
      </c>
      <c r="L104" s="63"/>
      <c r="N104" s="98"/>
      <c r="O104" s="99"/>
      <c r="P104" s="100"/>
    </row>
    <row r="105" spans="1:16" ht="15.75">
      <c r="A105" s="34">
        <f t="shared" si="24"/>
        <v>7</v>
      </c>
      <c r="B105" s="109" t="s">
        <v>57</v>
      </c>
      <c r="C105" s="110" t="s">
        <v>57</v>
      </c>
      <c r="D105" s="74"/>
      <c r="E105" s="75"/>
      <c r="F105" s="76"/>
      <c r="G105" s="77"/>
      <c r="H105" s="78">
        <f t="shared" si="21"/>
        <v>0</v>
      </c>
      <c r="I105" s="79">
        <f t="shared" si="22"/>
        <v>0</v>
      </c>
      <c r="J105" s="105">
        <f t="shared" si="23"/>
        <v>0</v>
      </c>
      <c r="K105" s="32" t="str">
        <f t="shared" si="20"/>
        <v>نتائج ضعيفة جدا</v>
      </c>
      <c r="L105" s="63"/>
      <c r="N105" s="98"/>
      <c r="O105" s="99"/>
      <c r="P105" s="100"/>
    </row>
    <row r="106" spans="1:16" ht="15.75">
      <c r="A106" s="34">
        <f>A105+1</f>
        <v>8</v>
      </c>
      <c r="B106" s="109" t="s">
        <v>58</v>
      </c>
      <c r="C106" s="110" t="s">
        <v>58</v>
      </c>
      <c r="D106" s="74"/>
      <c r="E106" s="75"/>
      <c r="F106" s="76"/>
      <c r="G106" s="77"/>
      <c r="H106" s="78">
        <f t="shared" si="21"/>
        <v>0</v>
      </c>
      <c r="I106" s="79">
        <f t="shared" si="22"/>
        <v>0</v>
      </c>
      <c r="J106" s="105">
        <f t="shared" si="23"/>
        <v>0</v>
      </c>
      <c r="K106" s="32" t="str">
        <f t="shared" si="20"/>
        <v>نتائج ضعيفة جدا</v>
      </c>
      <c r="L106" s="63"/>
      <c r="N106" s="98"/>
      <c r="O106" s="99"/>
      <c r="P106" s="100"/>
    </row>
    <row r="107" spans="1:16" ht="15.75">
      <c r="A107" s="34">
        <f t="shared" si="24"/>
        <v>9</v>
      </c>
      <c r="B107" s="109" t="s">
        <v>59</v>
      </c>
      <c r="C107" s="110" t="s">
        <v>59</v>
      </c>
      <c r="D107" s="74"/>
      <c r="E107" s="75"/>
      <c r="F107" s="76"/>
      <c r="G107" s="77"/>
      <c r="H107" s="78">
        <f t="shared" si="21"/>
        <v>0</v>
      </c>
      <c r="I107" s="79">
        <f t="shared" si="22"/>
        <v>0</v>
      </c>
      <c r="J107" s="105">
        <f t="shared" si="23"/>
        <v>0</v>
      </c>
      <c r="K107" s="32" t="str">
        <f t="shared" si="20"/>
        <v>نتائج ضعيفة جدا</v>
      </c>
      <c r="L107" s="63"/>
      <c r="N107" s="98"/>
      <c r="O107" s="99"/>
      <c r="P107" s="100"/>
    </row>
    <row r="108" spans="1:16" ht="15.75">
      <c r="A108" s="34">
        <f t="shared" si="24"/>
        <v>10</v>
      </c>
      <c r="B108" s="109" t="s">
        <v>60</v>
      </c>
      <c r="C108" s="110" t="s">
        <v>60</v>
      </c>
      <c r="D108" s="74"/>
      <c r="E108" s="75"/>
      <c r="F108" s="76"/>
      <c r="G108" s="77"/>
      <c r="H108" s="78">
        <f t="shared" si="21"/>
        <v>0</v>
      </c>
      <c r="I108" s="79">
        <f t="shared" si="22"/>
        <v>0</v>
      </c>
      <c r="J108" s="105">
        <f t="shared" si="23"/>
        <v>0</v>
      </c>
      <c r="K108" s="32" t="str">
        <f t="shared" si="20"/>
        <v>نتائج ضعيفة جدا</v>
      </c>
      <c r="L108" s="63"/>
      <c r="N108" s="98"/>
      <c r="O108" s="99"/>
      <c r="P108" s="100"/>
    </row>
    <row r="109" spans="1:16" ht="15.75">
      <c r="A109" s="34">
        <f t="shared" si="24"/>
        <v>11</v>
      </c>
      <c r="B109" s="109" t="s">
        <v>61</v>
      </c>
      <c r="C109" s="110" t="s">
        <v>61</v>
      </c>
      <c r="D109" s="74"/>
      <c r="E109" s="75"/>
      <c r="F109" s="76"/>
      <c r="G109" s="77"/>
      <c r="H109" s="78">
        <f t="shared" si="21"/>
        <v>0</v>
      </c>
      <c r="I109" s="79">
        <f t="shared" si="22"/>
        <v>0</v>
      </c>
      <c r="J109" s="105">
        <f t="shared" si="23"/>
        <v>0</v>
      </c>
      <c r="K109" s="32" t="str">
        <f t="shared" si="20"/>
        <v>نتائج ضعيفة جدا</v>
      </c>
      <c r="L109" s="63"/>
      <c r="N109" s="98"/>
      <c r="O109" s="99"/>
      <c r="P109" s="100"/>
    </row>
    <row r="110" spans="1:16" ht="15.75">
      <c r="A110" s="34">
        <f t="shared" si="24"/>
        <v>12</v>
      </c>
      <c r="B110" s="109" t="s">
        <v>62</v>
      </c>
      <c r="C110" s="110" t="s">
        <v>62</v>
      </c>
      <c r="D110" s="74"/>
      <c r="E110" s="75"/>
      <c r="F110" s="76"/>
      <c r="G110" s="77"/>
      <c r="H110" s="78">
        <f t="shared" si="21"/>
        <v>0</v>
      </c>
      <c r="I110" s="79">
        <f t="shared" si="22"/>
        <v>0</v>
      </c>
      <c r="J110" s="105">
        <f t="shared" si="23"/>
        <v>0</v>
      </c>
      <c r="K110" s="32" t="str">
        <f t="shared" si="20"/>
        <v>نتائج ضعيفة جدا</v>
      </c>
      <c r="L110" s="63"/>
      <c r="N110" s="98"/>
      <c r="O110" s="99"/>
      <c r="P110" s="100"/>
    </row>
    <row r="111" spans="1:16" ht="15.75">
      <c r="A111" s="34">
        <f t="shared" si="24"/>
        <v>13</v>
      </c>
      <c r="B111" s="109" t="s">
        <v>63</v>
      </c>
      <c r="C111" s="110" t="s">
        <v>63</v>
      </c>
      <c r="D111" s="74"/>
      <c r="E111" s="75"/>
      <c r="F111" s="76"/>
      <c r="G111" s="77"/>
      <c r="H111" s="78">
        <f t="shared" si="21"/>
        <v>0</v>
      </c>
      <c r="I111" s="79">
        <f t="shared" si="22"/>
        <v>0</v>
      </c>
      <c r="J111" s="105">
        <f t="shared" si="23"/>
        <v>0</v>
      </c>
      <c r="K111" s="32" t="str">
        <f t="shared" si="20"/>
        <v>نتائج ضعيفة جدا</v>
      </c>
      <c r="L111" s="63"/>
      <c r="N111" s="98"/>
      <c r="O111" s="99"/>
      <c r="P111" s="100"/>
    </row>
    <row r="112" spans="1:16" ht="15.75">
      <c r="A112" s="34">
        <f t="shared" si="24"/>
        <v>14</v>
      </c>
      <c r="B112" s="109" t="s">
        <v>64</v>
      </c>
      <c r="C112" s="110" t="s">
        <v>64</v>
      </c>
      <c r="D112" s="74"/>
      <c r="E112" s="75"/>
      <c r="F112" s="76"/>
      <c r="G112" s="77"/>
      <c r="H112" s="78">
        <f t="shared" si="21"/>
        <v>0</v>
      </c>
      <c r="I112" s="79">
        <f t="shared" si="22"/>
        <v>0</v>
      </c>
      <c r="J112" s="105">
        <f t="shared" si="23"/>
        <v>0</v>
      </c>
      <c r="K112" s="32" t="str">
        <f t="shared" si="20"/>
        <v>نتائج ضعيفة جدا</v>
      </c>
      <c r="L112" s="63"/>
      <c r="N112" s="98"/>
      <c r="O112" s="99"/>
      <c r="P112" s="100"/>
    </row>
    <row r="113" spans="1:16" ht="15.75">
      <c r="A113" s="34">
        <f t="shared" si="24"/>
        <v>15</v>
      </c>
      <c r="B113" s="109" t="s">
        <v>65</v>
      </c>
      <c r="C113" s="110" t="s">
        <v>65</v>
      </c>
      <c r="D113" s="74"/>
      <c r="E113" s="75"/>
      <c r="F113" s="76"/>
      <c r="G113" s="77"/>
      <c r="H113" s="78">
        <f t="shared" si="21"/>
        <v>0</v>
      </c>
      <c r="I113" s="79">
        <f t="shared" si="22"/>
        <v>0</v>
      </c>
      <c r="J113" s="105">
        <f t="shared" si="23"/>
        <v>0</v>
      </c>
      <c r="K113" s="32" t="str">
        <f t="shared" si="20"/>
        <v>نتائج ضعيفة جدا</v>
      </c>
      <c r="L113" s="63"/>
      <c r="N113" s="98"/>
      <c r="O113" s="99"/>
      <c r="P113" s="100"/>
    </row>
    <row r="114" spans="1:16" ht="15.75">
      <c r="A114" s="34">
        <f t="shared" si="24"/>
        <v>16</v>
      </c>
      <c r="B114" s="109" t="s">
        <v>66</v>
      </c>
      <c r="C114" s="110" t="s">
        <v>66</v>
      </c>
      <c r="D114" s="74"/>
      <c r="E114" s="75"/>
      <c r="F114" s="76"/>
      <c r="G114" s="77"/>
      <c r="H114" s="78">
        <f t="shared" si="21"/>
        <v>0</v>
      </c>
      <c r="I114" s="79">
        <f t="shared" si="22"/>
        <v>0</v>
      </c>
      <c r="J114" s="105">
        <f t="shared" si="23"/>
        <v>0</v>
      </c>
      <c r="K114" s="32" t="str">
        <f t="shared" si="20"/>
        <v>نتائج ضعيفة جدا</v>
      </c>
      <c r="L114" s="63"/>
      <c r="N114" s="98"/>
      <c r="O114" s="99"/>
      <c r="P114" s="100"/>
    </row>
    <row r="115" spans="1:16" ht="15.75">
      <c r="A115" s="34">
        <f t="shared" si="24"/>
        <v>17</v>
      </c>
      <c r="B115" s="109" t="s">
        <v>67</v>
      </c>
      <c r="C115" s="110" t="s">
        <v>67</v>
      </c>
      <c r="D115" s="74"/>
      <c r="E115" s="75"/>
      <c r="F115" s="76"/>
      <c r="G115" s="77"/>
      <c r="H115" s="78">
        <f t="shared" si="21"/>
        <v>0</v>
      </c>
      <c r="I115" s="79">
        <f t="shared" si="22"/>
        <v>0</v>
      </c>
      <c r="J115" s="105">
        <f t="shared" si="23"/>
        <v>0</v>
      </c>
      <c r="K115" s="32" t="str">
        <f t="shared" si="20"/>
        <v>نتائج ضعيفة جدا</v>
      </c>
      <c r="L115" s="63"/>
      <c r="N115" s="98"/>
      <c r="O115" s="99"/>
      <c r="P115" s="100"/>
    </row>
    <row r="116" spans="1:16" ht="15.75">
      <c r="A116" s="34">
        <f t="shared" si="24"/>
        <v>18</v>
      </c>
      <c r="B116" s="109" t="s">
        <v>68</v>
      </c>
      <c r="C116" s="110" t="s">
        <v>68</v>
      </c>
      <c r="D116" s="74"/>
      <c r="E116" s="75"/>
      <c r="F116" s="76"/>
      <c r="G116" s="77"/>
      <c r="H116" s="78">
        <f t="shared" si="21"/>
        <v>0</v>
      </c>
      <c r="I116" s="79">
        <f t="shared" si="22"/>
        <v>0</v>
      </c>
      <c r="J116" s="105">
        <f t="shared" si="23"/>
        <v>0</v>
      </c>
      <c r="K116" s="32" t="str">
        <f t="shared" si="20"/>
        <v>نتائج ضعيفة جدا</v>
      </c>
      <c r="L116" s="63"/>
      <c r="N116" s="98"/>
      <c r="O116" s="99"/>
      <c r="P116" s="100"/>
    </row>
    <row r="117" spans="1:16" ht="15.75">
      <c r="A117" s="34">
        <f t="shared" si="24"/>
        <v>19</v>
      </c>
      <c r="B117" s="109" t="s">
        <v>69</v>
      </c>
      <c r="C117" s="110" t="s">
        <v>69</v>
      </c>
      <c r="D117" s="74"/>
      <c r="E117" s="75"/>
      <c r="F117" s="76"/>
      <c r="G117" s="77"/>
      <c r="H117" s="78">
        <f t="shared" si="21"/>
        <v>0</v>
      </c>
      <c r="I117" s="79">
        <f t="shared" si="22"/>
        <v>0</v>
      </c>
      <c r="J117" s="105">
        <f t="shared" si="23"/>
        <v>0</v>
      </c>
      <c r="K117" s="32" t="str">
        <f t="shared" si="20"/>
        <v>نتائج ضعيفة جدا</v>
      </c>
      <c r="L117" s="63"/>
      <c r="N117" s="98"/>
      <c r="O117" s="99"/>
      <c r="P117" s="100"/>
    </row>
    <row r="118" spans="1:16" ht="15.75">
      <c r="A118" s="34">
        <f t="shared" si="24"/>
        <v>20</v>
      </c>
      <c r="B118" s="109" t="s">
        <v>70</v>
      </c>
      <c r="C118" s="110" t="s">
        <v>70</v>
      </c>
      <c r="D118" s="74"/>
      <c r="E118" s="75"/>
      <c r="F118" s="76"/>
      <c r="G118" s="77"/>
      <c r="H118" s="78">
        <f t="shared" si="21"/>
        <v>0</v>
      </c>
      <c r="I118" s="79">
        <f t="shared" si="22"/>
        <v>0</v>
      </c>
      <c r="J118" s="105">
        <f t="shared" si="23"/>
        <v>0</v>
      </c>
      <c r="K118" s="32" t="str">
        <f t="shared" si="20"/>
        <v>نتائج ضعيفة جدا</v>
      </c>
      <c r="L118" s="63"/>
      <c r="N118" s="98"/>
      <c r="O118" s="99"/>
      <c r="P118" s="100"/>
    </row>
    <row r="119" spans="1:16" ht="15.75">
      <c r="A119" s="34">
        <f t="shared" si="24"/>
        <v>21</v>
      </c>
      <c r="B119" s="109" t="s">
        <v>71</v>
      </c>
      <c r="C119" s="110" t="s">
        <v>71</v>
      </c>
      <c r="D119" s="74"/>
      <c r="E119" s="75"/>
      <c r="F119" s="76"/>
      <c r="G119" s="77"/>
      <c r="H119" s="78">
        <f t="shared" si="21"/>
        <v>0</v>
      </c>
      <c r="I119" s="79">
        <f t="shared" si="22"/>
        <v>0</v>
      </c>
      <c r="J119" s="105">
        <f t="shared" si="23"/>
        <v>0</v>
      </c>
      <c r="K119" s="32" t="str">
        <f t="shared" si="20"/>
        <v>نتائج ضعيفة جدا</v>
      </c>
      <c r="L119" s="63"/>
      <c r="N119" s="98"/>
      <c r="O119" s="99"/>
      <c r="P119" s="100"/>
    </row>
    <row r="120" spans="1:16" ht="15.75">
      <c r="A120" s="34">
        <v>22</v>
      </c>
      <c r="B120" s="109" t="s">
        <v>72</v>
      </c>
      <c r="C120" s="110" t="s">
        <v>72</v>
      </c>
      <c r="D120" s="74"/>
      <c r="E120" s="75"/>
      <c r="F120" s="76"/>
      <c r="G120" s="77"/>
      <c r="H120" s="78">
        <f t="shared" si="21"/>
        <v>0</v>
      </c>
      <c r="I120" s="79">
        <f t="shared" si="22"/>
        <v>0</v>
      </c>
      <c r="J120" s="105">
        <f t="shared" si="23"/>
        <v>0</v>
      </c>
      <c r="K120" s="32" t="str">
        <f t="shared" si="20"/>
        <v>نتائج ضعيفة جدا</v>
      </c>
      <c r="L120" s="63"/>
      <c r="N120" s="98"/>
      <c r="O120" s="99"/>
      <c r="P120" s="100"/>
    </row>
    <row r="121" spans="1:16" ht="15.75">
      <c r="A121" s="34">
        <v>23</v>
      </c>
      <c r="B121" s="109" t="s">
        <v>73</v>
      </c>
      <c r="C121" s="110" t="s">
        <v>73</v>
      </c>
      <c r="D121" s="74"/>
      <c r="E121" s="75"/>
      <c r="F121" s="76"/>
      <c r="G121" s="77"/>
      <c r="H121" s="78">
        <f t="shared" si="21"/>
        <v>0</v>
      </c>
      <c r="I121" s="79">
        <f t="shared" si="22"/>
        <v>0</v>
      </c>
      <c r="J121" s="105">
        <f t="shared" si="23"/>
        <v>0</v>
      </c>
      <c r="K121" s="32" t="str">
        <f t="shared" si="20"/>
        <v>نتائج ضعيفة جدا</v>
      </c>
      <c r="L121" s="63"/>
      <c r="N121" s="98"/>
      <c r="O121" s="99"/>
      <c r="P121" s="100"/>
    </row>
    <row r="122" spans="1:16" ht="15.75">
      <c r="A122" s="34">
        <f t="shared" si="24"/>
        <v>24</v>
      </c>
      <c r="B122" s="109" t="s">
        <v>74</v>
      </c>
      <c r="C122" s="110" t="s">
        <v>74</v>
      </c>
      <c r="D122" s="74"/>
      <c r="E122" s="75"/>
      <c r="F122" s="76"/>
      <c r="G122" s="77"/>
      <c r="H122" s="78">
        <f t="shared" si="21"/>
        <v>0</v>
      </c>
      <c r="I122" s="79">
        <f t="shared" si="22"/>
        <v>0</v>
      </c>
      <c r="J122" s="105">
        <f t="shared" si="23"/>
        <v>0</v>
      </c>
      <c r="K122" s="32" t="str">
        <f t="shared" si="20"/>
        <v>نتائج ضعيفة جدا</v>
      </c>
      <c r="L122" s="63"/>
      <c r="N122" s="98"/>
      <c r="O122" s="99"/>
      <c r="P122" s="100"/>
    </row>
    <row r="123" spans="1:16" ht="15.75">
      <c r="A123" s="34">
        <f t="shared" si="24"/>
        <v>25</v>
      </c>
      <c r="B123" s="109" t="s">
        <v>75</v>
      </c>
      <c r="C123" s="110" t="s">
        <v>75</v>
      </c>
      <c r="D123" s="74"/>
      <c r="E123" s="75"/>
      <c r="F123" s="76"/>
      <c r="G123" s="77"/>
      <c r="H123" s="78">
        <f t="shared" si="21"/>
        <v>0</v>
      </c>
      <c r="I123" s="79">
        <f t="shared" si="22"/>
        <v>0</v>
      </c>
      <c r="J123" s="105">
        <f t="shared" si="23"/>
        <v>0</v>
      </c>
      <c r="K123" s="32" t="str">
        <f t="shared" si="20"/>
        <v>نتائج ضعيفة جدا</v>
      </c>
      <c r="L123" s="63"/>
      <c r="N123" s="98"/>
      <c r="O123" s="99"/>
      <c r="P123" s="100"/>
    </row>
    <row r="124" spans="1:16" ht="15.75">
      <c r="A124" s="34">
        <f t="shared" si="24"/>
        <v>26</v>
      </c>
      <c r="B124" s="109" t="s">
        <v>76</v>
      </c>
      <c r="C124" s="110" t="s">
        <v>76</v>
      </c>
      <c r="D124" s="74"/>
      <c r="E124" s="75"/>
      <c r="F124" s="76"/>
      <c r="G124" s="77"/>
      <c r="H124" s="78">
        <f t="shared" si="21"/>
        <v>0</v>
      </c>
      <c r="I124" s="79">
        <f t="shared" si="22"/>
        <v>0</v>
      </c>
      <c r="J124" s="105">
        <f t="shared" si="23"/>
        <v>0</v>
      </c>
      <c r="K124" s="32" t="str">
        <f t="shared" si="20"/>
        <v>نتائج ضعيفة جدا</v>
      </c>
      <c r="L124" s="63"/>
      <c r="N124" s="98"/>
      <c r="O124" s="99"/>
      <c r="P124" s="100"/>
    </row>
    <row r="125" spans="1:16" ht="15.75">
      <c r="A125" s="34">
        <f t="shared" si="24"/>
        <v>27</v>
      </c>
      <c r="B125" s="109" t="s">
        <v>77</v>
      </c>
      <c r="C125" s="110" t="s">
        <v>77</v>
      </c>
      <c r="D125" s="74"/>
      <c r="E125" s="75"/>
      <c r="F125" s="76"/>
      <c r="G125" s="77"/>
      <c r="H125" s="78">
        <f t="shared" si="21"/>
        <v>0</v>
      </c>
      <c r="I125" s="79">
        <f t="shared" si="22"/>
        <v>0</v>
      </c>
      <c r="J125" s="105">
        <f t="shared" si="23"/>
        <v>0</v>
      </c>
      <c r="K125" s="32" t="str">
        <f t="shared" si="20"/>
        <v>نتائج ضعيفة جدا</v>
      </c>
      <c r="L125" s="63"/>
      <c r="N125" s="98"/>
      <c r="O125" s="99"/>
      <c r="P125" s="100"/>
    </row>
    <row r="126" spans="1:16" ht="15.75">
      <c r="A126" s="34">
        <f t="shared" si="24"/>
        <v>28</v>
      </c>
      <c r="B126" s="109" t="s">
        <v>78</v>
      </c>
      <c r="C126" s="110"/>
      <c r="D126" s="74"/>
      <c r="E126" s="75"/>
      <c r="F126" s="76"/>
      <c r="G126" s="77"/>
      <c r="H126" s="78">
        <f t="shared" si="21"/>
        <v>0</v>
      </c>
      <c r="I126" s="79">
        <f t="shared" si="22"/>
        <v>0</v>
      </c>
      <c r="J126" s="105">
        <f t="shared" si="23"/>
        <v>0</v>
      </c>
      <c r="K126" s="32" t="str">
        <f t="shared" si="20"/>
        <v>نتائج ضعيفة جدا</v>
      </c>
      <c r="L126" s="63"/>
      <c r="N126" s="98"/>
      <c r="O126" s="99"/>
      <c r="P126" s="100"/>
    </row>
    <row r="127" spans="1:16" ht="15.75">
      <c r="A127" s="34">
        <f t="shared" si="24"/>
        <v>29</v>
      </c>
      <c r="B127" s="56" t="s">
        <v>79</v>
      </c>
      <c r="C127" s="27"/>
      <c r="D127" s="74"/>
      <c r="E127" s="75"/>
      <c r="F127" s="76"/>
      <c r="G127" s="77"/>
      <c r="H127" s="78">
        <f t="shared" si="21"/>
        <v>0</v>
      </c>
      <c r="I127" s="79">
        <f t="shared" si="22"/>
        <v>0</v>
      </c>
      <c r="J127" s="105">
        <f t="shared" si="23"/>
        <v>0</v>
      </c>
      <c r="K127" s="32" t="str">
        <f t="shared" si="20"/>
        <v>نتائج ضعيفة جدا</v>
      </c>
      <c r="L127" s="63"/>
      <c r="N127" s="98"/>
      <c r="O127" s="99"/>
      <c r="P127" s="100"/>
    </row>
    <row r="128" spans="1:16" ht="15.75">
      <c r="A128" s="35">
        <f t="shared" si="24"/>
        <v>30</v>
      </c>
      <c r="B128" s="158" t="s">
        <v>80</v>
      </c>
      <c r="C128" s="159" t="s">
        <v>80</v>
      </c>
      <c r="D128" s="74"/>
      <c r="E128" s="75"/>
      <c r="F128" s="76"/>
      <c r="G128" s="77"/>
      <c r="H128" s="78">
        <f t="shared" si="21"/>
        <v>0</v>
      </c>
      <c r="I128" s="79">
        <f t="shared" si="22"/>
        <v>0</v>
      </c>
      <c r="J128" s="105">
        <f t="shared" si="23"/>
        <v>0</v>
      </c>
      <c r="K128" s="32" t="str">
        <f t="shared" si="20"/>
        <v>نتائج ضعيفة جدا</v>
      </c>
      <c r="L128" s="70"/>
      <c r="N128" s="98"/>
      <c r="O128" s="99"/>
      <c r="P128" s="100"/>
    </row>
    <row r="129" spans="1:16" ht="15.75">
      <c r="A129" s="36">
        <v>31</v>
      </c>
      <c r="B129" s="109" t="s">
        <v>81</v>
      </c>
      <c r="C129" s="110"/>
      <c r="D129" s="74"/>
      <c r="E129" s="75"/>
      <c r="F129" s="76"/>
      <c r="G129" s="77"/>
      <c r="H129" s="78">
        <f t="shared" si="21"/>
        <v>0</v>
      </c>
      <c r="I129" s="79">
        <f t="shared" si="22"/>
        <v>0</v>
      </c>
      <c r="J129" s="105">
        <f t="shared" si="23"/>
        <v>0</v>
      </c>
      <c r="K129" s="32" t="str">
        <f t="shared" si="20"/>
        <v>نتائج ضعيفة جدا</v>
      </c>
      <c r="L129" s="71"/>
      <c r="N129" s="98"/>
      <c r="O129" s="99"/>
      <c r="P129" s="100"/>
    </row>
    <row r="130" spans="1:16" ht="15.75">
      <c r="A130" s="36">
        <v>32</v>
      </c>
      <c r="B130" s="109" t="s">
        <v>82</v>
      </c>
      <c r="C130" s="110"/>
      <c r="D130" s="74"/>
      <c r="E130" s="75"/>
      <c r="F130" s="76"/>
      <c r="G130" s="77"/>
      <c r="H130" s="78">
        <f t="shared" si="21"/>
        <v>0</v>
      </c>
      <c r="I130" s="79">
        <f t="shared" si="22"/>
        <v>0</v>
      </c>
      <c r="J130" s="105">
        <f t="shared" si="23"/>
        <v>0</v>
      </c>
      <c r="K130" s="32" t="str">
        <f t="shared" si="20"/>
        <v>نتائج ضعيفة جدا</v>
      </c>
      <c r="L130" s="71"/>
      <c r="N130" s="98"/>
      <c r="O130" s="99"/>
      <c r="P130" s="100"/>
    </row>
    <row r="131" spans="1:16">
      <c r="A131" s="160"/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42"/>
    </row>
    <row r="132" spans="1:16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</row>
    <row r="133" spans="1:16" ht="21">
      <c r="B133" s="162" t="s">
        <v>48</v>
      </c>
      <c r="C133" s="162"/>
      <c r="D133" s="33">
        <f>COUNTIF(I99:I130,"&gt;=10")</f>
        <v>0</v>
      </c>
      <c r="F133" s="162" t="s">
        <v>49</v>
      </c>
      <c r="G133" s="163"/>
      <c r="H133" s="33">
        <f>COUNTIF(I99:I130,"&lt;10")</f>
        <v>32</v>
      </c>
      <c r="J133" s="57"/>
      <c r="K133" s="40">
        <f>AVERAGE(I99:I130)</f>
        <v>0</v>
      </c>
    </row>
    <row r="134" spans="1:16"/>
    <row r="135" spans="1:16"/>
    <row r="136" spans="1:16" hidden="1"/>
    <row r="137" spans="1:16" hidden="1"/>
  </sheetData>
  <sheetProtection algorithmName="SHA-512" hashValue="Jws7STyqoaJjKTaa2UqjbbipayCGUInBgmBH8TILTU+q68TBB0+Z7rwtn/C2UgrvqGZqjjFNc9SmGG2UOgIUEQ==" saltValue="zgPsV4x7Wj89Qwqm0/2PEQ==" spinCount="100000" sheet="1" objects="1" scenarios="1"/>
  <mergeCells count="226">
    <mergeCell ref="B32:C32"/>
    <mergeCell ref="B21:C21"/>
    <mergeCell ref="B22:C22"/>
    <mergeCell ref="B26:C26"/>
    <mergeCell ref="B29:C29"/>
    <mergeCell ref="B30:C30"/>
    <mergeCell ref="B23:C23"/>
    <mergeCell ref="B24:C24"/>
    <mergeCell ref="B25:C25"/>
    <mergeCell ref="B27:C27"/>
    <mergeCell ref="B28:C28"/>
    <mergeCell ref="A1:D1"/>
    <mergeCell ref="E1:H3"/>
    <mergeCell ref="I1:K1"/>
    <mergeCell ref="A2:D2"/>
    <mergeCell ref="I2:K2"/>
    <mergeCell ref="A3:D3"/>
    <mergeCell ref="I3:K3"/>
    <mergeCell ref="B7:C7"/>
    <mergeCell ref="B9:C9"/>
    <mergeCell ref="A4:K5"/>
    <mergeCell ref="B6:C6"/>
    <mergeCell ref="K6:L6"/>
    <mergeCell ref="B8:C8"/>
    <mergeCell ref="R2:U2"/>
    <mergeCell ref="Z2:AC2"/>
    <mergeCell ref="R3:U3"/>
    <mergeCell ref="Z3:AC3"/>
    <mergeCell ref="B33:C33"/>
    <mergeCell ref="B37:C37"/>
    <mergeCell ref="B38:C38"/>
    <mergeCell ref="B34:C34"/>
    <mergeCell ref="B41:C41"/>
    <mergeCell ref="F41:G41"/>
    <mergeCell ref="B36:C36"/>
    <mergeCell ref="B20:C20"/>
    <mergeCell ref="B10:C10"/>
    <mergeCell ref="B11:C11"/>
    <mergeCell ref="B17:C17"/>
    <mergeCell ref="B18:C18"/>
    <mergeCell ref="B19:C19"/>
    <mergeCell ref="B16:C16"/>
    <mergeCell ref="B12:C12"/>
    <mergeCell ref="B13:C13"/>
    <mergeCell ref="B14:C14"/>
    <mergeCell ref="B15:C15"/>
    <mergeCell ref="B31:C31"/>
    <mergeCell ref="S14:T14"/>
    <mergeCell ref="S15:T15"/>
    <mergeCell ref="S16:T16"/>
    <mergeCell ref="S17:T17"/>
    <mergeCell ref="S18:T18"/>
    <mergeCell ref="S9:T9"/>
    <mergeCell ref="S10:T10"/>
    <mergeCell ref="S11:T11"/>
    <mergeCell ref="S12:T12"/>
    <mergeCell ref="S13:T13"/>
    <mergeCell ref="S24:T24"/>
    <mergeCell ref="S25:T25"/>
    <mergeCell ref="S26:T26"/>
    <mergeCell ref="S27:T27"/>
    <mergeCell ref="S28:T28"/>
    <mergeCell ref="S19:T19"/>
    <mergeCell ref="S20:T20"/>
    <mergeCell ref="S21:T21"/>
    <mergeCell ref="S22:T22"/>
    <mergeCell ref="S23:T23"/>
    <mergeCell ref="S34:T34"/>
    <mergeCell ref="S36:T36"/>
    <mergeCell ref="S37:T37"/>
    <mergeCell ref="S38:T38"/>
    <mergeCell ref="S41:T41"/>
    <mergeCell ref="S29:T29"/>
    <mergeCell ref="S30:T30"/>
    <mergeCell ref="S31:T31"/>
    <mergeCell ref="S32:T32"/>
    <mergeCell ref="S33:T33"/>
    <mergeCell ref="W41:X41"/>
    <mergeCell ref="AA41:AB41"/>
    <mergeCell ref="AJ1:AM1"/>
    <mergeCell ref="AN1:AQ3"/>
    <mergeCell ref="AR1:AU1"/>
    <mergeCell ref="AJ2:AM2"/>
    <mergeCell ref="AR2:AU2"/>
    <mergeCell ref="AJ3:AM3"/>
    <mergeCell ref="AR3:AU3"/>
    <mergeCell ref="AJ4:AU5"/>
    <mergeCell ref="AK6:AL6"/>
    <mergeCell ref="AU6:AV6"/>
    <mergeCell ref="AK7:AL7"/>
    <mergeCell ref="AK8:AL8"/>
    <mergeCell ref="AK9:AL9"/>
    <mergeCell ref="AK10:AL10"/>
    <mergeCell ref="R4:AC5"/>
    <mergeCell ref="S6:T6"/>
    <mergeCell ref="AC6:AD6"/>
    <mergeCell ref="S7:T7"/>
    <mergeCell ref="S8:T8"/>
    <mergeCell ref="R1:U1"/>
    <mergeCell ref="V1:Y3"/>
    <mergeCell ref="Z1:AC1"/>
    <mergeCell ref="AK16:AL16"/>
    <mergeCell ref="AK17:AL17"/>
    <mergeCell ref="AK18:AL18"/>
    <mergeCell ref="AK19:AL19"/>
    <mergeCell ref="AK20:AL20"/>
    <mergeCell ref="AK11:AL11"/>
    <mergeCell ref="AK12:AL12"/>
    <mergeCell ref="AK13:AL13"/>
    <mergeCell ref="AK14:AL14"/>
    <mergeCell ref="AK15:AL15"/>
    <mergeCell ref="AK26:AL26"/>
    <mergeCell ref="AK27:AL27"/>
    <mergeCell ref="AK28:AL28"/>
    <mergeCell ref="AK29:AL29"/>
    <mergeCell ref="AK30:AL30"/>
    <mergeCell ref="AK21:AL21"/>
    <mergeCell ref="AK22:AL22"/>
    <mergeCell ref="AK23:AL23"/>
    <mergeCell ref="AK24:AL24"/>
    <mergeCell ref="AK25:AL25"/>
    <mergeCell ref="AK37:AL37"/>
    <mergeCell ref="AK38:AL38"/>
    <mergeCell ref="AK41:AL41"/>
    <mergeCell ref="AO41:AP41"/>
    <mergeCell ref="AS41:AT41"/>
    <mergeCell ref="AK31:AL31"/>
    <mergeCell ref="AK32:AL32"/>
    <mergeCell ref="AK33:AL33"/>
    <mergeCell ref="AK34:AL34"/>
    <mergeCell ref="AK36:AL36"/>
    <mergeCell ref="A39:K40"/>
    <mergeCell ref="A47:D47"/>
    <mergeCell ref="E47:H49"/>
    <mergeCell ref="I47:K47"/>
    <mergeCell ref="A48:D48"/>
    <mergeCell ref="I48:K48"/>
    <mergeCell ref="A49:D49"/>
    <mergeCell ref="I49:K49"/>
    <mergeCell ref="A50:K51"/>
    <mergeCell ref="B52:C52"/>
    <mergeCell ref="K52:L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2:C82"/>
    <mergeCell ref="B83:C83"/>
    <mergeCell ref="B84:C84"/>
    <mergeCell ref="A85:K86"/>
    <mergeCell ref="B87:C87"/>
    <mergeCell ref="F87:G87"/>
    <mergeCell ref="B105:C105"/>
    <mergeCell ref="B106:C106"/>
    <mergeCell ref="B107:C107"/>
    <mergeCell ref="A93:D93"/>
    <mergeCell ref="E93:H95"/>
    <mergeCell ref="I93:K93"/>
    <mergeCell ref="A94:D94"/>
    <mergeCell ref="I94:K94"/>
    <mergeCell ref="A95:D95"/>
    <mergeCell ref="I95:K95"/>
    <mergeCell ref="A96:K97"/>
    <mergeCell ref="B98:C98"/>
    <mergeCell ref="K98:L98"/>
    <mergeCell ref="B130:C130"/>
    <mergeCell ref="A131:K132"/>
    <mergeCell ref="B133:C133"/>
    <mergeCell ref="F133:G133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N3:P4"/>
    <mergeCell ref="N5:P5"/>
    <mergeCell ref="N49:P50"/>
    <mergeCell ref="N51:P51"/>
    <mergeCell ref="N95:P96"/>
    <mergeCell ref="N97:P97"/>
    <mergeCell ref="B126:C126"/>
    <mergeCell ref="B128:C128"/>
    <mergeCell ref="B129:C129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B100:C100"/>
    <mergeCell ref="B101:C101"/>
    <mergeCell ref="B102:C102"/>
    <mergeCell ref="B103:C103"/>
    <mergeCell ref="B104:C104"/>
  </mergeCells>
  <conditionalFormatting sqref="I7:I38">
    <cfRule type="cellIs" dxfId="14" priority="5" stopIfTrue="1" operator="greaterThanOrEqual">
      <formula>10</formula>
    </cfRule>
  </conditionalFormatting>
  <conditionalFormatting sqref="Z7:Z38">
    <cfRule type="cellIs" dxfId="13" priority="4" stopIfTrue="1" operator="greaterThanOrEqual">
      <formula>10</formula>
    </cfRule>
  </conditionalFormatting>
  <conditionalFormatting sqref="AR7:AR38">
    <cfRule type="cellIs" dxfId="12" priority="3" stopIfTrue="1" operator="greaterThanOrEqual">
      <formula>10</formula>
    </cfRule>
  </conditionalFormatting>
  <conditionalFormatting sqref="I99:I130">
    <cfRule type="cellIs" dxfId="11" priority="1" stopIfTrue="1" operator="greaterThanOrEqual">
      <formula>10</formula>
    </cfRule>
  </conditionalFormatting>
  <conditionalFormatting sqref="I53:I84">
    <cfRule type="cellIs" dxfId="10" priority="2" stopIfTrue="1" operator="greaterThanOrEqual">
      <formula>10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3399"/>
  </sheetPr>
  <dimension ref="A1:AV101"/>
  <sheetViews>
    <sheetView rightToLeft="1" topLeftCell="A86" workbookViewId="0">
      <selection activeCell="K97" sqref="K97"/>
    </sheetView>
  </sheetViews>
  <sheetFormatPr baseColWidth="10" defaultColWidth="0" defaultRowHeight="15" zeroHeight="1"/>
  <cols>
    <col min="1" max="1" width="3.42578125" style="25" customWidth="1"/>
    <col min="2" max="2" width="11" style="25" customWidth="1"/>
    <col min="3" max="3" width="5.42578125" style="25" customWidth="1"/>
    <col min="4" max="4" width="7.42578125" style="25" customWidth="1"/>
    <col min="5" max="5" width="7.28515625" style="25" customWidth="1"/>
    <col min="6" max="6" width="7.5703125" style="25" customWidth="1"/>
    <col min="7" max="7" width="7.42578125" style="25" customWidth="1"/>
    <col min="8" max="8" width="7" style="25" customWidth="1"/>
    <col min="9" max="9" width="7.7109375" style="25" customWidth="1"/>
    <col min="10" max="10" width="7.140625" style="25" customWidth="1"/>
    <col min="11" max="11" width="19.42578125" style="25" customWidth="1"/>
    <col min="12" max="12" width="11" style="25" hidden="1" customWidth="1"/>
    <col min="13" max="13" width="6.5703125" style="25" customWidth="1"/>
    <col min="14" max="17" width="11" style="25" customWidth="1"/>
    <col min="18" max="28" width="11" style="25" hidden="1" customWidth="1"/>
    <col min="29" max="29" width="18.42578125" style="25" hidden="1" customWidth="1"/>
    <col min="30" max="46" width="11" style="25" hidden="1" customWidth="1"/>
    <col min="47" max="47" width="17" style="25" hidden="1" customWidth="1"/>
    <col min="48" max="16384" width="11" style="25" hidden="1"/>
  </cols>
  <sheetData>
    <row r="1" spans="1:48" ht="19.5" customHeight="1" thickTop="1">
      <c r="A1" s="164" t="s">
        <v>9</v>
      </c>
      <c r="B1" s="165"/>
      <c r="C1" s="165"/>
      <c r="D1" s="166"/>
      <c r="E1" s="167" t="s">
        <v>0</v>
      </c>
      <c r="F1" s="168"/>
      <c r="G1" s="168"/>
      <c r="H1" s="169"/>
      <c r="I1" s="176" t="s">
        <v>143</v>
      </c>
      <c r="J1" s="177"/>
      <c r="K1" s="178"/>
      <c r="R1" s="164" t="s">
        <v>138</v>
      </c>
      <c r="S1" s="165"/>
      <c r="T1" s="165"/>
      <c r="U1" s="166"/>
      <c r="V1" s="167" t="s">
        <v>136</v>
      </c>
      <c r="W1" s="168"/>
      <c r="X1" s="168"/>
      <c r="Y1" s="169"/>
      <c r="Z1" s="176" t="s">
        <v>12</v>
      </c>
      <c r="AA1" s="177"/>
      <c r="AB1" s="177"/>
      <c r="AC1" s="178"/>
      <c r="AJ1" s="164" t="s">
        <v>138</v>
      </c>
      <c r="AK1" s="165"/>
      <c r="AL1" s="165"/>
      <c r="AM1" s="166"/>
      <c r="AN1" s="167" t="s">
        <v>137</v>
      </c>
      <c r="AO1" s="168"/>
      <c r="AP1" s="168"/>
      <c r="AQ1" s="169"/>
      <c r="AR1" s="176" t="s">
        <v>12</v>
      </c>
      <c r="AS1" s="177"/>
      <c r="AT1" s="177"/>
      <c r="AU1" s="178"/>
    </row>
    <row r="2" spans="1:48" ht="18.75" customHeight="1">
      <c r="A2" s="179" t="s">
        <v>85</v>
      </c>
      <c r="B2" s="180"/>
      <c r="C2" s="180"/>
      <c r="D2" s="181"/>
      <c r="E2" s="170"/>
      <c r="F2" s="171"/>
      <c r="G2" s="171"/>
      <c r="H2" s="172"/>
      <c r="I2" s="182" t="s">
        <v>14</v>
      </c>
      <c r="J2" s="183"/>
      <c r="K2" s="184"/>
      <c r="R2" s="179" t="s">
        <v>85</v>
      </c>
      <c r="S2" s="180"/>
      <c r="T2" s="180"/>
      <c r="U2" s="181"/>
      <c r="V2" s="170"/>
      <c r="W2" s="171"/>
      <c r="X2" s="171"/>
      <c r="Y2" s="172"/>
      <c r="Z2" s="182" t="s">
        <v>14</v>
      </c>
      <c r="AA2" s="183"/>
      <c r="AB2" s="183"/>
      <c r="AC2" s="184"/>
      <c r="AJ2" s="179" t="s">
        <v>85</v>
      </c>
      <c r="AK2" s="180"/>
      <c r="AL2" s="180"/>
      <c r="AM2" s="181"/>
      <c r="AN2" s="170"/>
      <c r="AO2" s="171"/>
      <c r="AP2" s="171"/>
      <c r="AQ2" s="172"/>
      <c r="AR2" s="182" t="s">
        <v>14</v>
      </c>
      <c r="AS2" s="183"/>
      <c r="AT2" s="183"/>
      <c r="AU2" s="184"/>
    </row>
    <row r="3" spans="1:48" ht="18.75" customHeight="1">
      <c r="A3" s="185" t="s">
        <v>10</v>
      </c>
      <c r="B3" s="186"/>
      <c r="C3" s="186"/>
      <c r="D3" s="187"/>
      <c r="E3" s="173"/>
      <c r="F3" s="174"/>
      <c r="G3" s="174"/>
      <c r="H3" s="175"/>
      <c r="I3" s="182" t="s">
        <v>11</v>
      </c>
      <c r="J3" s="183"/>
      <c r="K3" s="184"/>
      <c r="N3" s="108" t="s">
        <v>200</v>
      </c>
      <c r="O3" s="108"/>
      <c r="P3" s="108"/>
      <c r="R3" s="185" t="s">
        <v>10</v>
      </c>
      <c r="S3" s="186"/>
      <c r="T3" s="186"/>
      <c r="U3" s="187"/>
      <c r="V3" s="173"/>
      <c r="W3" s="174"/>
      <c r="X3" s="174"/>
      <c r="Y3" s="175"/>
      <c r="Z3" s="182" t="s">
        <v>11</v>
      </c>
      <c r="AA3" s="183"/>
      <c r="AB3" s="183"/>
      <c r="AC3" s="184"/>
      <c r="AJ3" s="185" t="s">
        <v>10</v>
      </c>
      <c r="AK3" s="186"/>
      <c r="AL3" s="186"/>
      <c r="AM3" s="187"/>
      <c r="AN3" s="173"/>
      <c r="AO3" s="174"/>
      <c r="AP3" s="174"/>
      <c r="AQ3" s="175"/>
      <c r="AR3" s="182" t="s">
        <v>11</v>
      </c>
      <c r="AS3" s="183"/>
      <c r="AT3" s="183"/>
      <c r="AU3" s="184"/>
    </row>
    <row r="4" spans="1:48" ht="14.25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N4" s="108"/>
      <c r="O4" s="108"/>
      <c r="P4" s="108"/>
      <c r="R4" s="188" t="s">
        <v>1</v>
      </c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J4" s="188" t="s">
        <v>1</v>
      </c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</row>
    <row r="5" spans="1:48" ht="14.25" customHeight="1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N5" s="106"/>
      <c r="O5" s="106"/>
      <c r="P5" s="106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</row>
    <row r="6" spans="1:48" ht="15.75">
      <c r="A6" s="52" t="s">
        <v>13</v>
      </c>
      <c r="B6" s="189" t="s">
        <v>2</v>
      </c>
      <c r="C6" s="190"/>
      <c r="D6" s="52" t="s">
        <v>45</v>
      </c>
      <c r="E6" s="52" t="s">
        <v>46</v>
      </c>
      <c r="F6" s="52" t="s">
        <v>47</v>
      </c>
      <c r="G6" s="44" t="s">
        <v>3</v>
      </c>
      <c r="H6" s="52" t="s">
        <v>142</v>
      </c>
      <c r="I6" s="52" t="s">
        <v>4</v>
      </c>
      <c r="J6" s="51" t="s">
        <v>202</v>
      </c>
      <c r="K6" s="191" t="s">
        <v>7</v>
      </c>
      <c r="L6" s="191"/>
      <c r="N6" s="97" t="s">
        <v>197</v>
      </c>
      <c r="O6" s="97" t="s">
        <v>198</v>
      </c>
      <c r="P6" s="97" t="s">
        <v>199</v>
      </c>
      <c r="R6" s="52" t="s">
        <v>13</v>
      </c>
      <c r="S6" s="189" t="s">
        <v>2</v>
      </c>
      <c r="T6" s="190"/>
      <c r="U6" s="52" t="s">
        <v>45</v>
      </c>
      <c r="V6" s="52" t="s">
        <v>46</v>
      </c>
      <c r="W6" s="52" t="s">
        <v>47</v>
      </c>
      <c r="X6" s="26" t="s">
        <v>3</v>
      </c>
      <c r="Y6" s="52" t="s">
        <v>8</v>
      </c>
      <c r="Z6" s="52" t="s">
        <v>4</v>
      </c>
      <c r="AA6" s="26" t="s">
        <v>5</v>
      </c>
      <c r="AB6" s="51" t="s">
        <v>6</v>
      </c>
      <c r="AC6" s="191" t="s">
        <v>7</v>
      </c>
      <c r="AD6" s="191"/>
      <c r="AJ6" s="52" t="s">
        <v>13</v>
      </c>
      <c r="AK6" s="189" t="s">
        <v>2</v>
      </c>
      <c r="AL6" s="190"/>
      <c r="AM6" s="52" t="s">
        <v>45</v>
      </c>
      <c r="AN6" s="52" t="s">
        <v>46</v>
      </c>
      <c r="AO6" s="52" t="s">
        <v>47</v>
      </c>
      <c r="AP6" s="26" t="s">
        <v>3</v>
      </c>
      <c r="AQ6" s="52" t="s">
        <v>8</v>
      </c>
      <c r="AR6" s="52" t="s">
        <v>4</v>
      </c>
      <c r="AS6" s="26" t="s">
        <v>5</v>
      </c>
      <c r="AT6" s="51" t="s">
        <v>6</v>
      </c>
      <c r="AU6" s="191" t="s">
        <v>7</v>
      </c>
      <c r="AV6" s="191"/>
    </row>
    <row r="7" spans="1:48" ht="15.75">
      <c r="A7" s="34">
        <v>1</v>
      </c>
      <c r="B7" s="109" t="s">
        <v>86</v>
      </c>
      <c r="C7" s="110" t="s">
        <v>86</v>
      </c>
      <c r="D7" s="74" t="s">
        <v>146</v>
      </c>
      <c r="E7" s="75" t="s">
        <v>145</v>
      </c>
      <c r="F7" s="76" t="s">
        <v>145</v>
      </c>
      <c r="G7" s="77" t="s">
        <v>156</v>
      </c>
      <c r="H7" s="78">
        <f>G7*2</f>
        <v>25</v>
      </c>
      <c r="I7" s="79">
        <f>(H7+F7+E7+D7)/5</f>
        <v>12.6</v>
      </c>
      <c r="J7" s="83">
        <f>I7*3</f>
        <v>37.799999999999997</v>
      </c>
      <c r="K7" s="32" t="str">
        <f t="shared" ref="K7:K26" si="0">IF(I7&gt;=18,"نتائج ممتازة",IF(I7&gt;=14,"نتائج جيدة جدا",IF(I7&gt;=12," نتائج جد حسنة",IF(I7&gt;=10,"نتائج متوسطة",IF(I7&gt;=7,"نتائج ضعيفة","نتائج ضعيفة جدا")))))</f>
        <v xml:space="preserve"> نتائج جد حسنة</v>
      </c>
      <c r="L7" s="63"/>
      <c r="N7" s="98"/>
      <c r="O7" s="99"/>
      <c r="P7" s="100"/>
      <c r="R7" s="34">
        <v>1</v>
      </c>
      <c r="S7" s="109" t="s">
        <v>86</v>
      </c>
      <c r="T7" s="110" t="s">
        <v>86</v>
      </c>
      <c r="U7" s="61"/>
      <c r="V7" s="62"/>
      <c r="W7" s="43"/>
      <c r="X7" s="28"/>
      <c r="Y7" s="28">
        <f>X7*2</f>
        <v>0</v>
      </c>
      <c r="Z7" s="29">
        <f>(Y7+W7)/3</f>
        <v>0</v>
      </c>
      <c r="AA7" s="30">
        <v>3</v>
      </c>
      <c r="AB7" s="31">
        <f>Z7*AA7</f>
        <v>0</v>
      </c>
      <c r="AC7" s="32" t="str">
        <f t="shared" ref="AC7:AC26" si="1">IF(Z7&gt;=18,"نتائج ممتازة",IF(Z7&gt;=14,"نتائج جيدة جدا",IF(Z7&gt;=12," نتائج جد حسنة",IF(Z7&gt;=10,"نتائج متوسطة",IF(Z7&gt;=7,"نتائج ضعيفة","نتائج ضعيفة جدا")))))</f>
        <v>نتائج ضعيفة جدا</v>
      </c>
      <c r="AD7" s="63"/>
      <c r="AJ7" s="34">
        <v>1</v>
      </c>
      <c r="AK7" s="109" t="s">
        <v>86</v>
      </c>
      <c r="AL7" s="110" t="s">
        <v>86</v>
      </c>
      <c r="AM7" s="61"/>
      <c r="AN7" s="62"/>
      <c r="AO7" s="43"/>
      <c r="AP7" s="28"/>
      <c r="AQ7" s="28">
        <f>AP7*2</f>
        <v>0</v>
      </c>
      <c r="AR7" s="29">
        <f>(AQ7+AO7)/3</f>
        <v>0</v>
      </c>
      <c r="AS7" s="30">
        <v>3</v>
      </c>
      <c r="AT7" s="31">
        <f>AR7*AS7</f>
        <v>0</v>
      </c>
      <c r="AU7" s="32" t="str">
        <f t="shared" ref="AU7:AU26" si="2">IF(AR7&gt;=18,"نتائج ممتازة",IF(AR7&gt;=14,"نتائج جيدة جدا",IF(AR7&gt;=12," نتائج جد حسنة",IF(AR7&gt;=10,"نتائج متوسطة",IF(AR7&gt;=7,"نتائج ضعيفة","نتائج ضعيفة جدا")))))</f>
        <v>نتائج ضعيفة جدا</v>
      </c>
      <c r="AV7" s="63"/>
    </row>
    <row r="8" spans="1:48" ht="15.75">
      <c r="A8" s="34">
        <v>2</v>
      </c>
      <c r="B8" s="109" t="s">
        <v>87</v>
      </c>
      <c r="C8" s="110" t="s">
        <v>87</v>
      </c>
      <c r="D8" s="74" t="s">
        <v>158</v>
      </c>
      <c r="E8" s="75" t="s">
        <v>158</v>
      </c>
      <c r="F8" s="76" t="s">
        <v>183</v>
      </c>
      <c r="G8" s="77" t="s">
        <v>183</v>
      </c>
      <c r="H8" s="78">
        <f t="shared" ref="H8:H26" si="3">G8*2</f>
        <v>12</v>
      </c>
      <c r="I8" s="79">
        <f t="shared" ref="I8:I26" si="4">(H8+F8+E8+D8)/5</f>
        <v>7.6</v>
      </c>
      <c r="J8" s="83">
        <f t="shared" ref="J8:J26" si="5">I8*3</f>
        <v>22.799999999999997</v>
      </c>
      <c r="K8" s="32" t="str">
        <f t="shared" si="0"/>
        <v>نتائج ضعيفة</v>
      </c>
      <c r="L8" s="63"/>
      <c r="N8" s="98"/>
      <c r="O8" s="99"/>
      <c r="P8" s="100"/>
      <c r="R8" s="34">
        <v>2</v>
      </c>
      <c r="S8" s="109" t="s">
        <v>87</v>
      </c>
      <c r="T8" s="110" t="s">
        <v>87</v>
      </c>
      <c r="U8" s="59"/>
      <c r="V8" s="64"/>
      <c r="W8" s="65"/>
      <c r="X8" s="37"/>
      <c r="Y8" s="28">
        <f t="shared" ref="Y8:Y26" si="6">X8*2</f>
        <v>0</v>
      </c>
      <c r="Z8" s="29">
        <f t="shared" ref="Z8:Z26" si="7">(Y8+W8)/3</f>
        <v>0</v>
      </c>
      <c r="AA8" s="30">
        <v>3</v>
      </c>
      <c r="AB8" s="31">
        <f t="shared" ref="AB8:AB26" si="8">Z8*AA8</f>
        <v>0</v>
      </c>
      <c r="AC8" s="32" t="str">
        <f t="shared" si="1"/>
        <v>نتائج ضعيفة جدا</v>
      </c>
      <c r="AD8" s="63"/>
      <c r="AJ8" s="34">
        <v>2</v>
      </c>
      <c r="AK8" s="109" t="s">
        <v>87</v>
      </c>
      <c r="AL8" s="110" t="s">
        <v>87</v>
      </c>
      <c r="AM8" s="59"/>
      <c r="AN8" s="64"/>
      <c r="AO8" s="65"/>
      <c r="AP8" s="37"/>
      <c r="AQ8" s="28">
        <f t="shared" ref="AQ8:AQ26" si="9">AP8*2</f>
        <v>0</v>
      </c>
      <c r="AR8" s="29">
        <f t="shared" ref="AR8:AR26" si="10">(AQ8+AO8)/3</f>
        <v>0</v>
      </c>
      <c r="AS8" s="30">
        <v>3</v>
      </c>
      <c r="AT8" s="31">
        <f t="shared" ref="AT8:AT26" si="11">AR8*AS8</f>
        <v>0</v>
      </c>
      <c r="AU8" s="32" t="str">
        <f t="shared" si="2"/>
        <v>نتائج ضعيفة جدا</v>
      </c>
      <c r="AV8" s="63"/>
    </row>
    <row r="9" spans="1:48" ht="15.75">
      <c r="A9" s="34">
        <v>3</v>
      </c>
      <c r="B9" s="109" t="s">
        <v>88</v>
      </c>
      <c r="C9" s="110" t="s">
        <v>88</v>
      </c>
      <c r="D9" s="74" t="s">
        <v>148</v>
      </c>
      <c r="E9" s="75" t="s">
        <v>145</v>
      </c>
      <c r="F9" s="76" t="s">
        <v>152</v>
      </c>
      <c r="G9" s="77" t="s">
        <v>171</v>
      </c>
      <c r="H9" s="78">
        <f t="shared" si="3"/>
        <v>22.5</v>
      </c>
      <c r="I9" s="79">
        <f t="shared" si="4"/>
        <v>11.7</v>
      </c>
      <c r="J9" s="83">
        <f t="shared" si="5"/>
        <v>35.099999999999994</v>
      </c>
      <c r="K9" s="32" t="str">
        <f t="shared" si="0"/>
        <v>نتائج متوسطة</v>
      </c>
      <c r="L9" s="63"/>
      <c r="N9" s="98"/>
      <c r="O9" s="99"/>
      <c r="P9" s="100"/>
      <c r="R9" s="34">
        <v>3</v>
      </c>
      <c r="S9" s="109" t="s">
        <v>88</v>
      </c>
      <c r="T9" s="110" t="s">
        <v>88</v>
      </c>
      <c r="U9" s="59"/>
      <c r="V9" s="64"/>
      <c r="W9" s="65"/>
      <c r="X9" s="37"/>
      <c r="Y9" s="28">
        <f t="shared" si="6"/>
        <v>0</v>
      </c>
      <c r="Z9" s="29">
        <f t="shared" si="7"/>
        <v>0</v>
      </c>
      <c r="AA9" s="30">
        <v>3</v>
      </c>
      <c r="AB9" s="31">
        <f t="shared" si="8"/>
        <v>0</v>
      </c>
      <c r="AC9" s="32" t="str">
        <f t="shared" si="1"/>
        <v>نتائج ضعيفة جدا</v>
      </c>
      <c r="AD9" s="63"/>
      <c r="AJ9" s="34">
        <v>3</v>
      </c>
      <c r="AK9" s="109" t="s">
        <v>88</v>
      </c>
      <c r="AL9" s="110" t="s">
        <v>88</v>
      </c>
      <c r="AM9" s="59"/>
      <c r="AN9" s="64"/>
      <c r="AO9" s="65"/>
      <c r="AP9" s="37"/>
      <c r="AQ9" s="28">
        <f t="shared" si="9"/>
        <v>0</v>
      </c>
      <c r="AR9" s="29">
        <f t="shared" si="10"/>
        <v>0</v>
      </c>
      <c r="AS9" s="30">
        <v>3</v>
      </c>
      <c r="AT9" s="31">
        <f t="shared" si="11"/>
        <v>0</v>
      </c>
      <c r="AU9" s="32" t="str">
        <f t="shared" si="2"/>
        <v>نتائج ضعيفة جدا</v>
      </c>
      <c r="AV9" s="63"/>
    </row>
    <row r="10" spans="1:48" ht="15.75">
      <c r="A10" s="34">
        <v>4</v>
      </c>
      <c r="B10" s="109" t="s">
        <v>89</v>
      </c>
      <c r="C10" s="110" t="s">
        <v>89</v>
      </c>
      <c r="D10" s="74" t="s">
        <v>145</v>
      </c>
      <c r="E10" s="75" t="s">
        <v>152</v>
      </c>
      <c r="F10" s="76" t="s">
        <v>183</v>
      </c>
      <c r="G10" s="77" t="s">
        <v>178</v>
      </c>
      <c r="H10" s="78">
        <f t="shared" si="3"/>
        <v>15</v>
      </c>
      <c r="I10" s="79">
        <f t="shared" si="4"/>
        <v>8.8000000000000007</v>
      </c>
      <c r="J10" s="83">
        <f t="shared" si="5"/>
        <v>26.400000000000002</v>
      </c>
      <c r="K10" s="32" t="str">
        <f t="shared" si="0"/>
        <v>نتائج ضعيفة</v>
      </c>
      <c r="L10" s="63"/>
      <c r="N10" s="98"/>
      <c r="O10" s="99"/>
      <c r="P10" s="100"/>
      <c r="R10" s="34">
        <v>4</v>
      </c>
      <c r="S10" s="109" t="s">
        <v>89</v>
      </c>
      <c r="T10" s="110" t="s">
        <v>89</v>
      </c>
      <c r="U10" s="59"/>
      <c r="V10" s="64"/>
      <c r="W10" s="65"/>
      <c r="X10" s="37"/>
      <c r="Y10" s="28">
        <f t="shared" si="6"/>
        <v>0</v>
      </c>
      <c r="Z10" s="29">
        <f t="shared" si="7"/>
        <v>0</v>
      </c>
      <c r="AA10" s="30">
        <v>3</v>
      </c>
      <c r="AB10" s="31">
        <f t="shared" si="8"/>
        <v>0</v>
      </c>
      <c r="AC10" s="32" t="str">
        <f t="shared" si="1"/>
        <v>نتائج ضعيفة جدا</v>
      </c>
      <c r="AD10" s="63"/>
      <c r="AJ10" s="34">
        <v>4</v>
      </c>
      <c r="AK10" s="109" t="s">
        <v>89</v>
      </c>
      <c r="AL10" s="110" t="s">
        <v>89</v>
      </c>
      <c r="AM10" s="59"/>
      <c r="AN10" s="64"/>
      <c r="AO10" s="65"/>
      <c r="AP10" s="37"/>
      <c r="AQ10" s="28">
        <f t="shared" si="9"/>
        <v>0</v>
      </c>
      <c r="AR10" s="29">
        <f t="shared" si="10"/>
        <v>0</v>
      </c>
      <c r="AS10" s="30">
        <v>3</v>
      </c>
      <c r="AT10" s="31">
        <f t="shared" si="11"/>
        <v>0</v>
      </c>
      <c r="AU10" s="32" t="str">
        <f t="shared" si="2"/>
        <v>نتائج ضعيفة جدا</v>
      </c>
      <c r="AV10" s="63"/>
    </row>
    <row r="11" spans="1:48" ht="15.75">
      <c r="A11" s="34">
        <v>5</v>
      </c>
      <c r="B11" s="109" t="s">
        <v>90</v>
      </c>
      <c r="C11" s="110" t="s">
        <v>90</v>
      </c>
      <c r="D11" s="74" t="s">
        <v>152</v>
      </c>
      <c r="E11" s="75" t="s">
        <v>158</v>
      </c>
      <c r="F11" s="76" t="s">
        <v>168</v>
      </c>
      <c r="G11" s="77" t="s">
        <v>176</v>
      </c>
      <c r="H11" s="78">
        <f t="shared" si="3"/>
        <v>13</v>
      </c>
      <c r="I11" s="79">
        <f t="shared" si="4"/>
        <v>8.4</v>
      </c>
      <c r="J11" s="83">
        <f t="shared" si="5"/>
        <v>25.200000000000003</v>
      </c>
      <c r="K11" s="32" t="str">
        <f t="shared" si="0"/>
        <v>نتائج ضعيفة</v>
      </c>
      <c r="L11" s="63"/>
      <c r="N11" s="98"/>
      <c r="O11" s="99"/>
      <c r="P11" s="100"/>
      <c r="R11" s="34">
        <v>5</v>
      </c>
      <c r="S11" s="109" t="s">
        <v>90</v>
      </c>
      <c r="T11" s="110" t="s">
        <v>90</v>
      </c>
      <c r="U11" s="59"/>
      <c r="V11" s="64"/>
      <c r="W11" s="65"/>
      <c r="X11" s="37"/>
      <c r="Y11" s="28">
        <f t="shared" si="6"/>
        <v>0</v>
      </c>
      <c r="Z11" s="29">
        <f t="shared" si="7"/>
        <v>0</v>
      </c>
      <c r="AA11" s="30">
        <v>3</v>
      </c>
      <c r="AB11" s="31">
        <f t="shared" si="8"/>
        <v>0</v>
      </c>
      <c r="AC11" s="32" t="str">
        <f t="shared" si="1"/>
        <v>نتائج ضعيفة جدا</v>
      </c>
      <c r="AD11" s="63"/>
      <c r="AJ11" s="34">
        <v>5</v>
      </c>
      <c r="AK11" s="109" t="s">
        <v>90</v>
      </c>
      <c r="AL11" s="110" t="s">
        <v>90</v>
      </c>
      <c r="AM11" s="59"/>
      <c r="AN11" s="64"/>
      <c r="AO11" s="65"/>
      <c r="AP11" s="37"/>
      <c r="AQ11" s="28">
        <f t="shared" si="9"/>
        <v>0</v>
      </c>
      <c r="AR11" s="29">
        <f t="shared" si="10"/>
        <v>0</v>
      </c>
      <c r="AS11" s="30">
        <v>3</v>
      </c>
      <c r="AT11" s="31">
        <f t="shared" si="11"/>
        <v>0</v>
      </c>
      <c r="AU11" s="32" t="str">
        <f t="shared" si="2"/>
        <v>نتائج ضعيفة جدا</v>
      </c>
      <c r="AV11" s="63"/>
    </row>
    <row r="12" spans="1:48" ht="15.75">
      <c r="A12" s="34">
        <v>6</v>
      </c>
      <c r="B12" s="109" t="s">
        <v>91</v>
      </c>
      <c r="C12" s="110" t="s">
        <v>91</v>
      </c>
      <c r="D12" s="74" t="s">
        <v>146</v>
      </c>
      <c r="E12" s="75" t="s">
        <v>145</v>
      </c>
      <c r="F12" s="76" t="s">
        <v>159</v>
      </c>
      <c r="G12" s="77" t="s">
        <v>148</v>
      </c>
      <c r="H12" s="78">
        <f t="shared" si="3"/>
        <v>26</v>
      </c>
      <c r="I12" s="79">
        <f t="shared" si="4"/>
        <v>12.5</v>
      </c>
      <c r="J12" s="83">
        <f t="shared" si="5"/>
        <v>37.5</v>
      </c>
      <c r="K12" s="32" t="str">
        <f t="shared" si="0"/>
        <v xml:space="preserve"> نتائج جد حسنة</v>
      </c>
      <c r="L12" s="63"/>
      <c r="N12" s="98"/>
      <c r="O12" s="99"/>
      <c r="P12" s="100"/>
      <c r="R12" s="34">
        <v>6</v>
      </c>
      <c r="S12" s="109" t="s">
        <v>91</v>
      </c>
      <c r="T12" s="110" t="s">
        <v>91</v>
      </c>
      <c r="U12" s="59"/>
      <c r="V12" s="64"/>
      <c r="W12" s="65"/>
      <c r="X12" s="37"/>
      <c r="Y12" s="28">
        <f t="shared" si="6"/>
        <v>0</v>
      </c>
      <c r="Z12" s="29">
        <f t="shared" si="7"/>
        <v>0</v>
      </c>
      <c r="AA12" s="30">
        <v>3</v>
      </c>
      <c r="AB12" s="31">
        <f t="shared" si="8"/>
        <v>0</v>
      </c>
      <c r="AC12" s="32" t="str">
        <f t="shared" si="1"/>
        <v>نتائج ضعيفة جدا</v>
      </c>
      <c r="AD12" s="63"/>
      <c r="AJ12" s="34">
        <v>6</v>
      </c>
      <c r="AK12" s="109" t="s">
        <v>91</v>
      </c>
      <c r="AL12" s="110" t="s">
        <v>91</v>
      </c>
      <c r="AM12" s="59"/>
      <c r="AN12" s="64"/>
      <c r="AO12" s="65"/>
      <c r="AP12" s="37"/>
      <c r="AQ12" s="28">
        <f t="shared" si="9"/>
        <v>0</v>
      </c>
      <c r="AR12" s="29">
        <f t="shared" si="10"/>
        <v>0</v>
      </c>
      <c r="AS12" s="30">
        <v>3</v>
      </c>
      <c r="AT12" s="31">
        <f t="shared" si="11"/>
        <v>0</v>
      </c>
      <c r="AU12" s="32" t="str">
        <f t="shared" si="2"/>
        <v>نتائج ضعيفة جدا</v>
      </c>
      <c r="AV12" s="63"/>
    </row>
    <row r="13" spans="1:48" ht="15.75">
      <c r="A13" s="34">
        <v>7</v>
      </c>
      <c r="B13" s="109" t="s">
        <v>92</v>
      </c>
      <c r="C13" s="110" t="s">
        <v>92</v>
      </c>
      <c r="D13" s="74" t="s">
        <v>146</v>
      </c>
      <c r="E13" s="75" t="s">
        <v>145</v>
      </c>
      <c r="F13" s="76" t="s">
        <v>160</v>
      </c>
      <c r="G13" s="77" t="s">
        <v>146</v>
      </c>
      <c r="H13" s="78">
        <f t="shared" si="3"/>
        <v>28</v>
      </c>
      <c r="I13" s="79">
        <f t="shared" si="4"/>
        <v>12.25</v>
      </c>
      <c r="J13" s="83">
        <f t="shared" si="5"/>
        <v>36.75</v>
      </c>
      <c r="K13" s="32" t="str">
        <f t="shared" si="0"/>
        <v xml:space="preserve"> نتائج جد حسنة</v>
      </c>
      <c r="L13" s="63"/>
      <c r="N13" s="98"/>
      <c r="O13" s="99"/>
      <c r="P13" s="100"/>
      <c r="R13" s="34">
        <v>7</v>
      </c>
      <c r="S13" s="109" t="s">
        <v>92</v>
      </c>
      <c r="T13" s="110" t="s">
        <v>92</v>
      </c>
      <c r="U13" s="59"/>
      <c r="V13" s="64"/>
      <c r="W13" s="65"/>
      <c r="X13" s="37"/>
      <c r="Y13" s="28">
        <f t="shared" si="6"/>
        <v>0</v>
      </c>
      <c r="Z13" s="29">
        <f t="shared" si="7"/>
        <v>0</v>
      </c>
      <c r="AA13" s="30">
        <v>3</v>
      </c>
      <c r="AB13" s="31">
        <f t="shared" si="8"/>
        <v>0</v>
      </c>
      <c r="AC13" s="32" t="str">
        <f t="shared" si="1"/>
        <v>نتائج ضعيفة جدا</v>
      </c>
      <c r="AD13" s="63"/>
      <c r="AJ13" s="34">
        <v>7</v>
      </c>
      <c r="AK13" s="109" t="s">
        <v>92</v>
      </c>
      <c r="AL13" s="110" t="s">
        <v>92</v>
      </c>
      <c r="AM13" s="59"/>
      <c r="AN13" s="64"/>
      <c r="AO13" s="65"/>
      <c r="AP13" s="37"/>
      <c r="AQ13" s="28">
        <f t="shared" si="9"/>
        <v>0</v>
      </c>
      <c r="AR13" s="29">
        <f t="shared" si="10"/>
        <v>0</v>
      </c>
      <c r="AS13" s="30">
        <v>3</v>
      </c>
      <c r="AT13" s="31">
        <f t="shared" si="11"/>
        <v>0</v>
      </c>
      <c r="AU13" s="32" t="str">
        <f t="shared" si="2"/>
        <v>نتائج ضعيفة جدا</v>
      </c>
      <c r="AV13" s="63"/>
    </row>
    <row r="14" spans="1:48" ht="15.75">
      <c r="A14" s="34">
        <v>8</v>
      </c>
      <c r="B14" s="109" t="s">
        <v>93</v>
      </c>
      <c r="C14" s="110" t="s">
        <v>93</v>
      </c>
      <c r="D14" s="74" t="s">
        <v>158</v>
      </c>
      <c r="E14" s="75" t="s">
        <v>158</v>
      </c>
      <c r="F14" s="76" t="s">
        <v>183</v>
      </c>
      <c r="G14" s="77" t="s">
        <v>184</v>
      </c>
      <c r="H14" s="78">
        <f t="shared" si="3"/>
        <v>6.5</v>
      </c>
      <c r="I14" s="79">
        <f t="shared" si="4"/>
        <v>6.5</v>
      </c>
      <c r="J14" s="83">
        <f t="shared" si="5"/>
        <v>19.5</v>
      </c>
      <c r="K14" s="32" t="str">
        <f t="shared" si="0"/>
        <v>نتائج ضعيفة جدا</v>
      </c>
      <c r="L14" s="63"/>
      <c r="N14" s="98"/>
      <c r="O14" s="99"/>
      <c r="P14" s="100"/>
      <c r="R14" s="34">
        <v>8</v>
      </c>
      <c r="S14" s="109" t="s">
        <v>93</v>
      </c>
      <c r="T14" s="110" t="s">
        <v>93</v>
      </c>
      <c r="U14" s="59"/>
      <c r="V14" s="64"/>
      <c r="W14" s="65"/>
      <c r="X14" s="37"/>
      <c r="Y14" s="28">
        <f t="shared" si="6"/>
        <v>0</v>
      </c>
      <c r="Z14" s="29">
        <f t="shared" si="7"/>
        <v>0</v>
      </c>
      <c r="AA14" s="30">
        <v>3</v>
      </c>
      <c r="AB14" s="31">
        <f t="shared" si="8"/>
        <v>0</v>
      </c>
      <c r="AC14" s="32" t="str">
        <f t="shared" si="1"/>
        <v>نتائج ضعيفة جدا</v>
      </c>
      <c r="AD14" s="63"/>
      <c r="AJ14" s="34">
        <v>8</v>
      </c>
      <c r="AK14" s="109" t="s">
        <v>93</v>
      </c>
      <c r="AL14" s="110" t="s">
        <v>93</v>
      </c>
      <c r="AM14" s="59"/>
      <c r="AN14" s="64"/>
      <c r="AO14" s="65"/>
      <c r="AP14" s="37"/>
      <c r="AQ14" s="28">
        <f t="shared" si="9"/>
        <v>0</v>
      </c>
      <c r="AR14" s="29">
        <f t="shared" si="10"/>
        <v>0</v>
      </c>
      <c r="AS14" s="30">
        <v>3</v>
      </c>
      <c r="AT14" s="31">
        <f t="shared" si="11"/>
        <v>0</v>
      </c>
      <c r="AU14" s="32" t="str">
        <f t="shared" si="2"/>
        <v>نتائج ضعيفة جدا</v>
      </c>
      <c r="AV14" s="63"/>
    </row>
    <row r="15" spans="1:48" ht="15.75">
      <c r="A15" s="34">
        <v>9</v>
      </c>
      <c r="B15" s="109" t="s">
        <v>94</v>
      </c>
      <c r="C15" s="110" t="s">
        <v>94</v>
      </c>
      <c r="D15" s="74" t="s">
        <v>157</v>
      </c>
      <c r="E15" s="75" t="s">
        <v>145</v>
      </c>
      <c r="F15" s="76" t="s">
        <v>185</v>
      </c>
      <c r="G15" s="77" t="s">
        <v>160</v>
      </c>
      <c r="H15" s="78">
        <f t="shared" si="3"/>
        <v>14.5</v>
      </c>
      <c r="I15" s="79">
        <f t="shared" si="4"/>
        <v>9.65</v>
      </c>
      <c r="J15" s="83">
        <f t="shared" si="5"/>
        <v>28.950000000000003</v>
      </c>
      <c r="K15" s="32" t="str">
        <f t="shared" si="0"/>
        <v>نتائج ضعيفة</v>
      </c>
      <c r="L15" s="63"/>
      <c r="N15" s="98"/>
      <c r="O15" s="99"/>
      <c r="P15" s="100"/>
      <c r="R15" s="34">
        <v>9</v>
      </c>
      <c r="S15" s="109" t="s">
        <v>94</v>
      </c>
      <c r="T15" s="110" t="s">
        <v>94</v>
      </c>
      <c r="U15" s="59"/>
      <c r="V15" s="64"/>
      <c r="W15" s="65"/>
      <c r="X15" s="37"/>
      <c r="Y15" s="28">
        <f t="shared" si="6"/>
        <v>0</v>
      </c>
      <c r="Z15" s="29">
        <f t="shared" si="7"/>
        <v>0</v>
      </c>
      <c r="AA15" s="30">
        <v>3</v>
      </c>
      <c r="AB15" s="31">
        <f t="shared" si="8"/>
        <v>0</v>
      </c>
      <c r="AC15" s="32" t="str">
        <f t="shared" si="1"/>
        <v>نتائج ضعيفة جدا</v>
      </c>
      <c r="AD15" s="63"/>
      <c r="AJ15" s="34">
        <v>9</v>
      </c>
      <c r="AK15" s="109" t="s">
        <v>94</v>
      </c>
      <c r="AL15" s="110" t="s">
        <v>94</v>
      </c>
      <c r="AM15" s="59"/>
      <c r="AN15" s="64"/>
      <c r="AO15" s="65"/>
      <c r="AP15" s="37"/>
      <c r="AQ15" s="28">
        <f t="shared" si="9"/>
        <v>0</v>
      </c>
      <c r="AR15" s="29">
        <f t="shared" si="10"/>
        <v>0</v>
      </c>
      <c r="AS15" s="30">
        <v>3</v>
      </c>
      <c r="AT15" s="31">
        <f t="shared" si="11"/>
        <v>0</v>
      </c>
      <c r="AU15" s="32" t="str">
        <f t="shared" si="2"/>
        <v>نتائج ضعيفة جدا</v>
      </c>
      <c r="AV15" s="63"/>
    </row>
    <row r="16" spans="1:48" ht="15.75">
      <c r="A16" s="34">
        <v>10</v>
      </c>
      <c r="B16" s="49" t="s">
        <v>135</v>
      </c>
      <c r="C16" s="50"/>
      <c r="D16" s="74" t="s">
        <v>145</v>
      </c>
      <c r="E16" s="75" t="s">
        <v>152</v>
      </c>
      <c r="F16" s="76">
        <v>7</v>
      </c>
      <c r="G16" s="77" t="s">
        <v>161</v>
      </c>
      <c r="H16" s="78">
        <f t="shared" si="3"/>
        <v>17</v>
      </c>
      <c r="I16" s="79">
        <f t="shared" si="4"/>
        <v>9.4</v>
      </c>
      <c r="J16" s="83">
        <f t="shared" si="5"/>
        <v>28.200000000000003</v>
      </c>
      <c r="K16" s="32" t="str">
        <f t="shared" si="0"/>
        <v>نتائج ضعيفة</v>
      </c>
      <c r="L16" s="63"/>
      <c r="N16" s="98"/>
      <c r="O16" s="99"/>
      <c r="P16" s="100"/>
      <c r="R16" s="34">
        <v>10</v>
      </c>
      <c r="S16" s="49" t="s">
        <v>135</v>
      </c>
      <c r="T16" s="50"/>
      <c r="U16" s="59"/>
      <c r="V16" s="64"/>
      <c r="W16" s="65"/>
      <c r="X16" s="37"/>
      <c r="Y16" s="28">
        <f t="shared" si="6"/>
        <v>0</v>
      </c>
      <c r="Z16" s="29">
        <f t="shared" si="7"/>
        <v>0</v>
      </c>
      <c r="AA16" s="30">
        <v>3</v>
      </c>
      <c r="AB16" s="31">
        <f t="shared" si="8"/>
        <v>0</v>
      </c>
      <c r="AC16" s="32" t="str">
        <f t="shared" si="1"/>
        <v>نتائج ضعيفة جدا</v>
      </c>
      <c r="AD16" s="63"/>
      <c r="AJ16" s="34">
        <v>10</v>
      </c>
      <c r="AK16" s="49" t="s">
        <v>135</v>
      </c>
      <c r="AL16" s="50"/>
      <c r="AM16" s="59"/>
      <c r="AN16" s="64"/>
      <c r="AO16" s="65"/>
      <c r="AP16" s="37"/>
      <c r="AQ16" s="28">
        <f t="shared" si="9"/>
        <v>0</v>
      </c>
      <c r="AR16" s="29">
        <f t="shared" si="10"/>
        <v>0</v>
      </c>
      <c r="AS16" s="30">
        <v>3</v>
      </c>
      <c r="AT16" s="31">
        <f t="shared" si="11"/>
        <v>0</v>
      </c>
      <c r="AU16" s="32" t="str">
        <f t="shared" si="2"/>
        <v>نتائج ضعيفة جدا</v>
      </c>
      <c r="AV16" s="63"/>
    </row>
    <row r="17" spans="1:48" ht="15.75">
      <c r="A17" s="34">
        <v>11</v>
      </c>
      <c r="B17" s="109" t="s">
        <v>95</v>
      </c>
      <c r="C17" s="110" t="s">
        <v>95</v>
      </c>
      <c r="D17" s="74" t="s">
        <v>145</v>
      </c>
      <c r="E17" s="75" t="s">
        <v>152</v>
      </c>
      <c r="F17" s="76" t="s">
        <v>162</v>
      </c>
      <c r="G17" s="77" t="s">
        <v>181</v>
      </c>
      <c r="H17" s="78">
        <f t="shared" si="3"/>
        <v>19</v>
      </c>
      <c r="I17" s="79">
        <f t="shared" si="4"/>
        <v>9.8000000000000007</v>
      </c>
      <c r="J17" s="83">
        <f t="shared" si="5"/>
        <v>29.400000000000002</v>
      </c>
      <c r="K17" s="32" t="str">
        <f t="shared" si="0"/>
        <v>نتائج ضعيفة</v>
      </c>
      <c r="L17" s="63"/>
      <c r="N17" s="98"/>
      <c r="O17" s="99"/>
      <c r="P17" s="100"/>
      <c r="R17" s="34">
        <v>11</v>
      </c>
      <c r="S17" s="109" t="s">
        <v>95</v>
      </c>
      <c r="T17" s="110" t="s">
        <v>95</v>
      </c>
      <c r="U17" s="59"/>
      <c r="V17" s="64"/>
      <c r="W17" s="65"/>
      <c r="X17" s="37"/>
      <c r="Y17" s="28">
        <f t="shared" si="6"/>
        <v>0</v>
      </c>
      <c r="Z17" s="29">
        <f t="shared" si="7"/>
        <v>0</v>
      </c>
      <c r="AA17" s="30">
        <v>3</v>
      </c>
      <c r="AB17" s="31">
        <f t="shared" si="8"/>
        <v>0</v>
      </c>
      <c r="AC17" s="32" t="str">
        <f t="shared" si="1"/>
        <v>نتائج ضعيفة جدا</v>
      </c>
      <c r="AD17" s="63"/>
      <c r="AJ17" s="34">
        <v>11</v>
      </c>
      <c r="AK17" s="109" t="s">
        <v>95</v>
      </c>
      <c r="AL17" s="110" t="s">
        <v>95</v>
      </c>
      <c r="AM17" s="59"/>
      <c r="AN17" s="64"/>
      <c r="AO17" s="65"/>
      <c r="AP17" s="37"/>
      <c r="AQ17" s="28">
        <f t="shared" si="9"/>
        <v>0</v>
      </c>
      <c r="AR17" s="29">
        <f t="shared" si="10"/>
        <v>0</v>
      </c>
      <c r="AS17" s="30">
        <v>3</v>
      </c>
      <c r="AT17" s="31">
        <f t="shared" si="11"/>
        <v>0</v>
      </c>
      <c r="AU17" s="32" t="str">
        <f t="shared" si="2"/>
        <v>نتائج ضعيفة جدا</v>
      </c>
      <c r="AV17" s="63"/>
    </row>
    <row r="18" spans="1:48" ht="15.75">
      <c r="A18" s="34">
        <v>12</v>
      </c>
      <c r="B18" s="109" t="s">
        <v>96</v>
      </c>
      <c r="C18" s="110" t="s">
        <v>96</v>
      </c>
      <c r="D18" s="74" t="s">
        <v>157</v>
      </c>
      <c r="E18" s="75" t="s">
        <v>145</v>
      </c>
      <c r="F18" s="76">
        <v>11</v>
      </c>
      <c r="G18" s="77" t="s">
        <v>171</v>
      </c>
      <c r="H18" s="78">
        <f t="shared" si="3"/>
        <v>22.5</v>
      </c>
      <c r="I18" s="79">
        <f t="shared" si="4"/>
        <v>11.8</v>
      </c>
      <c r="J18" s="83">
        <f t="shared" si="5"/>
        <v>35.400000000000006</v>
      </c>
      <c r="K18" s="32" t="str">
        <f t="shared" si="0"/>
        <v>نتائج متوسطة</v>
      </c>
      <c r="L18" s="63"/>
      <c r="N18" s="98"/>
      <c r="O18" s="99"/>
      <c r="P18" s="100"/>
      <c r="R18" s="34">
        <v>12</v>
      </c>
      <c r="S18" s="109" t="s">
        <v>96</v>
      </c>
      <c r="T18" s="110" t="s">
        <v>96</v>
      </c>
      <c r="U18" s="59"/>
      <c r="V18" s="64"/>
      <c r="W18" s="65"/>
      <c r="X18" s="37"/>
      <c r="Y18" s="28">
        <f t="shared" si="6"/>
        <v>0</v>
      </c>
      <c r="Z18" s="29">
        <f t="shared" si="7"/>
        <v>0</v>
      </c>
      <c r="AA18" s="30">
        <v>3</v>
      </c>
      <c r="AB18" s="31">
        <f t="shared" si="8"/>
        <v>0</v>
      </c>
      <c r="AC18" s="32" t="str">
        <f t="shared" si="1"/>
        <v>نتائج ضعيفة جدا</v>
      </c>
      <c r="AD18" s="63"/>
      <c r="AJ18" s="34">
        <v>12</v>
      </c>
      <c r="AK18" s="109" t="s">
        <v>96</v>
      </c>
      <c r="AL18" s="110" t="s">
        <v>96</v>
      </c>
      <c r="AM18" s="59"/>
      <c r="AN18" s="64"/>
      <c r="AO18" s="65"/>
      <c r="AP18" s="37"/>
      <c r="AQ18" s="28">
        <f t="shared" si="9"/>
        <v>0</v>
      </c>
      <c r="AR18" s="29">
        <f t="shared" si="10"/>
        <v>0</v>
      </c>
      <c r="AS18" s="30">
        <v>3</v>
      </c>
      <c r="AT18" s="31">
        <f t="shared" si="11"/>
        <v>0</v>
      </c>
      <c r="AU18" s="32" t="str">
        <f t="shared" si="2"/>
        <v>نتائج ضعيفة جدا</v>
      </c>
      <c r="AV18" s="63"/>
    </row>
    <row r="19" spans="1:48" ht="15.75">
      <c r="A19" s="34">
        <v>13</v>
      </c>
      <c r="B19" s="109" t="s">
        <v>97</v>
      </c>
      <c r="C19" s="110" t="s">
        <v>97</v>
      </c>
      <c r="D19" s="74" t="s">
        <v>152</v>
      </c>
      <c r="E19" s="75" t="s">
        <v>158</v>
      </c>
      <c r="F19" s="76" t="s">
        <v>167</v>
      </c>
      <c r="G19" s="77" t="s">
        <v>169</v>
      </c>
      <c r="H19" s="78">
        <f t="shared" si="3"/>
        <v>18</v>
      </c>
      <c r="I19" s="79">
        <f t="shared" si="4"/>
        <v>8.8000000000000007</v>
      </c>
      <c r="J19" s="83">
        <f t="shared" si="5"/>
        <v>26.400000000000002</v>
      </c>
      <c r="K19" s="32" t="str">
        <f t="shared" si="0"/>
        <v>نتائج ضعيفة</v>
      </c>
      <c r="L19" s="63"/>
      <c r="N19" s="98"/>
      <c r="O19" s="99"/>
      <c r="P19" s="100"/>
      <c r="R19" s="34">
        <v>13</v>
      </c>
      <c r="S19" s="109" t="s">
        <v>97</v>
      </c>
      <c r="T19" s="110" t="s">
        <v>97</v>
      </c>
      <c r="U19" s="59"/>
      <c r="V19" s="64"/>
      <c r="W19" s="65"/>
      <c r="X19" s="37"/>
      <c r="Y19" s="28">
        <f t="shared" si="6"/>
        <v>0</v>
      </c>
      <c r="Z19" s="29">
        <f t="shared" si="7"/>
        <v>0</v>
      </c>
      <c r="AA19" s="30">
        <v>3</v>
      </c>
      <c r="AB19" s="31">
        <f t="shared" si="8"/>
        <v>0</v>
      </c>
      <c r="AC19" s="32" t="str">
        <f t="shared" si="1"/>
        <v>نتائج ضعيفة جدا</v>
      </c>
      <c r="AD19" s="63"/>
      <c r="AJ19" s="34">
        <v>13</v>
      </c>
      <c r="AK19" s="109" t="s">
        <v>97</v>
      </c>
      <c r="AL19" s="110" t="s">
        <v>97</v>
      </c>
      <c r="AM19" s="59"/>
      <c r="AN19" s="64"/>
      <c r="AO19" s="65"/>
      <c r="AP19" s="37"/>
      <c r="AQ19" s="28">
        <f t="shared" si="9"/>
        <v>0</v>
      </c>
      <c r="AR19" s="29">
        <f t="shared" si="10"/>
        <v>0</v>
      </c>
      <c r="AS19" s="30">
        <v>3</v>
      </c>
      <c r="AT19" s="31">
        <f t="shared" si="11"/>
        <v>0</v>
      </c>
      <c r="AU19" s="32" t="str">
        <f t="shared" si="2"/>
        <v>نتائج ضعيفة جدا</v>
      </c>
      <c r="AV19" s="63"/>
    </row>
    <row r="20" spans="1:48" ht="15.75">
      <c r="A20" s="34">
        <v>14</v>
      </c>
      <c r="B20" s="109" t="s">
        <v>98</v>
      </c>
      <c r="C20" s="110" t="s">
        <v>98</v>
      </c>
      <c r="D20" s="74" t="s">
        <v>145</v>
      </c>
      <c r="E20" s="75" t="s">
        <v>151</v>
      </c>
      <c r="F20" s="76" t="s">
        <v>186</v>
      </c>
      <c r="G20" s="77" t="s">
        <v>156</v>
      </c>
      <c r="H20" s="78">
        <f t="shared" si="3"/>
        <v>25</v>
      </c>
      <c r="I20" s="79">
        <f t="shared" si="4"/>
        <v>10.3</v>
      </c>
      <c r="J20" s="83">
        <f t="shared" si="5"/>
        <v>30.900000000000002</v>
      </c>
      <c r="K20" s="32" t="str">
        <f t="shared" si="0"/>
        <v>نتائج متوسطة</v>
      </c>
      <c r="L20" s="63"/>
      <c r="N20" s="98"/>
      <c r="O20" s="99"/>
      <c r="P20" s="100"/>
      <c r="R20" s="34">
        <v>14</v>
      </c>
      <c r="S20" s="109" t="s">
        <v>98</v>
      </c>
      <c r="T20" s="110" t="s">
        <v>98</v>
      </c>
      <c r="U20" s="59"/>
      <c r="V20" s="64"/>
      <c r="W20" s="65"/>
      <c r="X20" s="37"/>
      <c r="Y20" s="28">
        <f t="shared" si="6"/>
        <v>0</v>
      </c>
      <c r="Z20" s="29">
        <f t="shared" si="7"/>
        <v>0</v>
      </c>
      <c r="AA20" s="30">
        <v>3</v>
      </c>
      <c r="AB20" s="31">
        <f t="shared" si="8"/>
        <v>0</v>
      </c>
      <c r="AC20" s="32" t="str">
        <f t="shared" si="1"/>
        <v>نتائج ضعيفة جدا</v>
      </c>
      <c r="AD20" s="63"/>
      <c r="AJ20" s="34">
        <v>14</v>
      </c>
      <c r="AK20" s="109" t="s">
        <v>98</v>
      </c>
      <c r="AL20" s="110" t="s">
        <v>98</v>
      </c>
      <c r="AM20" s="59"/>
      <c r="AN20" s="64"/>
      <c r="AO20" s="65"/>
      <c r="AP20" s="37"/>
      <c r="AQ20" s="28">
        <f t="shared" si="9"/>
        <v>0</v>
      </c>
      <c r="AR20" s="29">
        <f t="shared" si="10"/>
        <v>0</v>
      </c>
      <c r="AS20" s="30">
        <v>3</v>
      </c>
      <c r="AT20" s="31">
        <f t="shared" si="11"/>
        <v>0</v>
      </c>
      <c r="AU20" s="32" t="str">
        <f t="shared" si="2"/>
        <v>نتائج ضعيفة جدا</v>
      </c>
      <c r="AV20" s="63"/>
    </row>
    <row r="21" spans="1:48" ht="15.75">
      <c r="A21" s="34">
        <v>15</v>
      </c>
      <c r="B21" s="109" t="s">
        <v>99</v>
      </c>
      <c r="C21" s="110" t="s">
        <v>99</v>
      </c>
      <c r="D21" s="74" t="s">
        <v>145</v>
      </c>
      <c r="E21" s="75" t="s">
        <v>152</v>
      </c>
      <c r="F21" s="76" t="s">
        <v>178</v>
      </c>
      <c r="G21" s="77" t="s">
        <v>161</v>
      </c>
      <c r="H21" s="78">
        <f t="shared" si="3"/>
        <v>17</v>
      </c>
      <c r="I21" s="79">
        <f t="shared" si="4"/>
        <v>9.5</v>
      </c>
      <c r="J21" s="83">
        <f t="shared" si="5"/>
        <v>28.5</v>
      </c>
      <c r="K21" s="32" t="str">
        <f t="shared" si="0"/>
        <v>نتائج ضعيفة</v>
      </c>
      <c r="L21" s="63"/>
      <c r="N21" s="98"/>
      <c r="O21" s="99"/>
      <c r="P21" s="100"/>
      <c r="R21" s="34">
        <v>15</v>
      </c>
      <c r="S21" s="109" t="s">
        <v>99</v>
      </c>
      <c r="T21" s="110" t="s">
        <v>99</v>
      </c>
      <c r="U21" s="59"/>
      <c r="V21" s="64"/>
      <c r="W21" s="65"/>
      <c r="X21" s="37"/>
      <c r="Y21" s="28">
        <f t="shared" si="6"/>
        <v>0</v>
      </c>
      <c r="Z21" s="29">
        <f t="shared" si="7"/>
        <v>0</v>
      </c>
      <c r="AA21" s="30">
        <v>3</v>
      </c>
      <c r="AB21" s="31">
        <f t="shared" si="8"/>
        <v>0</v>
      </c>
      <c r="AC21" s="32" t="str">
        <f t="shared" si="1"/>
        <v>نتائج ضعيفة جدا</v>
      </c>
      <c r="AD21" s="63"/>
      <c r="AJ21" s="34">
        <v>15</v>
      </c>
      <c r="AK21" s="109" t="s">
        <v>99</v>
      </c>
      <c r="AL21" s="110" t="s">
        <v>99</v>
      </c>
      <c r="AM21" s="59"/>
      <c r="AN21" s="64"/>
      <c r="AO21" s="65"/>
      <c r="AP21" s="37"/>
      <c r="AQ21" s="28">
        <f t="shared" si="9"/>
        <v>0</v>
      </c>
      <c r="AR21" s="29">
        <f t="shared" si="10"/>
        <v>0</v>
      </c>
      <c r="AS21" s="30">
        <v>3</v>
      </c>
      <c r="AT21" s="31">
        <f t="shared" si="11"/>
        <v>0</v>
      </c>
      <c r="AU21" s="32" t="str">
        <f t="shared" si="2"/>
        <v>نتائج ضعيفة جدا</v>
      </c>
      <c r="AV21" s="63"/>
    </row>
    <row r="22" spans="1:48" ht="15.75">
      <c r="A22" s="34">
        <v>16</v>
      </c>
      <c r="B22" s="109" t="s">
        <v>100</v>
      </c>
      <c r="C22" s="110" t="s">
        <v>100</v>
      </c>
      <c r="D22" s="74" t="s">
        <v>158</v>
      </c>
      <c r="E22" s="75" t="s">
        <v>168</v>
      </c>
      <c r="F22" s="76" t="s">
        <v>193</v>
      </c>
      <c r="G22" s="77" t="s">
        <v>165</v>
      </c>
      <c r="H22" s="78">
        <f t="shared" si="3"/>
        <v>12.5</v>
      </c>
      <c r="I22" s="79">
        <f t="shared" si="4"/>
        <v>6.8</v>
      </c>
      <c r="J22" s="83">
        <f t="shared" si="5"/>
        <v>20.399999999999999</v>
      </c>
      <c r="K22" s="32" t="str">
        <f t="shared" si="0"/>
        <v>نتائج ضعيفة جدا</v>
      </c>
      <c r="L22" s="63"/>
      <c r="N22" s="98"/>
      <c r="O22" s="99"/>
      <c r="P22" s="100"/>
      <c r="R22" s="34">
        <v>16</v>
      </c>
      <c r="S22" s="109" t="s">
        <v>100</v>
      </c>
      <c r="T22" s="110" t="s">
        <v>100</v>
      </c>
      <c r="U22" s="59"/>
      <c r="V22" s="64"/>
      <c r="W22" s="65"/>
      <c r="X22" s="37"/>
      <c r="Y22" s="28">
        <f t="shared" si="6"/>
        <v>0</v>
      </c>
      <c r="Z22" s="29">
        <f t="shared" si="7"/>
        <v>0</v>
      </c>
      <c r="AA22" s="30">
        <v>3</v>
      </c>
      <c r="AB22" s="31">
        <f t="shared" si="8"/>
        <v>0</v>
      </c>
      <c r="AC22" s="32" t="str">
        <f t="shared" si="1"/>
        <v>نتائج ضعيفة جدا</v>
      </c>
      <c r="AD22" s="63"/>
      <c r="AJ22" s="34">
        <v>16</v>
      </c>
      <c r="AK22" s="109" t="s">
        <v>100</v>
      </c>
      <c r="AL22" s="110" t="s">
        <v>100</v>
      </c>
      <c r="AM22" s="59"/>
      <c r="AN22" s="64"/>
      <c r="AO22" s="65"/>
      <c r="AP22" s="37"/>
      <c r="AQ22" s="28">
        <f t="shared" si="9"/>
        <v>0</v>
      </c>
      <c r="AR22" s="29">
        <f t="shared" si="10"/>
        <v>0</v>
      </c>
      <c r="AS22" s="30">
        <v>3</v>
      </c>
      <c r="AT22" s="31">
        <f t="shared" si="11"/>
        <v>0</v>
      </c>
      <c r="AU22" s="32" t="str">
        <f t="shared" si="2"/>
        <v>نتائج ضعيفة جدا</v>
      </c>
      <c r="AV22" s="63"/>
    </row>
    <row r="23" spans="1:48" ht="15.75">
      <c r="A23" s="34">
        <v>17</v>
      </c>
      <c r="B23" s="109" t="s">
        <v>101</v>
      </c>
      <c r="C23" s="110" t="s">
        <v>101</v>
      </c>
      <c r="D23" s="74" t="s">
        <v>148</v>
      </c>
      <c r="E23" s="75" t="s">
        <v>145</v>
      </c>
      <c r="F23" s="76" t="s">
        <v>194</v>
      </c>
      <c r="G23" s="77" t="s">
        <v>171</v>
      </c>
      <c r="H23" s="78">
        <f t="shared" si="3"/>
        <v>22.5</v>
      </c>
      <c r="I23" s="79">
        <f t="shared" si="4"/>
        <v>10.45</v>
      </c>
      <c r="J23" s="83">
        <f t="shared" si="5"/>
        <v>31.349999999999998</v>
      </c>
      <c r="K23" s="32" t="str">
        <f t="shared" si="0"/>
        <v>نتائج متوسطة</v>
      </c>
      <c r="L23" s="63"/>
      <c r="N23" s="98"/>
      <c r="O23" s="99"/>
      <c r="P23" s="100"/>
      <c r="R23" s="34">
        <v>17</v>
      </c>
      <c r="S23" s="109" t="s">
        <v>101</v>
      </c>
      <c r="T23" s="110" t="s">
        <v>101</v>
      </c>
      <c r="U23" s="59"/>
      <c r="V23" s="64"/>
      <c r="W23" s="65"/>
      <c r="X23" s="37"/>
      <c r="Y23" s="28">
        <f t="shared" si="6"/>
        <v>0</v>
      </c>
      <c r="Z23" s="29">
        <f t="shared" si="7"/>
        <v>0</v>
      </c>
      <c r="AA23" s="30">
        <v>3</v>
      </c>
      <c r="AB23" s="31">
        <f t="shared" si="8"/>
        <v>0</v>
      </c>
      <c r="AC23" s="32" t="str">
        <f t="shared" si="1"/>
        <v>نتائج ضعيفة جدا</v>
      </c>
      <c r="AD23" s="63"/>
      <c r="AJ23" s="34">
        <v>17</v>
      </c>
      <c r="AK23" s="109" t="s">
        <v>101</v>
      </c>
      <c r="AL23" s="110" t="s">
        <v>101</v>
      </c>
      <c r="AM23" s="59"/>
      <c r="AN23" s="64"/>
      <c r="AO23" s="65"/>
      <c r="AP23" s="37"/>
      <c r="AQ23" s="28">
        <f t="shared" si="9"/>
        <v>0</v>
      </c>
      <c r="AR23" s="29">
        <f t="shared" si="10"/>
        <v>0</v>
      </c>
      <c r="AS23" s="30">
        <v>3</v>
      </c>
      <c r="AT23" s="31">
        <f t="shared" si="11"/>
        <v>0</v>
      </c>
      <c r="AU23" s="32" t="str">
        <f t="shared" si="2"/>
        <v>نتائج ضعيفة جدا</v>
      </c>
      <c r="AV23" s="63"/>
    </row>
    <row r="24" spans="1:48" ht="15.75">
      <c r="A24" s="34">
        <v>18</v>
      </c>
      <c r="B24" s="109" t="s">
        <v>102</v>
      </c>
      <c r="C24" s="110" t="s">
        <v>102</v>
      </c>
      <c r="D24" s="74" t="s">
        <v>156</v>
      </c>
      <c r="E24" s="75" t="s">
        <v>151</v>
      </c>
      <c r="F24" s="76" t="s">
        <v>195</v>
      </c>
      <c r="G24" s="77" t="s">
        <v>176</v>
      </c>
      <c r="H24" s="78">
        <f t="shared" si="3"/>
        <v>13</v>
      </c>
      <c r="I24" s="79">
        <f t="shared" si="4"/>
        <v>8.4499999999999993</v>
      </c>
      <c r="J24" s="83">
        <f t="shared" si="5"/>
        <v>25.349999999999998</v>
      </c>
      <c r="K24" s="32" t="str">
        <f t="shared" si="0"/>
        <v>نتائج ضعيفة</v>
      </c>
      <c r="L24" s="63"/>
      <c r="N24" s="98"/>
      <c r="O24" s="99"/>
      <c r="P24" s="100"/>
      <c r="R24" s="34">
        <v>18</v>
      </c>
      <c r="S24" s="109" t="s">
        <v>102</v>
      </c>
      <c r="T24" s="110" t="s">
        <v>102</v>
      </c>
      <c r="U24" s="59"/>
      <c r="V24" s="64"/>
      <c r="W24" s="65"/>
      <c r="X24" s="37"/>
      <c r="Y24" s="28">
        <f t="shared" si="6"/>
        <v>0</v>
      </c>
      <c r="Z24" s="29">
        <f t="shared" si="7"/>
        <v>0</v>
      </c>
      <c r="AA24" s="30">
        <v>3</v>
      </c>
      <c r="AB24" s="31">
        <f t="shared" si="8"/>
        <v>0</v>
      </c>
      <c r="AC24" s="32" t="str">
        <f t="shared" si="1"/>
        <v>نتائج ضعيفة جدا</v>
      </c>
      <c r="AD24" s="63"/>
      <c r="AJ24" s="34">
        <v>18</v>
      </c>
      <c r="AK24" s="109" t="s">
        <v>102</v>
      </c>
      <c r="AL24" s="110" t="s">
        <v>102</v>
      </c>
      <c r="AM24" s="59"/>
      <c r="AN24" s="64"/>
      <c r="AO24" s="65"/>
      <c r="AP24" s="37"/>
      <c r="AQ24" s="28">
        <f t="shared" si="9"/>
        <v>0</v>
      </c>
      <c r="AR24" s="29">
        <f t="shared" si="10"/>
        <v>0</v>
      </c>
      <c r="AS24" s="30">
        <v>3</v>
      </c>
      <c r="AT24" s="31">
        <f t="shared" si="11"/>
        <v>0</v>
      </c>
      <c r="AU24" s="32" t="str">
        <f t="shared" si="2"/>
        <v>نتائج ضعيفة جدا</v>
      </c>
      <c r="AV24" s="63"/>
    </row>
    <row r="25" spans="1:48" ht="15.75">
      <c r="A25" s="34">
        <v>19</v>
      </c>
      <c r="B25" s="109" t="s">
        <v>103</v>
      </c>
      <c r="C25" s="110" t="s">
        <v>103</v>
      </c>
      <c r="D25" s="74" t="s">
        <v>145</v>
      </c>
      <c r="E25" s="75" t="s">
        <v>152</v>
      </c>
      <c r="F25" s="76" t="s">
        <v>168</v>
      </c>
      <c r="G25" s="77" t="s">
        <v>159</v>
      </c>
      <c r="H25" s="78">
        <f t="shared" si="3"/>
        <v>21</v>
      </c>
      <c r="I25" s="79">
        <f t="shared" si="4"/>
        <v>10.4</v>
      </c>
      <c r="J25" s="83">
        <f t="shared" si="5"/>
        <v>31.200000000000003</v>
      </c>
      <c r="K25" s="32" t="str">
        <f t="shared" si="0"/>
        <v>نتائج متوسطة</v>
      </c>
      <c r="L25" s="63"/>
      <c r="N25" s="98"/>
      <c r="O25" s="99"/>
      <c r="P25" s="100"/>
      <c r="R25" s="34">
        <v>19</v>
      </c>
      <c r="S25" s="109" t="s">
        <v>103</v>
      </c>
      <c r="T25" s="110" t="s">
        <v>103</v>
      </c>
      <c r="U25" s="59"/>
      <c r="V25" s="64"/>
      <c r="W25" s="65"/>
      <c r="X25" s="37"/>
      <c r="Y25" s="28">
        <f t="shared" si="6"/>
        <v>0</v>
      </c>
      <c r="Z25" s="29">
        <f t="shared" si="7"/>
        <v>0</v>
      </c>
      <c r="AA25" s="30">
        <v>3</v>
      </c>
      <c r="AB25" s="31">
        <f t="shared" si="8"/>
        <v>0</v>
      </c>
      <c r="AC25" s="32" t="str">
        <f t="shared" si="1"/>
        <v>نتائج ضعيفة جدا</v>
      </c>
      <c r="AD25" s="63"/>
      <c r="AJ25" s="34">
        <v>19</v>
      </c>
      <c r="AK25" s="109" t="s">
        <v>103</v>
      </c>
      <c r="AL25" s="110" t="s">
        <v>103</v>
      </c>
      <c r="AM25" s="59"/>
      <c r="AN25" s="64"/>
      <c r="AO25" s="65"/>
      <c r="AP25" s="37"/>
      <c r="AQ25" s="28">
        <f t="shared" si="9"/>
        <v>0</v>
      </c>
      <c r="AR25" s="29">
        <f t="shared" si="10"/>
        <v>0</v>
      </c>
      <c r="AS25" s="30">
        <v>3</v>
      </c>
      <c r="AT25" s="31">
        <f t="shared" si="11"/>
        <v>0</v>
      </c>
      <c r="AU25" s="32" t="str">
        <f t="shared" si="2"/>
        <v>نتائج ضعيفة جدا</v>
      </c>
      <c r="AV25" s="63"/>
    </row>
    <row r="26" spans="1:48" ht="15.75">
      <c r="A26" s="34">
        <v>20</v>
      </c>
      <c r="B26" s="109" t="s">
        <v>104</v>
      </c>
      <c r="C26" s="110" t="s">
        <v>104</v>
      </c>
      <c r="D26" s="74" t="s">
        <v>157</v>
      </c>
      <c r="E26" s="75" t="s">
        <v>145</v>
      </c>
      <c r="F26" s="76" t="s">
        <v>196</v>
      </c>
      <c r="G26" s="77" t="s">
        <v>161</v>
      </c>
      <c r="H26" s="78">
        <f t="shared" si="3"/>
        <v>17</v>
      </c>
      <c r="I26" s="79">
        <f t="shared" si="4"/>
        <v>9.25</v>
      </c>
      <c r="J26" s="83">
        <f t="shared" si="5"/>
        <v>27.75</v>
      </c>
      <c r="K26" s="32" t="str">
        <f t="shared" si="0"/>
        <v>نتائج ضعيفة</v>
      </c>
      <c r="L26" s="63"/>
      <c r="N26" s="98"/>
      <c r="O26" s="99"/>
      <c r="P26" s="100"/>
      <c r="R26" s="34">
        <v>20</v>
      </c>
      <c r="S26" s="109" t="s">
        <v>104</v>
      </c>
      <c r="T26" s="110" t="s">
        <v>104</v>
      </c>
      <c r="U26" s="59"/>
      <c r="V26" s="64"/>
      <c r="W26" s="65"/>
      <c r="X26" s="37"/>
      <c r="Y26" s="28">
        <f t="shared" si="6"/>
        <v>0</v>
      </c>
      <c r="Z26" s="29">
        <f t="shared" si="7"/>
        <v>0</v>
      </c>
      <c r="AA26" s="30">
        <v>3</v>
      </c>
      <c r="AB26" s="31">
        <f t="shared" si="8"/>
        <v>0</v>
      </c>
      <c r="AC26" s="32" t="str">
        <f t="shared" si="1"/>
        <v>نتائج ضعيفة جدا</v>
      </c>
      <c r="AD26" s="63"/>
      <c r="AJ26" s="34">
        <v>20</v>
      </c>
      <c r="AK26" s="109" t="s">
        <v>104</v>
      </c>
      <c r="AL26" s="110" t="s">
        <v>104</v>
      </c>
      <c r="AM26" s="59"/>
      <c r="AN26" s="64"/>
      <c r="AO26" s="65"/>
      <c r="AP26" s="37"/>
      <c r="AQ26" s="28">
        <f t="shared" si="9"/>
        <v>0</v>
      </c>
      <c r="AR26" s="29">
        <f t="shared" si="10"/>
        <v>0</v>
      </c>
      <c r="AS26" s="30">
        <v>3</v>
      </c>
      <c r="AT26" s="31">
        <f t="shared" si="11"/>
        <v>0</v>
      </c>
      <c r="AU26" s="32" t="str">
        <f t="shared" si="2"/>
        <v>نتائج ضعيفة جدا</v>
      </c>
      <c r="AV26" s="63"/>
    </row>
    <row r="27" spans="1:48">
      <c r="B27" s="41"/>
      <c r="C27" s="41"/>
      <c r="K27" s="42"/>
      <c r="L27" s="42"/>
      <c r="S27" s="41"/>
      <c r="T27" s="41"/>
      <c r="AC27" s="42"/>
      <c r="AD27" s="42"/>
      <c r="AK27" s="41"/>
      <c r="AL27" s="41"/>
      <c r="AU27" s="42"/>
      <c r="AV27" s="42"/>
    </row>
    <row r="28" spans="1:48">
      <c r="B28" s="41"/>
      <c r="C28" s="41"/>
      <c r="S28" s="41"/>
      <c r="T28" s="41"/>
      <c r="AK28" s="41"/>
      <c r="AL28" s="41"/>
    </row>
    <row r="29" spans="1:48" ht="21">
      <c r="B29" s="193" t="s">
        <v>48</v>
      </c>
      <c r="C29" s="194"/>
      <c r="D29" s="33">
        <f>COUNTIF(I7:I26,"&gt;=10")</f>
        <v>8</v>
      </c>
      <c r="F29" s="193" t="s">
        <v>49</v>
      </c>
      <c r="G29" s="194"/>
      <c r="H29" s="33">
        <f>COUNTIF(I7:I27,"&lt;10")</f>
        <v>12</v>
      </c>
      <c r="J29" s="53"/>
      <c r="K29" s="40">
        <f>AVERAGE(I7:I26)</f>
        <v>9.7475000000000005</v>
      </c>
      <c r="S29" s="193" t="s">
        <v>48</v>
      </c>
      <c r="T29" s="194"/>
      <c r="U29" s="33">
        <f>COUNTIF(Z7:Z26,"&gt;=10")</f>
        <v>0</v>
      </c>
      <c r="W29" s="193" t="s">
        <v>49</v>
      </c>
      <c r="X29" s="194"/>
      <c r="Y29" s="33">
        <f>COUNTIF(Z7:Z27,"&lt;10")</f>
        <v>20</v>
      </c>
      <c r="AA29" s="195" t="s">
        <v>50</v>
      </c>
      <c r="AB29" s="196"/>
      <c r="AC29" s="40">
        <f>AVERAGE(Z7:Z26)</f>
        <v>0</v>
      </c>
      <c r="AK29" s="193" t="s">
        <v>48</v>
      </c>
      <c r="AL29" s="194"/>
      <c r="AM29" s="33">
        <f>COUNTIF(AR7:AR26,"&gt;=10")</f>
        <v>0</v>
      </c>
      <c r="AO29" s="193" t="s">
        <v>49</v>
      </c>
      <c r="AP29" s="194"/>
      <c r="AQ29" s="33">
        <f>COUNTIF(AR7:AR27,"&lt;10")</f>
        <v>20</v>
      </c>
      <c r="AS29" s="195" t="s">
        <v>50</v>
      </c>
      <c r="AT29" s="196"/>
      <c r="AU29" s="40">
        <f>AVERAGE(AR7:AR26)</f>
        <v>0</v>
      </c>
    </row>
    <row r="30" spans="1:48"/>
    <row r="31" spans="1:48"/>
    <row r="32" spans="1:48"/>
    <row r="33" spans="1:16"/>
    <row r="34" spans="1:16" ht="15.75" thickBot="1"/>
    <row r="35" spans="1:16" ht="19.5" thickTop="1">
      <c r="A35" s="164" t="s">
        <v>9</v>
      </c>
      <c r="B35" s="165"/>
      <c r="C35" s="165"/>
      <c r="D35" s="166"/>
      <c r="E35" s="167" t="s">
        <v>136</v>
      </c>
      <c r="F35" s="168"/>
      <c r="G35" s="168"/>
      <c r="H35" s="169"/>
      <c r="I35" s="176" t="s">
        <v>143</v>
      </c>
      <c r="J35" s="177"/>
      <c r="K35" s="178"/>
    </row>
    <row r="36" spans="1:16" ht="18.75">
      <c r="A36" s="179" t="s">
        <v>85</v>
      </c>
      <c r="B36" s="180"/>
      <c r="C36" s="180"/>
      <c r="D36" s="181"/>
      <c r="E36" s="170"/>
      <c r="F36" s="171"/>
      <c r="G36" s="171"/>
      <c r="H36" s="172"/>
      <c r="I36" s="182" t="s">
        <v>14</v>
      </c>
      <c r="J36" s="183"/>
      <c r="K36" s="184"/>
    </row>
    <row r="37" spans="1:16" ht="18.75" customHeight="1">
      <c r="A37" s="185" t="s">
        <v>10</v>
      </c>
      <c r="B37" s="186"/>
      <c r="C37" s="186"/>
      <c r="D37" s="187"/>
      <c r="E37" s="173"/>
      <c r="F37" s="174"/>
      <c r="G37" s="174"/>
      <c r="H37" s="175"/>
      <c r="I37" s="182" t="s">
        <v>11</v>
      </c>
      <c r="J37" s="183"/>
      <c r="K37" s="184"/>
      <c r="N37" s="108" t="s">
        <v>200</v>
      </c>
      <c r="O37" s="108"/>
      <c r="P37" s="108"/>
    </row>
    <row r="38" spans="1:16" ht="14.25" customHeight="1">
      <c r="A38" s="188" t="s">
        <v>1</v>
      </c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N38" s="108"/>
      <c r="O38" s="108"/>
      <c r="P38" s="108"/>
    </row>
    <row r="39" spans="1:16" ht="15.75">
      <c r="A39" s="188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N39" s="106"/>
      <c r="O39" s="106"/>
      <c r="P39" s="106"/>
    </row>
    <row r="40" spans="1:16" ht="15.75">
      <c r="A40" s="52" t="s">
        <v>13</v>
      </c>
      <c r="B40" s="189" t="s">
        <v>2</v>
      </c>
      <c r="C40" s="190"/>
      <c r="D40" s="52" t="s">
        <v>45</v>
      </c>
      <c r="E40" s="52" t="s">
        <v>46</v>
      </c>
      <c r="F40" s="52" t="s">
        <v>47</v>
      </c>
      <c r="G40" s="44" t="s">
        <v>3</v>
      </c>
      <c r="H40" s="52" t="s">
        <v>142</v>
      </c>
      <c r="I40" s="52" t="s">
        <v>4</v>
      </c>
      <c r="J40" s="51" t="s">
        <v>202</v>
      </c>
      <c r="K40" s="191" t="s">
        <v>7</v>
      </c>
      <c r="L40" s="191"/>
      <c r="N40" s="97" t="s">
        <v>197</v>
      </c>
      <c r="O40" s="97" t="s">
        <v>198</v>
      </c>
      <c r="P40" s="97" t="s">
        <v>199</v>
      </c>
    </row>
    <row r="41" spans="1:16" ht="15.75">
      <c r="A41" s="34">
        <v>1</v>
      </c>
      <c r="B41" s="109" t="s">
        <v>86</v>
      </c>
      <c r="C41" s="110" t="s">
        <v>86</v>
      </c>
      <c r="D41" s="74"/>
      <c r="E41" s="75"/>
      <c r="F41" s="76"/>
      <c r="G41" s="77"/>
      <c r="H41" s="78">
        <f>G41*2</f>
        <v>0</v>
      </c>
      <c r="I41" s="79">
        <f>(H41+F41+E41+D41)/5</f>
        <v>0</v>
      </c>
      <c r="J41" s="83">
        <f>I41*3</f>
        <v>0</v>
      </c>
      <c r="K41" s="32" t="str">
        <f t="shared" ref="K41:K60" si="12">IF(I41&gt;=18,"نتائج ممتازة",IF(I41&gt;=14,"نتائج جيدة جدا",IF(I41&gt;=12," نتائج جد حسنة",IF(I41&gt;=10,"نتائج متوسطة",IF(I41&gt;=7,"نتائج ضعيفة","نتائج ضعيفة جدا")))))</f>
        <v>نتائج ضعيفة جدا</v>
      </c>
      <c r="L41" s="63"/>
      <c r="N41" s="98"/>
      <c r="O41" s="99"/>
      <c r="P41" s="100"/>
    </row>
    <row r="42" spans="1:16" ht="15.75">
      <c r="A42" s="34">
        <v>2</v>
      </c>
      <c r="B42" s="109" t="s">
        <v>87</v>
      </c>
      <c r="C42" s="110" t="s">
        <v>87</v>
      </c>
      <c r="D42" s="74"/>
      <c r="E42" s="75"/>
      <c r="F42" s="76"/>
      <c r="G42" s="77"/>
      <c r="H42" s="78">
        <f t="shared" ref="H42:H60" si="13">G42*2</f>
        <v>0</v>
      </c>
      <c r="I42" s="79">
        <f t="shared" ref="I42:I60" si="14">(H42+F42+E42+D42)/5</f>
        <v>0</v>
      </c>
      <c r="J42" s="83">
        <f t="shared" ref="J42:J60" si="15">I42*3</f>
        <v>0</v>
      </c>
      <c r="K42" s="32" t="str">
        <f t="shared" si="12"/>
        <v>نتائج ضعيفة جدا</v>
      </c>
      <c r="L42" s="63"/>
      <c r="N42" s="98"/>
      <c r="O42" s="99"/>
      <c r="P42" s="100"/>
    </row>
    <row r="43" spans="1:16" ht="15.75">
      <c r="A43" s="34">
        <v>3</v>
      </c>
      <c r="B43" s="109" t="s">
        <v>88</v>
      </c>
      <c r="C43" s="110" t="s">
        <v>88</v>
      </c>
      <c r="D43" s="74"/>
      <c r="E43" s="75"/>
      <c r="F43" s="76"/>
      <c r="G43" s="77"/>
      <c r="H43" s="78">
        <f t="shared" si="13"/>
        <v>0</v>
      </c>
      <c r="I43" s="79">
        <f t="shared" si="14"/>
        <v>0</v>
      </c>
      <c r="J43" s="83">
        <f t="shared" si="15"/>
        <v>0</v>
      </c>
      <c r="K43" s="32" t="str">
        <f t="shared" si="12"/>
        <v>نتائج ضعيفة جدا</v>
      </c>
      <c r="L43" s="63"/>
      <c r="N43" s="98"/>
      <c r="O43" s="99"/>
      <c r="P43" s="100"/>
    </row>
    <row r="44" spans="1:16" ht="15.75">
      <c r="A44" s="34">
        <v>4</v>
      </c>
      <c r="B44" s="109" t="s">
        <v>89</v>
      </c>
      <c r="C44" s="110" t="s">
        <v>89</v>
      </c>
      <c r="D44" s="74"/>
      <c r="E44" s="75"/>
      <c r="F44" s="76"/>
      <c r="G44" s="77"/>
      <c r="H44" s="78">
        <f t="shared" si="13"/>
        <v>0</v>
      </c>
      <c r="I44" s="79">
        <f t="shared" si="14"/>
        <v>0</v>
      </c>
      <c r="J44" s="83">
        <f t="shared" si="15"/>
        <v>0</v>
      </c>
      <c r="K44" s="32" t="str">
        <f t="shared" si="12"/>
        <v>نتائج ضعيفة جدا</v>
      </c>
      <c r="L44" s="63"/>
      <c r="N44" s="98"/>
      <c r="O44" s="99"/>
      <c r="P44" s="100"/>
    </row>
    <row r="45" spans="1:16" ht="15.75">
      <c r="A45" s="34">
        <v>5</v>
      </c>
      <c r="B45" s="109" t="s">
        <v>90</v>
      </c>
      <c r="C45" s="110" t="s">
        <v>90</v>
      </c>
      <c r="D45" s="74"/>
      <c r="E45" s="75"/>
      <c r="F45" s="76"/>
      <c r="G45" s="77"/>
      <c r="H45" s="78">
        <f t="shared" si="13"/>
        <v>0</v>
      </c>
      <c r="I45" s="79">
        <f t="shared" si="14"/>
        <v>0</v>
      </c>
      <c r="J45" s="83">
        <f t="shared" si="15"/>
        <v>0</v>
      </c>
      <c r="K45" s="32" t="str">
        <f t="shared" si="12"/>
        <v>نتائج ضعيفة جدا</v>
      </c>
      <c r="L45" s="63"/>
      <c r="N45" s="98"/>
      <c r="O45" s="99"/>
      <c r="P45" s="100"/>
    </row>
    <row r="46" spans="1:16" ht="15.75">
      <c r="A46" s="34">
        <v>6</v>
      </c>
      <c r="B46" s="109" t="s">
        <v>91</v>
      </c>
      <c r="C46" s="110" t="s">
        <v>91</v>
      </c>
      <c r="D46" s="74"/>
      <c r="E46" s="75"/>
      <c r="F46" s="76"/>
      <c r="G46" s="77"/>
      <c r="H46" s="78">
        <f t="shared" si="13"/>
        <v>0</v>
      </c>
      <c r="I46" s="79">
        <f t="shared" si="14"/>
        <v>0</v>
      </c>
      <c r="J46" s="83">
        <f t="shared" si="15"/>
        <v>0</v>
      </c>
      <c r="K46" s="32" t="str">
        <f t="shared" si="12"/>
        <v>نتائج ضعيفة جدا</v>
      </c>
      <c r="L46" s="63"/>
      <c r="N46" s="98"/>
      <c r="O46" s="99"/>
      <c r="P46" s="100"/>
    </row>
    <row r="47" spans="1:16" ht="15.75">
      <c r="A47" s="34">
        <v>7</v>
      </c>
      <c r="B47" s="109" t="s">
        <v>92</v>
      </c>
      <c r="C47" s="110" t="s">
        <v>92</v>
      </c>
      <c r="D47" s="74"/>
      <c r="E47" s="75"/>
      <c r="F47" s="76"/>
      <c r="G47" s="77"/>
      <c r="H47" s="78">
        <f t="shared" si="13"/>
        <v>0</v>
      </c>
      <c r="I47" s="79">
        <f t="shared" si="14"/>
        <v>0</v>
      </c>
      <c r="J47" s="83">
        <f t="shared" si="15"/>
        <v>0</v>
      </c>
      <c r="K47" s="32" t="str">
        <f t="shared" si="12"/>
        <v>نتائج ضعيفة جدا</v>
      </c>
      <c r="L47" s="63"/>
      <c r="N47" s="98"/>
      <c r="O47" s="99"/>
      <c r="P47" s="100"/>
    </row>
    <row r="48" spans="1:16" ht="15.75">
      <c r="A48" s="34">
        <v>8</v>
      </c>
      <c r="B48" s="109" t="s">
        <v>93</v>
      </c>
      <c r="C48" s="110" t="s">
        <v>93</v>
      </c>
      <c r="D48" s="74"/>
      <c r="E48" s="75"/>
      <c r="F48" s="76"/>
      <c r="G48" s="77"/>
      <c r="H48" s="78">
        <f t="shared" si="13"/>
        <v>0</v>
      </c>
      <c r="I48" s="79">
        <f t="shared" si="14"/>
        <v>0</v>
      </c>
      <c r="J48" s="83">
        <f t="shared" si="15"/>
        <v>0</v>
      </c>
      <c r="K48" s="32" t="str">
        <f t="shared" si="12"/>
        <v>نتائج ضعيفة جدا</v>
      </c>
      <c r="L48" s="63"/>
      <c r="N48" s="98"/>
      <c r="O48" s="99"/>
      <c r="P48" s="100"/>
    </row>
    <row r="49" spans="1:16" ht="15.75">
      <c r="A49" s="34">
        <v>9</v>
      </c>
      <c r="B49" s="109" t="s">
        <v>94</v>
      </c>
      <c r="C49" s="110" t="s">
        <v>94</v>
      </c>
      <c r="D49" s="74"/>
      <c r="E49" s="75"/>
      <c r="F49" s="76"/>
      <c r="G49" s="77"/>
      <c r="H49" s="78">
        <f t="shared" si="13"/>
        <v>0</v>
      </c>
      <c r="I49" s="79">
        <f t="shared" si="14"/>
        <v>0</v>
      </c>
      <c r="J49" s="83">
        <f t="shared" si="15"/>
        <v>0</v>
      </c>
      <c r="K49" s="32" t="str">
        <f t="shared" si="12"/>
        <v>نتائج ضعيفة جدا</v>
      </c>
      <c r="L49" s="63"/>
      <c r="N49" s="98"/>
      <c r="O49" s="99"/>
      <c r="P49" s="100"/>
    </row>
    <row r="50" spans="1:16" ht="15.75">
      <c r="A50" s="34">
        <v>10</v>
      </c>
      <c r="B50" s="49" t="s">
        <v>135</v>
      </c>
      <c r="C50" s="50"/>
      <c r="D50" s="74"/>
      <c r="E50" s="75"/>
      <c r="F50" s="76"/>
      <c r="G50" s="77"/>
      <c r="H50" s="78">
        <f t="shared" si="13"/>
        <v>0</v>
      </c>
      <c r="I50" s="79">
        <f t="shared" si="14"/>
        <v>0</v>
      </c>
      <c r="J50" s="83">
        <f t="shared" si="15"/>
        <v>0</v>
      </c>
      <c r="K50" s="32" t="str">
        <f t="shared" si="12"/>
        <v>نتائج ضعيفة جدا</v>
      </c>
      <c r="L50" s="63"/>
      <c r="N50" s="98"/>
      <c r="O50" s="99"/>
      <c r="P50" s="100"/>
    </row>
    <row r="51" spans="1:16" ht="15.75">
      <c r="A51" s="34">
        <v>11</v>
      </c>
      <c r="B51" s="109" t="s">
        <v>95</v>
      </c>
      <c r="C51" s="110" t="s">
        <v>95</v>
      </c>
      <c r="D51" s="74"/>
      <c r="E51" s="75"/>
      <c r="F51" s="76"/>
      <c r="G51" s="77"/>
      <c r="H51" s="78">
        <f t="shared" si="13"/>
        <v>0</v>
      </c>
      <c r="I51" s="79">
        <f t="shared" si="14"/>
        <v>0</v>
      </c>
      <c r="J51" s="83">
        <f t="shared" si="15"/>
        <v>0</v>
      </c>
      <c r="K51" s="32" t="str">
        <f t="shared" si="12"/>
        <v>نتائج ضعيفة جدا</v>
      </c>
      <c r="L51" s="63"/>
      <c r="N51" s="98"/>
      <c r="O51" s="99"/>
      <c r="P51" s="100"/>
    </row>
    <row r="52" spans="1:16" ht="15.75">
      <c r="A52" s="34">
        <v>12</v>
      </c>
      <c r="B52" s="109" t="s">
        <v>96</v>
      </c>
      <c r="C52" s="110" t="s">
        <v>96</v>
      </c>
      <c r="D52" s="74"/>
      <c r="E52" s="75"/>
      <c r="F52" s="76"/>
      <c r="G52" s="77"/>
      <c r="H52" s="78">
        <f t="shared" si="13"/>
        <v>0</v>
      </c>
      <c r="I52" s="79">
        <f t="shared" si="14"/>
        <v>0</v>
      </c>
      <c r="J52" s="83">
        <f t="shared" si="15"/>
        <v>0</v>
      </c>
      <c r="K52" s="32" t="str">
        <f t="shared" si="12"/>
        <v>نتائج ضعيفة جدا</v>
      </c>
      <c r="L52" s="63"/>
      <c r="N52" s="98"/>
      <c r="O52" s="99"/>
      <c r="P52" s="100"/>
    </row>
    <row r="53" spans="1:16" ht="15.75">
      <c r="A53" s="34">
        <v>13</v>
      </c>
      <c r="B53" s="109" t="s">
        <v>97</v>
      </c>
      <c r="C53" s="110" t="s">
        <v>97</v>
      </c>
      <c r="D53" s="74"/>
      <c r="E53" s="75"/>
      <c r="F53" s="76"/>
      <c r="G53" s="77"/>
      <c r="H53" s="78">
        <f t="shared" si="13"/>
        <v>0</v>
      </c>
      <c r="I53" s="79">
        <f t="shared" si="14"/>
        <v>0</v>
      </c>
      <c r="J53" s="83">
        <f t="shared" si="15"/>
        <v>0</v>
      </c>
      <c r="K53" s="32" t="str">
        <f t="shared" si="12"/>
        <v>نتائج ضعيفة جدا</v>
      </c>
      <c r="L53" s="63"/>
      <c r="N53" s="98"/>
      <c r="O53" s="99"/>
      <c r="P53" s="100"/>
    </row>
    <row r="54" spans="1:16" ht="15.75">
      <c r="A54" s="34">
        <v>14</v>
      </c>
      <c r="B54" s="109" t="s">
        <v>98</v>
      </c>
      <c r="C54" s="110" t="s">
        <v>98</v>
      </c>
      <c r="D54" s="74"/>
      <c r="E54" s="75"/>
      <c r="F54" s="76"/>
      <c r="G54" s="77"/>
      <c r="H54" s="78">
        <f t="shared" si="13"/>
        <v>0</v>
      </c>
      <c r="I54" s="79">
        <f t="shared" si="14"/>
        <v>0</v>
      </c>
      <c r="J54" s="83">
        <f t="shared" si="15"/>
        <v>0</v>
      </c>
      <c r="K54" s="32" t="str">
        <f t="shared" si="12"/>
        <v>نتائج ضعيفة جدا</v>
      </c>
      <c r="L54" s="63"/>
      <c r="N54" s="98"/>
      <c r="O54" s="99"/>
      <c r="P54" s="100"/>
    </row>
    <row r="55" spans="1:16" ht="15.75">
      <c r="A55" s="34">
        <v>15</v>
      </c>
      <c r="B55" s="109" t="s">
        <v>99</v>
      </c>
      <c r="C55" s="110" t="s">
        <v>99</v>
      </c>
      <c r="D55" s="74"/>
      <c r="E55" s="75"/>
      <c r="F55" s="76"/>
      <c r="G55" s="77"/>
      <c r="H55" s="78">
        <f t="shared" si="13"/>
        <v>0</v>
      </c>
      <c r="I55" s="79">
        <f t="shared" si="14"/>
        <v>0</v>
      </c>
      <c r="J55" s="83">
        <f t="shared" si="15"/>
        <v>0</v>
      </c>
      <c r="K55" s="32" t="str">
        <f t="shared" si="12"/>
        <v>نتائج ضعيفة جدا</v>
      </c>
      <c r="L55" s="63"/>
      <c r="N55" s="98"/>
      <c r="O55" s="99"/>
      <c r="P55" s="100"/>
    </row>
    <row r="56" spans="1:16" ht="15.75">
      <c r="A56" s="34">
        <v>16</v>
      </c>
      <c r="B56" s="109" t="s">
        <v>100</v>
      </c>
      <c r="C56" s="110" t="s">
        <v>100</v>
      </c>
      <c r="D56" s="74"/>
      <c r="E56" s="75"/>
      <c r="F56" s="76"/>
      <c r="G56" s="77"/>
      <c r="H56" s="78">
        <f t="shared" si="13"/>
        <v>0</v>
      </c>
      <c r="I56" s="79">
        <f t="shared" si="14"/>
        <v>0</v>
      </c>
      <c r="J56" s="83">
        <f t="shared" si="15"/>
        <v>0</v>
      </c>
      <c r="K56" s="32" t="str">
        <f t="shared" si="12"/>
        <v>نتائج ضعيفة جدا</v>
      </c>
      <c r="L56" s="63"/>
      <c r="N56" s="98"/>
      <c r="O56" s="99"/>
      <c r="P56" s="100"/>
    </row>
    <row r="57" spans="1:16" ht="15.75">
      <c r="A57" s="34">
        <v>17</v>
      </c>
      <c r="B57" s="109" t="s">
        <v>101</v>
      </c>
      <c r="C57" s="110" t="s">
        <v>101</v>
      </c>
      <c r="D57" s="74"/>
      <c r="E57" s="75"/>
      <c r="F57" s="76"/>
      <c r="G57" s="77"/>
      <c r="H57" s="78">
        <f t="shared" si="13"/>
        <v>0</v>
      </c>
      <c r="I57" s="79">
        <f t="shared" si="14"/>
        <v>0</v>
      </c>
      <c r="J57" s="83">
        <f t="shared" si="15"/>
        <v>0</v>
      </c>
      <c r="K57" s="32" t="str">
        <f t="shared" si="12"/>
        <v>نتائج ضعيفة جدا</v>
      </c>
      <c r="L57" s="63"/>
      <c r="N57" s="98"/>
      <c r="O57" s="99"/>
      <c r="P57" s="100"/>
    </row>
    <row r="58" spans="1:16" ht="15.75">
      <c r="A58" s="34">
        <v>18</v>
      </c>
      <c r="B58" s="109" t="s">
        <v>102</v>
      </c>
      <c r="C58" s="110" t="s">
        <v>102</v>
      </c>
      <c r="D58" s="74"/>
      <c r="E58" s="75"/>
      <c r="F58" s="76"/>
      <c r="G58" s="77"/>
      <c r="H58" s="78">
        <f t="shared" si="13"/>
        <v>0</v>
      </c>
      <c r="I58" s="79">
        <f t="shared" si="14"/>
        <v>0</v>
      </c>
      <c r="J58" s="83">
        <f t="shared" si="15"/>
        <v>0</v>
      </c>
      <c r="K58" s="32" t="str">
        <f t="shared" si="12"/>
        <v>نتائج ضعيفة جدا</v>
      </c>
      <c r="L58" s="63"/>
      <c r="N58" s="98"/>
      <c r="O58" s="99"/>
      <c r="P58" s="100"/>
    </row>
    <row r="59" spans="1:16" ht="15.75">
      <c r="A59" s="34">
        <v>19</v>
      </c>
      <c r="B59" s="109" t="s">
        <v>103</v>
      </c>
      <c r="C59" s="110" t="s">
        <v>103</v>
      </c>
      <c r="D59" s="74"/>
      <c r="E59" s="75"/>
      <c r="F59" s="76"/>
      <c r="G59" s="77"/>
      <c r="H59" s="78">
        <f t="shared" si="13"/>
        <v>0</v>
      </c>
      <c r="I59" s="79">
        <f t="shared" si="14"/>
        <v>0</v>
      </c>
      <c r="J59" s="83">
        <f t="shared" si="15"/>
        <v>0</v>
      </c>
      <c r="K59" s="32" t="str">
        <f t="shared" si="12"/>
        <v>نتائج ضعيفة جدا</v>
      </c>
      <c r="L59" s="63"/>
      <c r="N59" s="98"/>
      <c r="O59" s="99"/>
      <c r="P59" s="100"/>
    </row>
    <row r="60" spans="1:16" ht="15.75">
      <c r="A60" s="34">
        <v>20</v>
      </c>
      <c r="B60" s="109" t="s">
        <v>104</v>
      </c>
      <c r="C60" s="110" t="s">
        <v>104</v>
      </c>
      <c r="D60" s="74"/>
      <c r="E60" s="75"/>
      <c r="F60" s="76"/>
      <c r="G60" s="77"/>
      <c r="H60" s="78">
        <f t="shared" si="13"/>
        <v>0</v>
      </c>
      <c r="I60" s="79">
        <f t="shared" si="14"/>
        <v>0</v>
      </c>
      <c r="J60" s="83">
        <f t="shared" si="15"/>
        <v>0</v>
      </c>
      <c r="K60" s="32" t="str">
        <f t="shared" si="12"/>
        <v>نتائج ضعيفة جدا</v>
      </c>
      <c r="L60" s="63"/>
      <c r="N60" s="98"/>
      <c r="O60" s="99"/>
      <c r="P60" s="100"/>
    </row>
    <row r="61" spans="1:16">
      <c r="B61" s="41"/>
      <c r="C61" s="41"/>
      <c r="K61" s="42"/>
      <c r="L61" s="42"/>
    </row>
    <row r="62" spans="1:16">
      <c r="B62" s="41"/>
      <c r="C62" s="41"/>
    </row>
    <row r="63" spans="1:16" ht="21">
      <c r="B63" s="162" t="s">
        <v>48</v>
      </c>
      <c r="C63" s="162"/>
      <c r="D63" s="33">
        <f>COUNTIF(I41:I60,"&gt;=10")</f>
        <v>0</v>
      </c>
      <c r="F63" s="162" t="s">
        <v>49</v>
      </c>
      <c r="G63" s="163"/>
      <c r="H63" s="33">
        <f>COUNTIF(I41:I61,"&lt;10")</f>
        <v>20</v>
      </c>
      <c r="J63" s="53"/>
      <c r="K63" s="40">
        <f>AVERAGE(I41:I60)</f>
        <v>0</v>
      </c>
    </row>
    <row r="64" spans="1:16"/>
    <row r="65" spans="1:16"/>
    <row r="66" spans="1:16"/>
    <row r="67" spans="1:16"/>
    <row r="68" spans="1:16" ht="15.75" thickBot="1"/>
    <row r="69" spans="1:16" ht="19.5" thickTop="1">
      <c r="A69" s="164" t="s">
        <v>9</v>
      </c>
      <c r="B69" s="165"/>
      <c r="C69" s="165"/>
      <c r="D69" s="166"/>
      <c r="E69" s="167" t="s">
        <v>137</v>
      </c>
      <c r="F69" s="168"/>
      <c r="G69" s="168"/>
      <c r="H69" s="169"/>
      <c r="I69" s="176" t="s">
        <v>143</v>
      </c>
      <c r="J69" s="177"/>
      <c r="K69" s="178"/>
    </row>
    <row r="70" spans="1:16" ht="18.75">
      <c r="A70" s="179" t="s">
        <v>85</v>
      </c>
      <c r="B70" s="180"/>
      <c r="C70" s="180"/>
      <c r="D70" s="181"/>
      <c r="E70" s="170"/>
      <c r="F70" s="171"/>
      <c r="G70" s="171"/>
      <c r="H70" s="172"/>
      <c r="I70" s="182" t="s">
        <v>14</v>
      </c>
      <c r="J70" s="183"/>
      <c r="K70" s="184"/>
    </row>
    <row r="71" spans="1:16" ht="18.75" customHeight="1">
      <c r="A71" s="185" t="s">
        <v>10</v>
      </c>
      <c r="B71" s="186"/>
      <c r="C71" s="186"/>
      <c r="D71" s="187"/>
      <c r="E71" s="173"/>
      <c r="F71" s="174"/>
      <c r="G71" s="174"/>
      <c r="H71" s="175"/>
      <c r="I71" s="182" t="s">
        <v>11</v>
      </c>
      <c r="J71" s="183"/>
      <c r="K71" s="184"/>
      <c r="N71" s="108" t="s">
        <v>200</v>
      </c>
      <c r="O71" s="108"/>
      <c r="P71" s="108"/>
    </row>
    <row r="72" spans="1:16" ht="14.25" customHeight="1">
      <c r="A72" s="188" t="s">
        <v>1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N72" s="108"/>
      <c r="O72" s="108"/>
      <c r="P72" s="108"/>
    </row>
    <row r="73" spans="1:16" ht="15.75">
      <c r="A73" s="188"/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N73" s="106"/>
      <c r="O73" s="106"/>
      <c r="P73" s="106"/>
    </row>
    <row r="74" spans="1:16" ht="15.75">
      <c r="A74" s="52" t="s">
        <v>13</v>
      </c>
      <c r="B74" s="189" t="s">
        <v>2</v>
      </c>
      <c r="C74" s="190"/>
      <c r="D74" s="52" t="s">
        <v>45</v>
      </c>
      <c r="E74" s="52" t="s">
        <v>46</v>
      </c>
      <c r="F74" s="52" t="s">
        <v>47</v>
      </c>
      <c r="G74" s="44" t="s">
        <v>3</v>
      </c>
      <c r="H74" s="52" t="s">
        <v>142</v>
      </c>
      <c r="I74" s="52" t="s">
        <v>4</v>
      </c>
      <c r="J74" s="51" t="s">
        <v>202</v>
      </c>
      <c r="K74" s="191" t="s">
        <v>7</v>
      </c>
      <c r="L74" s="191"/>
      <c r="N74" s="97" t="s">
        <v>197</v>
      </c>
      <c r="O74" s="97" t="s">
        <v>198</v>
      </c>
      <c r="P74" s="97" t="s">
        <v>199</v>
      </c>
    </row>
    <row r="75" spans="1:16" ht="15.75">
      <c r="A75" s="34">
        <v>1</v>
      </c>
      <c r="B75" s="109" t="s">
        <v>86</v>
      </c>
      <c r="C75" s="110" t="s">
        <v>86</v>
      </c>
      <c r="D75" s="74"/>
      <c r="E75" s="75"/>
      <c r="F75" s="76"/>
      <c r="G75" s="77"/>
      <c r="H75" s="78">
        <f>G75*2</f>
        <v>0</v>
      </c>
      <c r="I75" s="79">
        <f>(H75+F75+E75+D75)/5</f>
        <v>0</v>
      </c>
      <c r="J75" s="83">
        <f>I75*3</f>
        <v>0</v>
      </c>
      <c r="K75" s="32" t="str">
        <f t="shared" ref="K75:K94" si="16">IF(I75&gt;=18,"نتائج ممتازة",IF(I75&gt;=14,"نتائج جيدة جدا",IF(I75&gt;=12," نتائج جد حسنة",IF(I75&gt;=10,"نتائج متوسطة",IF(I75&gt;=7,"نتائج ضعيفة","نتائج ضعيفة جدا")))))</f>
        <v>نتائج ضعيفة جدا</v>
      </c>
      <c r="L75" s="63"/>
      <c r="N75" s="98"/>
      <c r="O75" s="99"/>
      <c r="P75" s="100"/>
    </row>
    <row r="76" spans="1:16" ht="15.75">
      <c r="A76" s="34">
        <v>2</v>
      </c>
      <c r="B76" s="109" t="s">
        <v>87</v>
      </c>
      <c r="C76" s="110" t="s">
        <v>87</v>
      </c>
      <c r="D76" s="74"/>
      <c r="E76" s="75"/>
      <c r="F76" s="76"/>
      <c r="G76" s="77"/>
      <c r="H76" s="78">
        <f t="shared" ref="H76:H94" si="17">G76*2</f>
        <v>0</v>
      </c>
      <c r="I76" s="79">
        <f t="shared" ref="I76:I94" si="18">(H76+F76+E76+D76)/5</f>
        <v>0</v>
      </c>
      <c r="J76" s="83">
        <f t="shared" ref="J76:J94" si="19">I76*3</f>
        <v>0</v>
      </c>
      <c r="K76" s="32" t="str">
        <f t="shared" si="16"/>
        <v>نتائج ضعيفة جدا</v>
      </c>
      <c r="L76" s="63"/>
      <c r="N76" s="98"/>
      <c r="O76" s="99"/>
      <c r="P76" s="100"/>
    </row>
    <row r="77" spans="1:16" ht="15.75">
      <c r="A77" s="34">
        <v>3</v>
      </c>
      <c r="B77" s="109" t="s">
        <v>88</v>
      </c>
      <c r="C77" s="110" t="s">
        <v>88</v>
      </c>
      <c r="D77" s="74"/>
      <c r="E77" s="75"/>
      <c r="F77" s="76"/>
      <c r="G77" s="77"/>
      <c r="H77" s="78">
        <f t="shared" si="17"/>
        <v>0</v>
      </c>
      <c r="I77" s="79">
        <f t="shared" si="18"/>
        <v>0</v>
      </c>
      <c r="J77" s="83">
        <f t="shared" si="19"/>
        <v>0</v>
      </c>
      <c r="K77" s="32" t="str">
        <f t="shared" si="16"/>
        <v>نتائج ضعيفة جدا</v>
      </c>
      <c r="L77" s="63"/>
      <c r="N77" s="98"/>
      <c r="O77" s="99"/>
      <c r="P77" s="100"/>
    </row>
    <row r="78" spans="1:16" ht="15.75">
      <c r="A78" s="34">
        <v>4</v>
      </c>
      <c r="B78" s="109" t="s">
        <v>89</v>
      </c>
      <c r="C78" s="110" t="s">
        <v>89</v>
      </c>
      <c r="D78" s="74"/>
      <c r="E78" s="75"/>
      <c r="F78" s="76"/>
      <c r="G78" s="77"/>
      <c r="H78" s="78">
        <f t="shared" si="17"/>
        <v>0</v>
      </c>
      <c r="I78" s="79">
        <f t="shared" si="18"/>
        <v>0</v>
      </c>
      <c r="J78" s="83">
        <f t="shared" si="19"/>
        <v>0</v>
      </c>
      <c r="K78" s="32" t="str">
        <f t="shared" si="16"/>
        <v>نتائج ضعيفة جدا</v>
      </c>
      <c r="L78" s="63"/>
      <c r="N78" s="98"/>
      <c r="O78" s="99"/>
      <c r="P78" s="100"/>
    </row>
    <row r="79" spans="1:16" ht="15.75">
      <c r="A79" s="34">
        <v>5</v>
      </c>
      <c r="B79" s="109" t="s">
        <v>90</v>
      </c>
      <c r="C79" s="110" t="s">
        <v>90</v>
      </c>
      <c r="D79" s="74"/>
      <c r="E79" s="75"/>
      <c r="F79" s="76"/>
      <c r="G79" s="77"/>
      <c r="H79" s="78">
        <f t="shared" si="17"/>
        <v>0</v>
      </c>
      <c r="I79" s="79">
        <f t="shared" si="18"/>
        <v>0</v>
      </c>
      <c r="J79" s="83">
        <f t="shared" si="19"/>
        <v>0</v>
      </c>
      <c r="K79" s="32" t="str">
        <f t="shared" si="16"/>
        <v>نتائج ضعيفة جدا</v>
      </c>
      <c r="L79" s="63"/>
      <c r="N79" s="98"/>
      <c r="O79" s="99"/>
      <c r="P79" s="100"/>
    </row>
    <row r="80" spans="1:16" ht="15.75">
      <c r="A80" s="34">
        <v>6</v>
      </c>
      <c r="B80" s="109" t="s">
        <v>91</v>
      </c>
      <c r="C80" s="110" t="s">
        <v>91</v>
      </c>
      <c r="D80" s="74"/>
      <c r="E80" s="75"/>
      <c r="F80" s="76"/>
      <c r="G80" s="77"/>
      <c r="H80" s="78">
        <f t="shared" si="17"/>
        <v>0</v>
      </c>
      <c r="I80" s="79">
        <f t="shared" si="18"/>
        <v>0</v>
      </c>
      <c r="J80" s="83">
        <f t="shared" si="19"/>
        <v>0</v>
      </c>
      <c r="K80" s="32" t="str">
        <f t="shared" si="16"/>
        <v>نتائج ضعيفة جدا</v>
      </c>
      <c r="L80" s="63"/>
      <c r="N80" s="98"/>
      <c r="O80" s="99"/>
      <c r="P80" s="100"/>
    </row>
    <row r="81" spans="1:16" ht="15.75">
      <c r="A81" s="34">
        <v>7</v>
      </c>
      <c r="B81" s="109" t="s">
        <v>92</v>
      </c>
      <c r="C81" s="110" t="s">
        <v>92</v>
      </c>
      <c r="D81" s="74"/>
      <c r="E81" s="75"/>
      <c r="F81" s="76"/>
      <c r="G81" s="77"/>
      <c r="H81" s="78">
        <f t="shared" si="17"/>
        <v>0</v>
      </c>
      <c r="I81" s="79">
        <f t="shared" si="18"/>
        <v>0</v>
      </c>
      <c r="J81" s="83">
        <f t="shared" si="19"/>
        <v>0</v>
      </c>
      <c r="K81" s="32" t="str">
        <f t="shared" si="16"/>
        <v>نتائج ضعيفة جدا</v>
      </c>
      <c r="L81" s="63"/>
      <c r="N81" s="98"/>
      <c r="O81" s="99"/>
      <c r="P81" s="100"/>
    </row>
    <row r="82" spans="1:16" ht="15.75">
      <c r="A82" s="34">
        <v>8</v>
      </c>
      <c r="B82" s="109" t="s">
        <v>93</v>
      </c>
      <c r="C82" s="110" t="s">
        <v>93</v>
      </c>
      <c r="D82" s="74"/>
      <c r="E82" s="75"/>
      <c r="F82" s="76"/>
      <c r="G82" s="77"/>
      <c r="H82" s="78">
        <f t="shared" si="17"/>
        <v>0</v>
      </c>
      <c r="I82" s="79">
        <f t="shared" si="18"/>
        <v>0</v>
      </c>
      <c r="J82" s="83">
        <f t="shared" si="19"/>
        <v>0</v>
      </c>
      <c r="K82" s="32" t="str">
        <f t="shared" si="16"/>
        <v>نتائج ضعيفة جدا</v>
      </c>
      <c r="L82" s="63"/>
      <c r="N82" s="98"/>
      <c r="O82" s="99"/>
      <c r="P82" s="100"/>
    </row>
    <row r="83" spans="1:16" ht="15.75">
      <c r="A83" s="34">
        <v>9</v>
      </c>
      <c r="B83" s="109" t="s">
        <v>94</v>
      </c>
      <c r="C83" s="110" t="s">
        <v>94</v>
      </c>
      <c r="D83" s="74"/>
      <c r="E83" s="75"/>
      <c r="F83" s="76"/>
      <c r="G83" s="77"/>
      <c r="H83" s="78">
        <f t="shared" si="17"/>
        <v>0</v>
      </c>
      <c r="I83" s="79">
        <f t="shared" si="18"/>
        <v>0</v>
      </c>
      <c r="J83" s="83">
        <f t="shared" si="19"/>
        <v>0</v>
      </c>
      <c r="K83" s="32" t="str">
        <f t="shared" si="16"/>
        <v>نتائج ضعيفة جدا</v>
      </c>
      <c r="L83" s="63"/>
      <c r="N83" s="98"/>
      <c r="O83" s="99"/>
      <c r="P83" s="100"/>
    </row>
    <row r="84" spans="1:16" ht="15.75">
      <c r="A84" s="34">
        <v>10</v>
      </c>
      <c r="B84" s="49" t="s">
        <v>135</v>
      </c>
      <c r="C84" s="50"/>
      <c r="D84" s="74"/>
      <c r="E84" s="75"/>
      <c r="F84" s="76"/>
      <c r="G84" s="77"/>
      <c r="H84" s="78">
        <f t="shared" si="17"/>
        <v>0</v>
      </c>
      <c r="I84" s="79">
        <f t="shared" si="18"/>
        <v>0</v>
      </c>
      <c r="J84" s="83">
        <f t="shared" si="19"/>
        <v>0</v>
      </c>
      <c r="K84" s="32" t="str">
        <f t="shared" si="16"/>
        <v>نتائج ضعيفة جدا</v>
      </c>
      <c r="L84" s="63"/>
      <c r="N84" s="98"/>
      <c r="O84" s="99"/>
      <c r="P84" s="100"/>
    </row>
    <row r="85" spans="1:16" ht="15.75">
      <c r="A85" s="34">
        <v>11</v>
      </c>
      <c r="B85" s="109" t="s">
        <v>95</v>
      </c>
      <c r="C85" s="110" t="s">
        <v>95</v>
      </c>
      <c r="D85" s="74"/>
      <c r="E85" s="75"/>
      <c r="F85" s="76"/>
      <c r="G85" s="77"/>
      <c r="H85" s="78">
        <f t="shared" si="17"/>
        <v>0</v>
      </c>
      <c r="I85" s="79">
        <f t="shared" si="18"/>
        <v>0</v>
      </c>
      <c r="J85" s="83">
        <f t="shared" si="19"/>
        <v>0</v>
      </c>
      <c r="K85" s="32" t="str">
        <f t="shared" si="16"/>
        <v>نتائج ضعيفة جدا</v>
      </c>
      <c r="L85" s="63"/>
      <c r="N85" s="98"/>
      <c r="O85" s="99"/>
      <c r="P85" s="100"/>
    </row>
    <row r="86" spans="1:16" ht="15.75">
      <c r="A86" s="34">
        <v>12</v>
      </c>
      <c r="B86" s="109" t="s">
        <v>96</v>
      </c>
      <c r="C86" s="110" t="s">
        <v>96</v>
      </c>
      <c r="D86" s="74"/>
      <c r="E86" s="75"/>
      <c r="F86" s="76"/>
      <c r="G86" s="77"/>
      <c r="H86" s="78">
        <f t="shared" si="17"/>
        <v>0</v>
      </c>
      <c r="I86" s="79">
        <f t="shared" si="18"/>
        <v>0</v>
      </c>
      <c r="J86" s="83">
        <f t="shared" si="19"/>
        <v>0</v>
      </c>
      <c r="K86" s="32" t="str">
        <f t="shared" si="16"/>
        <v>نتائج ضعيفة جدا</v>
      </c>
      <c r="L86" s="63"/>
      <c r="N86" s="98"/>
      <c r="O86" s="99"/>
      <c r="P86" s="100"/>
    </row>
    <row r="87" spans="1:16" ht="15.75">
      <c r="A87" s="34">
        <v>13</v>
      </c>
      <c r="B87" s="109" t="s">
        <v>97</v>
      </c>
      <c r="C87" s="110" t="s">
        <v>97</v>
      </c>
      <c r="D87" s="74"/>
      <c r="E87" s="75"/>
      <c r="F87" s="76"/>
      <c r="G87" s="77"/>
      <c r="H87" s="78">
        <f t="shared" si="17"/>
        <v>0</v>
      </c>
      <c r="I87" s="79">
        <f t="shared" si="18"/>
        <v>0</v>
      </c>
      <c r="J87" s="83">
        <f t="shared" si="19"/>
        <v>0</v>
      </c>
      <c r="K87" s="32" t="str">
        <f t="shared" si="16"/>
        <v>نتائج ضعيفة جدا</v>
      </c>
      <c r="L87" s="63"/>
      <c r="N87" s="98"/>
      <c r="O87" s="99"/>
      <c r="P87" s="100"/>
    </row>
    <row r="88" spans="1:16" ht="15.75">
      <c r="A88" s="34">
        <v>14</v>
      </c>
      <c r="B88" s="109" t="s">
        <v>98</v>
      </c>
      <c r="C88" s="110" t="s">
        <v>98</v>
      </c>
      <c r="D88" s="74"/>
      <c r="E88" s="75"/>
      <c r="F88" s="76"/>
      <c r="G88" s="77"/>
      <c r="H88" s="78">
        <f t="shared" si="17"/>
        <v>0</v>
      </c>
      <c r="I88" s="79">
        <f t="shared" si="18"/>
        <v>0</v>
      </c>
      <c r="J88" s="83">
        <f t="shared" si="19"/>
        <v>0</v>
      </c>
      <c r="K88" s="32" t="str">
        <f t="shared" si="16"/>
        <v>نتائج ضعيفة جدا</v>
      </c>
      <c r="L88" s="63"/>
      <c r="N88" s="98"/>
      <c r="O88" s="99"/>
      <c r="P88" s="100"/>
    </row>
    <row r="89" spans="1:16" ht="15.75">
      <c r="A89" s="34">
        <v>15</v>
      </c>
      <c r="B89" s="109" t="s">
        <v>99</v>
      </c>
      <c r="C89" s="110" t="s">
        <v>99</v>
      </c>
      <c r="D89" s="74"/>
      <c r="E89" s="75"/>
      <c r="F89" s="76"/>
      <c r="G89" s="77"/>
      <c r="H89" s="78">
        <f t="shared" si="17"/>
        <v>0</v>
      </c>
      <c r="I89" s="79">
        <f t="shared" si="18"/>
        <v>0</v>
      </c>
      <c r="J89" s="83">
        <f t="shared" si="19"/>
        <v>0</v>
      </c>
      <c r="K89" s="32" t="str">
        <f t="shared" si="16"/>
        <v>نتائج ضعيفة جدا</v>
      </c>
      <c r="L89" s="63"/>
      <c r="N89" s="98"/>
      <c r="O89" s="99"/>
      <c r="P89" s="100"/>
    </row>
    <row r="90" spans="1:16" ht="15.75">
      <c r="A90" s="34">
        <v>16</v>
      </c>
      <c r="B90" s="109" t="s">
        <v>100</v>
      </c>
      <c r="C90" s="110" t="s">
        <v>100</v>
      </c>
      <c r="D90" s="74"/>
      <c r="E90" s="75"/>
      <c r="F90" s="76"/>
      <c r="G90" s="77"/>
      <c r="H90" s="78">
        <f t="shared" si="17"/>
        <v>0</v>
      </c>
      <c r="I90" s="79">
        <f t="shared" si="18"/>
        <v>0</v>
      </c>
      <c r="J90" s="83">
        <f t="shared" si="19"/>
        <v>0</v>
      </c>
      <c r="K90" s="32" t="str">
        <f t="shared" si="16"/>
        <v>نتائج ضعيفة جدا</v>
      </c>
      <c r="L90" s="63"/>
      <c r="N90" s="98"/>
      <c r="O90" s="99"/>
      <c r="P90" s="100"/>
    </row>
    <row r="91" spans="1:16" ht="15.75">
      <c r="A91" s="34">
        <v>17</v>
      </c>
      <c r="B91" s="109" t="s">
        <v>101</v>
      </c>
      <c r="C91" s="110" t="s">
        <v>101</v>
      </c>
      <c r="D91" s="74"/>
      <c r="E91" s="75"/>
      <c r="F91" s="76"/>
      <c r="G91" s="77"/>
      <c r="H91" s="78">
        <f t="shared" si="17"/>
        <v>0</v>
      </c>
      <c r="I91" s="79">
        <f t="shared" si="18"/>
        <v>0</v>
      </c>
      <c r="J91" s="83">
        <f t="shared" si="19"/>
        <v>0</v>
      </c>
      <c r="K91" s="32" t="str">
        <f t="shared" si="16"/>
        <v>نتائج ضعيفة جدا</v>
      </c>
      <c r="L91" s="63"/>
      <c r="N91" s="98"/>
      <c r="O91" s="99"/>
      <c r="P91" s="100"/>
    </row>
    <row r="92" spans="1:16" ht="15.75">
      <c r="A92" s="34">
        <v>18</v>
      </c>
      <c r="B92" s="109" t="s">
        <v>102</v>
      </c>
      <c r="C92" s="110" t="s">
        <v>102</v>
      </c>
      <c r="D92" s="74"/>
      <c r="E92" s="75"/>
      <c r="F92" s="76"/>
      <c r="G92" s="77"/>
      <c r="H92" s="78">
        <f t="shared" si="17"/>
        <v>0</v>
      </c>
      <c r="I92" s="79">
        <f t="shared" si="18"/>
        <v>0</v>
      </c>
      <c r="J92" s="83">
        <f t="shared" si="19"/>
        <v>0</v>
      </c>
      <c r="K92" s="32" t="str">
        <f t="shared" si="16"/>
        <v>نتائج ضعيفة جدا</v>
      </c>
      <c r="L92" s="63"/>
      <c r="N92" s="98"/>
      <c r="O92" s="99"/>
      <c r="P92" s="100"/>
    </row>
    <row r="93" spans="1:16" ht="15.75">
      <c r="A93" s="34">
        <v>19</v>
      </c>
      <c r="B93" s="109" t="s">
        <v>103</v>
      </c>
      <c r="C93" s="110" t="s">
        <v>103</v>
      </c>
      <c r="D93" s="74"/>
      <c r="E93" s="75"/>
      <c r="F93" s="76"/>
      <c r="G93" s="77"/>
      <c r="H93" s="78">
        <f t="shared" si="17"/>
        <v>0</v>
      </c>
      <c r="I93" s="79">
        <f t="shared" si="18"/>
        <v>0</v>
      </c>
      <c r="J93" s="83">
        <f t="shared" si="19"/>
        <v>0</v>
      </c>
      <c r="K93" s="32" t="str">
        <f t="shared" si="16"/>
        <v>نتائج ضعيفة جدا</v>
      </c>
      <c r="L93" s="63"/>
      <c r="N93" s="98"/>
      <c r="O93" s="99"/>
      <c r="P93" s="100"/>
    </row>
    <row r="94" spans="1:16" ht="15.75">
      <c r="A94" s="34">
        <v>20</v>
      </c>
      <c r="B94" s="109" t="s">
        <v>104</v>
      </c>
      <c r="C94" s="110" t="s">
        <v>104</v>
      </c>
      <c r="D94" s="74"/>
      <c r="E94" s="75"/>
      <c r="F94" s="76"/>
      <c r="G94" s="77"/>
      <c r="H94" s="78">
        <f t="shared" si="17"/>
        <v>0</v>
      </c>
      <c r="I94" s="79">
        <f t="shared" si="18"/>
        <v>0</v>
      </c>
      <c r="J94" s="83">
        <f t="shared" si="19"/>
        <v>0</v>
      </c>
      <c r="K94" s="32" t="str">
        <f t="shared" si="16"/>
        <v>نتائج ضعيفة جدا</v>
      </c>
      <c r="L94" s="63"/>
      <c r="N94" s="98"/>
      <c r="O94" s="99"/>
      <c r="P94" s="100"/>
    </row>
    <row r="95" spans="1:16">
      <c r="B95" s="41"/>
      <c r="C95" s="41"/>
      <c r="K95" s="42"/>
      <c r="L95" s="42"/>
    </row>
    <row r="96" spans="1:16">
      <c r="B96" s="41"/>
      <c r="C96" s="41"/>
    </row>
    <row r="97" spans="2:11" ht="21">
      <c r="B97" s="162" t="s">
        <v>48</v>
      </c>
      <c r="C97" s="162"/>
      <c r="D97" s="33">
        <f>COUNTIF(I75:I94,"&gt;=10")</f>
        <v>0</v>
      </c>
      <c r="F97" s="162" t="s">
        <v>49</v>
      </c>
      <c r="G97" s="163"/>
      <c r="H97" s="33">
        <f>COUNTIF(I75:I95,"&lt;10")</f>
        <v>20</v>
      </c>
      <c r="J97" s="53"/>
      <c r="K97" s="40">
        <f>AVERAGE(I75:I94)</f>
        <v>0</v>
      </c>
    </row>
    <row r="98" spans="2:11"/>
    <row r="99" spans="2:11" hidden="1"/>
    <row r="100" spans="2:11" hidden="1"/>
    <row r="101" spans="2:11" hidden="1"/>
  </sheetData>
  <sheetProtection algorithmName="SHA-512" hashValue="cGLRlSmNa54doVsU8cDTb2/OZYiFePWXgCA4tgbY2aCD9R5WJMYmPDoL3+p9QFZn23wPKr0MLxr9KkpjneBUIw==" saltValue="IA2juk1N0f31znKZNGH0rg==" spinCount="100000" sheet="1" objects="1" scenarios="1"/>
  <mergeCells count="163">
    <mergeCell ref="B93:C93"/>
    <mergeCell ref="B94:C94"/>
    <mergeCell ref="B97:C97"/>
    <mergeCell ref="F97:G97"/>
    <mergeCell ref="B88:C88"/>
    <mergeCell ref="B89:C89"/>
    <mergeCell ref="B90:C90"/>
    <mergeCell ref="B91:C91"/>
    <mergeCell ref="B92:C92"/>
    <mergeCell ref="B82:C82"/>
    <mergeCell ref="B83:C83"/>
    <mergeCell ref="B85:C85"/>
    <mergeCell ref="B86:C86"/>
    <mergeCell ref="B87:C87"/>
    <mergeCell ref="B77:C77"/>
    <mergeCell ref="B78:C78"/>
    <mergeCell ref="B79:C79"/>
    <mergeCell ref="B80:C80"/>
    <mergeCell ref="B81:C81"/>
    <mergeCell ref="A72:K73"/>
    <mergeCell ref="B74:C74"/>
    <mergeCell ref="K74:L74"/>
    <mergeCell ref="B75:C75"/>
    <mergeCell ref="B76:C76"/>
    <mergeCell ref="I69:K69"/>
    <mergeCell ref="A70:D70"/>
    <mergeCell ref="I70:K70"/>
    <mergeCell ref="A71:D71"/>
    <mergeCell ref="I71:K71"/>
    <mergeCell ref="B59:C59"/>
    <mergeCell ref="B60:C60"/>
    <mergeCell ref="B63:C63"/>
    <mergeCell ref="F63:G63"/>
    <mergeCell ref="A69:D69"/>
    <mergeCell ref="E69:H71"/>
    <mergeCell ref="B54:C54"/>
    <mergeCell ref="B55:C55"/>
    <mergeCell ref="B56:C56"/>
    <mergeCell ref="B57:C57"/>
    <mergeCell ref="B58:C58"/>
    <mergeCell ref="B48:C48"/>
    <mergeCell ref="B49:C49"/>
    <mergeCell ref="B51:C51"/>
    <mergeCell ref="B52:C52"/>
    <mergeCell ref="B53:C53"/>
    <mergeCell ref="B43:C43"/>
    <mergeCell ref="B44:C44"/>
    <mergeCell ref="B45:C45"/>
    <mergeCell ref="B46:C46"/>
    <mergeCell ref="B47:C47"/>
    <mergeCell ref="A38:K39"/>
    <mergeCell ref="B40:C40"/>
    <mergeCell ref="K40:L40"/>
    <mergeCell ref="B41:C41"/>
    <mergeCell ref="B42:C42"/>
    <mergeCell ref="A35:D35"/>
    <mergeCell ref="E35:H37"/>
    <mergeCell ref="I35:K35"/>
    <mergeCell ref="A36:D36"/>
    <mergeCell ref="I36:K36"/>
    <mergeCell ref="A37:D37"/>
    <mergeCell ref="I37:K37"/>
    <mergeCell ref="AJ1:AM1"/>
    <mergeCell ref="AN1:AQ3"/>
    <mergeCell ref="AR1:AU1"/>
    <mergeCell ref="AJ2:AM2"/>
    <mergeCell ref="AR2:AU2"/>
    <mergeCell ref="AJ3:AM3"/>
    <mergeCell ref="AR3:AU3"/>
    <mergeCell ref="AK14:AL14"/>
    <mergeCell ref="AK15:AL15"/>
    <mergeCell ref="AK9:AL9"/>
    <mergeCell ref="AK10:AL10"/>
    <mergeCell ref="AK11:AL11"/>
    <mergeCell ref="AK12:AL12"/>
    <mergeCell ref="AK13:AL13"/>
    <mergeCell ref="S25:T25"/>
    <mergeCell ref="S26:T26"/>
    <mergeCell ref="S20:T20"/>
    <mergeCell ref="S21:T21"/>
    <mergeCell ref="S22:T22"/>
    <mergeCell ref="S23:T23"/>
    <mergeCell ref="S24:T24"/>
    <mergeCell ref="AJ4:AU5"/>
    <mergeCell ref="AK6:AL6"/>
    <mergeCell ref="AU6:AV6"/>
    <mergeCell ref="AK7:AL7"/>
    <mergeCell ref="AK8:AL8"/>
    <mergeCell ref="AK17:AL17"/>
    <mergeCell ref="AK18:AL18"/>
    <mergeCell ref="AK19:AL19"/>
    <mergeCell ref="AK25:AL25"/>
    <mergeCell ref="AK26:AL26"/>
    <mergeCell ref="AK20:AL20"/>
    <mergeCell ref="AK21:AL21"/>
    <mergeCell ref="AK22:AL22"/>
    <mergeCell ref="AK23:AL23"/>
    <mergeCell ref="AK24:AL24"/>
    <mergeCell ref="S14:T14"/>
    <mergeCell ref="S15:T15"/>
    <mergeCell ref="S17:T17"/>
    <mergeCell ref="S18:T18"/>
    <mergeCell ref="S19:T19"/>
    <mergeCell ref="S9:T9"/>
    <mergeCell ref="S10:T10"/>
    <mergeCell ref="S11:T11"/>
    <mergeCell ref="S12:T12"/>
    <mergeCell ref="S13:T13"/>
    <mergeCell ref="R4:AC5"/>
    <mergeCell ref="S6:T6"/>
    <mergeCell ref="AC6:AD6"/>
    <mergeCell ref="S7:T7"/>
    <mergeCell ref="S8:T8"/>
    <mergeCell ref="R1:U1"/>
    <mergeCell ref="V1:Y3"/>
    <mergeCell ref="Z1:AC1"/>
    <mergeCell ref="R2:U2"/>
    <mergeCell ref="Z2:AC2"/>
    <mergeCell ref="R3:U3"/>
    <mergeCell ref="Z3:AC3"/>
    <mergeCell ref="A1:D1"/>
    <mergeCell ref="E1:H3"/>
    <mergeCell ref="I1:K1"/>
    <mergeCell ref="A2:D2"/>
    <mergeCell ref="I2:K2"/>
    <mergeCell ref="A3:D3"/>
    <mergeCell ref="I3:K3"/>
    <mergeCell ref="B15:C15"/>
    <mergeCell ref="A4:K5"/>
    <mergeCell ref="B6:C6"/>
    <mergeCell ref="K6:L6"/>
    <mergeCell ref="B7:C7"/>
    <mergeCell ref="B8:C8"/>
    <mergeCell ref="B9:C9"/>
    <mergeCell ref="B10:C10"/>
    <mergeCell ref="B11:C11"/>
    <mergeCell ref="B12:C12"/>
    <mergeCell ref="B13:C13"/>
    <mergeCell ref="B14:C14"/>
    <mergeCell ref="B29:C29"/>
    <mergeCell ref="N37:P38"/>
    <mergeCell ref="N39:P39"/>
    <mergeCell ref="N71:P72"/>
    <mergeCell ref="N73:P73"/>
    <mergeCell ref="N3:P4"/>
    <mergeCell ref="N5:P5"/>
    <mergeCell ref="AS29:AT29"/>
    <mergeCell ref="AO29:AP29"/>
    <mergeCell ref="AK29:AL29"/>
    <mergeCell ref="AA29:AB29"/>
    <mergeCell ref="W29:X29"/>
    <mergeCell ref="S29:T29"/>
    <mergeCell ref="F29:G29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conditionalFormatting sqref="I7:I26">
    <cfRule type="cellIs" dxfId="9" priority="5" stopIfTrue="1" operator="greaterThanOrEqual">
      <formula>10</formula>
    </cfRule>
  </conditionalFormatting>
  <conditionalFormatting sqref="Z7:Z26">
    <cfRule type="cellIs" dxfId="8" priority="4" stopIfTrue="1" operator="greaterThanOrEqual">
      <formula>10</formula>
    </cfRule>
  </conditionalFormatting>
  <conditionalFormatting sqref="AR7:AR26">
    <cfRule type="cellIs" dxfId="7" priority="3" stopIfTrue="1" operator="greaterThanOrEqual">
      <formula>10</formula>
    </cfRule>
  </conditionalFormatting>
  <conditionalFormatting sqref="I75:I94">
    <cfRule type="cellIs" dxfId="6" priority="1" stopIfTrue="1" operator="greaterThanOrEqual">
      <formula>10</formula>
    </cfRule>
  </conditionalFormatting>
  <conditionalFormatting sqref="I41:I60">
    <cfRule type="cellIs" dxfId="5" priority="2" stopIfTrue="1" operator="greaterThanOrEqual">
      <formula>10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3399"/>
  </sheetPr>
  <dimension ref="A1:AW125"/>
  <sheetViews>
    <sheetView rightToLeft="1" tabSelected="1" topLeftCell="A60" zoomScaleNormal="100" workbookViewId="0">
      <selection activeCell="B78" sqref="B78:C78"/>
    </sheetView>
  </sheetViews>
  <sheetFormatPr baseColWidth="10" defaultColWidth="0" defaultRowHeight="15" zeroHeight="1"/>
  <cols>
    <col min="1" max="1" width="3.7109375" customWidth="1"/>
    <col min="2" max="2" width="11" customWidth="1"/>
    <col min="3" max="3" width="9.42578125" customWidth="1"/>
    <col min="4" max="4" width="8.28515625" customWidth="1"/>
    <col min="5" max="5" width="8.85546875" customWidth="1"/>
    <col min="6" max="6" width="8.42578125" customWidth="1"/>
    <col min="7" max="7" width="7.85546875" customWidth="1"/>
    <col min="8" max="9" width="8.5703125" customWidth="1"/>
    <col min="10" max="10" width="8.85546875" customWidth="1"/>
    <col min="11" max="11" width="9.140625" customWidth="1"/>
    <col min="12" max="12" width="15.5703125" customWidth="1"/>
    <col min="13" max="13" width="2.85546875" hidden="1" customWidth="1"/>
    <col min="14" max="14" width="4.28515625" customWidth="1"/>
    <col min="15" max="18" width="11" customWidth="1"/>
    <col min="19" max="29" width="11" hidden="1" customWidth="1"/>
    <col min="30" max="30" width="19.28515625" hidden="1" customWidth="1"/>
    <col min="31" max="47" width="11" hidden="1" customWidth="1"/>
    <col min="48" max="48" width="21.42578125" hidden="1" customWidth="1"/>
    <col min="49" max="16384" width="11" hidden="1"/>
  </cols>
  <sheetData>
    <row r="1" spans="1:49" ht="19.5" customHeight="1" thickTop="1">
      <c r="A1" s="164" t="s">
        <v>9</v>
      </c>
      <c r="B1" s="165"/>
      <c r="C1" s="165"/>
      <c r="D1" s="166"/>
      <c r="E1" s="167" t="s">
        <v>0</v>
      </c>
      <c r="F1" s="168"/>
      <c r="G1" s="168"/>
      <c r="H1" s="169"/>
      <c r="I1" s="176" t="s">
        <v>143</v>
      </c>
      <c r="J1" s="177"/>
      <c r="K1" s="177"/>
      <c r="L1" s="178"/>
      <c r="M1" s="25"/>
      <c r="O1" s="45"/>
      <c r="S1" s="203" t="e">
        <f>S1:M24ثانوية :الشهيد سعيداني أحمد</f>
        <v>#NAME?</v>
      </c>
      <c r="T1" s="204"/>
      <c r="U1" s="204"/>
      <c r="V1" s="205"/>
      <c r="W1" s="206" t="s">
        <v>136</v>
      </c>
      <c r="X1" s="207"/>
      <c r="Y1" s="207"/>
      <c r="Z1" s="208"/>
      <c r="AA1" s="215" t="s">
        <v>12</v>
      </c>
      <c r="AB1" s="216"/>
      <c r="AC1" s="216"/>
      <c r="AD1" s="217"/>
      <c r="AK1" s="203" t="e">
        <f>AK1:M24ثانوية :الشهيد سعيداني أحمد</f>
        <v>#NAME?</v>
      </c>
      <c r="AL1" s="204"/>
      <c r="AM1" s="204"/>
      <c r="AN1" s="205"/>
      <c r="AO1" s="206" t="s">
        <v>137</v>
      </c>
      <c r="AP1" s="207"/>
      <c r="AQ1" s="207"/>
      <c r="AR1" s="208"/>
      <c r="AS1" s="215" t="s">
        <v>12</v>
      </c>
      <c r="AT1" s="216"/>
      <c r="AU1" s="216"/>
      <c r="AV1" s="217"/>
    </row>
    <row r="2" spans="1:49" ht="18.75" customHeight="1">
      <c r="A2" s="179" t="s">
        <v>134</v>
      </c>
      <c r="B2" s="180"/>
      <c r="C2" s="180"/>
      <c r="D2" s="181"/>
      <c r="E2" s="170"/>
      <c r="F2" s="171"/>
      <c r="G2" s="171"/>
      <c r="H2" s="172"/>
      <c r="I2" s="182" t="s">
        <v>14</v>
      </c>
      <c r="J2" s="183"/>
      <c r="K2" s="183"/>
      <c r="L2" s="184"/>
      <c r="M2" s="25"/>
      <c r="S2" s="218" t="s">
        <v>134</v>
      </c>
      <c r="T2" s="219"/>
      <c r="U2" s="219"/>
      <c r="V2" s="220"/>
      <c r="W2" s="209"/>
      <c r="X2" s="210"/>
      <c r="Y2" s="210"/>
      <c r="Z2" s="211"/>
      <c r="AA2" s="221" t="s">
        <v>14</v>
      </c>
      <c r="AB2" s="222"/>
      <c r="AC2" s="222"/>
      <c r="AD2" s="223"/>
      <c r="AK2" s="218" t="s">
        <v>134</v>
      </c>
      <c r="AL2" s="219"/>
      <c r="AM2" s="219"/>
      <c r="AN2" s="220"/>
      <c r="AO2" s="209"/>
      <c r="AP2" s="210"/>
      <c r="AQ2" s="210"/>
      <c r="AR2" s="211"/>
      <c r="AS2" s="221" t="s">
        <v>14</v>
      </c>
      <c r="AT2" s="222"/>
      <c r="AU2" s="222"/>
      <c r="AV2" s="223"/>
    </row>
    <row r="3" spans="1:49" ht="18.75" customHeight="1">
      <c r="A3" s="185" t="s">
        <v>10</v>
      </c>
      <c r="B3" s="186"/>
      <c r="C3" s="186"/>
      <c r="D3" s="187"/>
      <c r="E3" s="173"/>
      <c r="F3" s="174"/>
      <c r="G3" s="174"/>
      <c r="H3" s="175"/>
      <c r="I3" s="182" t="s">
        <v>11</v>
      </c>
      <c r="J3" s="183"/>
      <c r="K3" s="183"/>
      <c r="L3" s="184"/>
      <c r="M3" s="25"/>
      <c r="O3" s="108" t="s">
        <v>200</v>
      </c>
      <c r="P3" s="108"/>
      <c r="Q3" s="108"/>
      <c r="S3" s="224" t="s">
        <v>10</v>
      </c>
      <c r="T3" s="225"/>
      <c r="U3" s="225"/>
      <c r="V3" s="226"/>
      <c r="W3" s="212"/>
      <c r="X3" s="213"/>
      <c r="Y3" s="213"/>
      <c r="Z3" s="214"/>
      <c r="AA3" s="221" t="s">
        <v>11</v>
      </c>
      <c r="AB3" s="222"/>
      <c r="AC3" s="222"/>
      <c r="AD3" s="223"/>
      <c r="AK3" s="224" t="s">
        <v>10</v>
      </c>
      <c r="AL3" s="225"/>
      <c r="AM3" s="225"/>
      <c r="AN3" s="226"/>
      <c r="AO3" s="212"/>
      <c r="AP3" s="213"/>
      <c r="AQ3" s="213"/>
      <c r="AR3" s="214"/>
      <c r="AS3" s="221" t="s">
        <v>11</v>
      </c>
      <c r="AT3" s="222"/>
      <c r="AU3" s="222"/>
      <c r="AV3" s="223"/>
    </row>
    <row r="4" spans="1:49" ht="14.25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25"/>
      <c r="O4" s="108"/>
      <c r="P4" s="108"/>
      <c r="Q4" s="108"/>
      <c r="S4" s="197" t="s">
        <v>1</v>
      </c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K4" s="197" t="s">
        <v>1</v>
      </c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</row>
    <row r="5" spans="1:49" ht="14.25" customHeight="1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25"/>
      <c r="O5" s="106"/>
      <c r="P5" s="106"/>
      <c r="Q5" s="106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</row>
    <row r="6" spans="1:49" ht="15.75">
      <c r="A6" s="52" t="s">
        <v>13</v>
      </c>
      <c r="B6" s="189" t="s">
        <v>2</v>
      </c>
      <c r="C6" s="190"/>
      <c r="D6" s="52" t="s">
        <v>45</v>
      </c>
      <c r="E6" s="52" t="s">
        <v>46</v>
      </c>
      <c r="F6" s="52" t="s">
        <v>139</v>
      </c>
      <c r="G6" s="44" t="s">
        <v>140</v>
      </c>
      <c r="H6" s="52" t="s">
        <v>141</v>
      </c>
      <c r="I6" s="52" t="s">
        <v>3</v>
      </c>
      <c r="J6" s="44" t="s">
        <v>142</v>
      </c>
      <c r="K6" s="51" t="s">
        <v>4</v>
      </c>
      <c r="L6" s="191" t="s">
        <v>7</v>
      </c>
      <c r="M6" s="191"/>
      <c r="O6" s="97" t="s">
        <v>197</v>
      </c>
      <c r="P6" s="97" t="s">
        <v>198</v>
      </c>
      <c r="Q6" s="97" t="s">
        <v>199</v>
      </c>
      <c r="S6" s="54" t="s">
        <v>13</v>
      </c>
      <c r="T6" s="198" t="s">
        <v>2</v>
      </c>
      <c r="U6" s="199"/>
      <c r="V6" s="54" t="s">
        <v>45</v>
      </c>
      <c r="W6" s="54" t="s">
        <v>46</v>
      </c>
      <c r="X6" s="54" t="s">
        <v>47</v>
      </c>
      <c r="Y6" s="2" t="s">
        <v>3</v>
      </c>
      <c r="Z6" s="54" t="s">
        <v>8</v>
      </c>
      <c r="AA6" s="54" t="s">
        <v>4</v>
      </c>
      <c r="AB6" s="2" t="s">
        <v>5</v>
      </c>
      <c r="AC6" s="48" t="s">
        <v>6</v>
      </c>
      <c r="AD6" s="200" t="s">
        <v>7</v>
      </c>
      <c r="AE6" s="200"/>
      <c r="AK6" s="54" t="s">
        <v>13</v>
      </c>
      <c r="AL6" s="198" t="s">
        <v>2</v>
      </c>
      <c r="AM6" s="199"/>
      <c r="AN6" s="54" t="s">
        <v>45</v>
      </c>
      <c r="AO6" s="54" t="s">
        <v>46</v>
      </c>
      <c r="AP6" s="54" t="s">
        <v>47</v>
      </c>
      <c r="AQ6" s="2" t="s">
        <v>3</v>
      </c>
      <c r="AR6" s="54" t="s">
        <v>8</v>
      </c>
      <c r="AS6" s="54" t="s">
        <v>4</v>
      </c>
      <c r="AT6" s="2" t="s">
        <v>5</v>
      </c>
      <c r="AU6" s="48" t="s">
        <v>6</v>
      </c>
      <c r="AV6" s="200" t="s">
        <v>7</v>
      </c>
      <c r="AW6" s="200"/>
    </row>
    <row r="7" spans="1:49" ht="15.75">
      <c r="A7" s="15">
        <v>1</v>
      </c>
      <c r="B7" s="109" t="s">
        <v>105</v>
      </c>
      <c r="C7" s="110" t="s">
        <v>105</v>
      </c>
      <c r="D7" s="74" t="s">
        <v>155</v>
      </c>
      <c r="E7" s="75" t="s">
        <v>145</v>
      </c>
      <c r="F7" s="77"/>
      <c r="G7" s="77"/>
      <c r="H7" s="84">
        <f>(G7+F7)/2</f>
        <v>0</v>
      </c>
      <c r="I7" s="76" t="s">
        <v>145</v>
      </c>
      <c r="J7" s="85">
        <f>I7*2</f>
        <v>24</v>
      </c>
      <c r="K7" s="83">
        <f>(J7+H7+E7+D7)/5</f>
        <v>10.199999999999999</v>
      </c>
      <c r="L7" s="32" t="str">
        <f t="shared" ref="L7:L35" si="0">IF(I7&gt;=18,"نتائج ممتازة",IF(I7&gt;=14,"نتائج جيدة جدا",IF(I7&gt;=12," نتائج جد حسنة",IF(I7&gt;=10,"نتائج متوسطة",IF(I7&gt;=7,"نتائج ضعيفة","نتائج ضعيفة جدا")))))</f>
        <v>نتائج ممتازة</v>
      </c>
      <c r="M7" s="11"/>
      <c r="O7" s="102"/>
      <c r="P7" s="103"/>
      <c r="Q7" s="104"/>
      <c r="S7" s="15">
        <v>1</v>
      </c>
      <c r="T7" s="201" t="s">
        <v>105</v>
      </c>
      <c r="U7" s="202" t="s">
        <v>105</v>
      </c>
      <c r="V7" s="16"/>
      <c r="W7" s="3"/>
      <c r="X7" s="4"/>
      <c r="Y7" s="5"/>
      <c r="Z7" s="6">
        <f>Y7*2</f>
        <v>0</v>
      </c>
      <c r="AA7" s="7">
        <f>(Z7+X7)/3</f>
        <v>0</v>
      </c>
      <c r="AB7" s="8">
        <v>5</v>
      </c>
      <c r="AC7" s="9">
        <f>AA7*AB7</f>
        <v>0</v>
      </c>
      <c r="AD7" s="10" t="str">
        <f t="shared" ref="AD7:AD35" si="1">IF(AA7&gt;=18,"نتائج ممتازة",IF(AA7&gt;=14,"نتائج جيدة جدا",IF(AA7&gt;=12," نتائج جد حسنة",IF(AA7&gt;=10,"نتائج متوسطة",IF(AA7&gt;=7,"نتائج ضعيفة","نتائج ضعيفة جدا")))))</f>
        <v>نتائج ضعيفة جدا</v>
      </c>
      <c r="AE7" s="11"/>
      <c r="AK7" s="15">
        <v>1</v>
      </c>
      <c r="AL7" s="201" t="s">
        <v>105</v>
      </c>
      <c r="AM7" s="202" t="s">
        <v>105</v>
      </c>
      <c r="AN7" s="16"/>
      <c r="AO7" s="3"/>
      <c r="AP7" s="4"/>
      <c r="AQ7" s="5"/>
      <c r="AR7" s="6">
        <f>AQ7*2</f>
        <v>0</v>
      </c>
      <c r="AS7" s="7">
        <f>(AR7+AP7)/3</f>
        <v>0</v>
      </c>
      <c r="AT7" s="8">
        <v>5</v>
      </c>
      <c r="AU7" s="9">
        <f>AS7*AT7</f>
        <v>0</v>
      </c>
      <c r="AV7" s="10" t="str">
        <f t="shared" ref="AV7:AV35" si="2">IF(AS7&gt;=18,"نتائج ممتازة",IF(AS7&gt;=14,"نتائج جيدة جدا",IF(AS7&gt;=12," نتائج جد حسنة",IF(AS7&gt;=10,"نتائج متوسطة",IF(AS7&gt;=7,"نتائج ضعيفة","نتائج ضعيفة جدا")))))</f>
        <v>نتائج ضعيفة جدا</v>
      </c>
      <c r="AW7" s="11"/>
    </row>
    <row r="8" spans="1:49" ht="15.75">
      <c r="A8" s="15">
        <f>A7+1</f>
        <v>2</v>
      </c>
      <c r="B8" s="109" t="s">
        <v>106</v>
      </c>
      <c r="C8" s="110" t="s">
        <v>106</v>
      </c>
      <c r="D8" s="74" t="s">
        <v>146</v>
      </c>
      <c r="E8" s="75" t="s">
        <v>145</v>
      </c>
      <c r="F8" s="77"/>
      <c r="G8" s="77"/>
      <c r="H8" s="84">
        <f t="shared" ref="H8:H35" si="3">(G8+F8)/2</f>
        <v>0</v>
      </c>
      <c r="I8" s="76" t="s">
        <v>179</v>
      </c>
      <c r="J8" s="85">
        <f t="shared" ref="J8:J35" si="4">I8*2</f>
        <v>23.5</v>
      </c>
      <c r="K8" s="83">
        <f t="shared" ref="K8:K35" si="5">(J8+H8+E8+D8)/5</f>
        <v>9.9</v>
      </c>
      <c r="L8" s="32" t="str">
        <f t="shared" si="0"/>
        <v>نتائج ممتازة</v>
      </c>
      <c r="M8" s="11"/>
      <c r="O8" s="102"/>
      <c r="P8" s="103"/>
      <c r="Q8" s="104"/>
      <c r="S8" s="15">
        <f>S7+1</f>
        <v>2</v>
      </c>
      <c r="T8" s="201" t="s">
        <v>106</v>
      </c>
      <c r="U8" s="202" t="s">
        <v>106</v>
      </c>
      <c r="V8" s="17"/>
      <c r="W8" s="12"/>
      <c r="X8" s="13"/>
      <c r="Y8" s="14"/>
      <c r="Z8" s="6">
        <f t="shared" ref="Z8:Z35" si="6">Y8*2</f>
        <v>0</v>
      </c>
      <c r="AA8" s="7">
        <f t="shared" ref="AA8:AA35" si="7">(Z8+X8)/3</f>
        <v>0</v>
      </c>
      <c r="AB8" s="8">
        <v>5</v>
      </c>
      <c r="AC8" s="9">
        <f t="shared" ref="AC8:AC35" si="8">AA8*AB8</f>
        <v>0</v>
      </c>
      <c r="AD8" s="10" t="str">
        <f t="shared" si="1"/>
        <v>نتائج ضعيفة جدا</v>
      </c>
      <c r="AE8" s="11"/>
      <c r="AK8" s="15">
        <f>AK7+1</f>
        <v>2</v>
      </c>
      <c r="AL8" s="201" t="s">
        <v>106</v>
      </c>
      <c r="AM8" s="202" t="s">
        <v>106</v>
      </c>
      <c r="AN8" s="17"/>
      <c r="AO8" s="12"/>
      <c r="AP8" s="13"/>
      <c r="AQ8" s="14"/>
      <c r="AR8" s="6">
        <f t="shared" ref="AR8:AR35" si="9">AQ8*2</f>
        <v>0</v>
      </c>
      <c r="AS8" s="7">
        <f t="shared" ref="AS8:AS35" si="10">(AR8+AP8)/3</f>
        <v>0</v>
      </c>
      <c r="AT8" s="8">
        <v>5</v>
      </c>
      <c r="AU8" s="9">
        <f t="shared" ref="AU8:AU35" si="11">AS8*AT8</f>
        <v>0</v>
      </c>
      <c r="AV8" s="10" t="str">
        <f t="shared" si="2"/>
        <v>نتائج ضعيفة جدا</v>
      </c>
      <c r="AW8" s="11"/>
    </row>
    <row r="9" spans="1:49" ht="15.75">
      <c r="A9" s="15">
        <f>A8+1</f>
        <v>3</v>
      </c>
      <c r="B9" s="109" t="s">
        <v>107</v>
      </c>
      <c r="C9" s="110" t="s">
        <v>107</v>
      </c>
      <c r="D9" s="74" t="s">
        <v>148</v>
      </c>
      <c r="E9" s="75" t="s">
        <v>152</v>
      </c>
      <c r="F9" s="77"/>
      <c r="G9" s="77"/>
      <c r="H9" s="84">
        <f t="shared" si="3"/>
        <v>0</v>
      </c>
      <c r="I9" s="76" t="s">
        <v>156</v>
      </c>
      <c r="J9" s="85">
        <f t="shared" si="4"/>
        <v>25</v>
      </c>
      <c r="K9" s="83">
        <f t="shared" si="5"/>
        <v>9.8000000000000007</v>
      </c>
      <c r="L9" s="32" t="str">
        <f t="shared" si="0"/>
        <v>نتائج ممتازة</v>
      </c>
      <c r="M9" s="11"/>
      <c r="O9" s="102"/>
      <c r="P9" s="103"/>
      <c r="Q9" s="104"/>
      <c r="S9" s="15">
        <f>S8+1</f>
        <v>3</v>
      </c>
      <c r="T9" s="201" t="s">
        <v>107</v>
      </c>
      <c r="U9" s="202" t="s">
        <v>107</v>
      </c>
      <c r="V9" s="17"/>
      <c r="W9" s="12"/>
      <c r="X9" s="13"/>
      <c r="Y9" s="14"/>
      <c r="Z9" s="6">
        <f t="shared" si="6"/>
        <v>0</v>
      </c>
      <c r="AA9" s="7">
        <f t="shared" si="7"/>
        <v>0</v>
      </c>
      <c r="AB9" s="8">
        <v>5</v>
      </c>
      <c r="AC9" s="9">
        <f t="shared" si="8"/>
        <v>0</v>
      </c>
      <c r="AD9" s="10" t="str">
        <f t="shared" si="1"/>
        <v>نتائج ضعيفة جدا</v>
      </c>
      <c r="AE9" s="11"/>
      <c r="AK9" s="15">
        <f>AK8+1</f>
        <v>3</v>
      </c>
      <c r="AL9" s="201" t="s">
        <v>107</v>
      </c>
      <c r="AM9" s="202" t="s">
        <v>107</v>
      </c>
      <c r="AN9" s="17"/>
      <c r="AO9" s="12"/>
      <c r="AP9" s="13"/>
      <c r="AQ9" s="14"/>
      <c r="AR9" s="6">
        <f t="shared" si="9"/>
        <v>0</v>
      </c>
      <c r="AS9" s="7">
        <f t="shared" si="10"/>
        <v>0</v>
      </c>
      <c r="AT9" s="8">
        <v>5</v>
      </c>
      <c r="AU9" s="9">
        <f t="shared" si="11"/>
        <v>0</v>
      </c>
      <c r="AV9" s="10" t="str">
        <f t="shared" si="2"/>
        <v>نتائج ضعيفة جدا</v>
      </c>
      <c r="AW9" s="11"/>
    </row>
    <row r="10" spans="1:49" ht="15.75">
      <c r="A10" s="15">
        <f t="shared" ref="A10:A30" si="12">A9+1</f>
        <v>4</v>
      </c>
      <c r="B10" s="109" t="s">
        <v>108</v>
      </c>
      <c r="C10" s="110" t="s">
        <v>108</v>
      </c>
      <c r="D10" s="74" t="s">
        <v>152</v>
      </c>
      <c r="E10" s="75" t="s">
        <v>158</v>
      </c>
      <c r="F10" s="77"/>
      <c r="G10" s="77"/>
      <c r="H10" s="84">
        <f t="shared" si="3"/>
        <v>0</v>
      </c>
      <c r="I10" s="76" t="s">
        <v>162</v>
      </c>
      <c r="J10" s="85">
        <f t="shared" si="4"/>
        <v>14</v>
      </c>
      <c r="K10" s="83">
        <f t="shared" si="5"/>
        <v>7</v>
      </c>
      <c r="L10" s="32" t="str">
        <f t="shared" si="0"/>
        <v>نتائج ممتازة</v>
      </c>
      <c r="M10" s="11"/>
      <c r="O10" s="102"/>
      <c r="P10" s="103"/>
      <c r="Q10" s="104"/>
      <c r="S10" s="15">
        <f t="shared" ref="S10:S30" si="13">S9+1</f>
        <v>4</v>
      </c>
      <c r="T10" s="201" t="s">
        <v>108</v>
      </c>
      <c r="U10" s="202" t="s">
        <v>108</v>
      </c>
      <c r="V10" s="17"/>
      <c r="W10" s="12"/>
      <c r="X10" s="13"/>
      <c r="Y10" s="14"/>
      <c r="Z10" s="6">
        <f t="shared" si="6"/>
        <v>0</v>
      </c>
      <c r="AA10" s="7">
        <f t="shared" si="7"/>
        <v>0</v>
      </c>
      <c r="AB10" s="8">
        <v>5</v>
      </c>
      <c r="AC10" s="9">
        <f t="shared" si="8"/>
        <v>0</v>
      </c>
      <c r="AD10" s="10" t="str">
        <f t="shared" si="1"/>
        <v>نتائج ضعيفة جدا</v>
      </c>
      <c r="AE10" s="11"/>
      <c r="AK10" s="15">
        <f t="shared" ref="AK10:AK30" si="14">AK9+1</f>
        <v>4</v>
      </c>
      <c r="AL10" s="201" t="s">
        <v>108</v>
      </c>
      <c r="AM10" s="202" t="s">
        <v>108</v>
      </c>
      <c r="AN10" s="17"/>
      <c r="AO10" s="12"/>
      <c r="AP10" s="13"/>
      <c r="AQ10" s="14"/>
      <c r="AR10" s="6">
        <f t="shared" si="9"/>
        <v>0</v>
      </c>
      <c r="AS10" s="7">
        <f t="shared" si="10"/>
        <v>0</v>
      </c>
      <c r="AT10" s="8">
        <v>5</v>
      </c>
      <c r="AU10" s="9">
        <f t="shared" si="11"/>
        <v>0</v>
      </c>
      <c r="AV10" s="10" t="str">
        <f t="shared" si="2"/>
        <v>نتائج ضعيفة جدا</v>
      </c>
      <c r="AW10" s="11"/>
    </row>
    <row r="11" spans="1:49" ht="15.75">
      <c r="A11" s="15">
        <f t="shared" si="12"/>
        <v>5</v>
      </c>
      <c r="B11" s="109" t="s">
        <v>109</v>
      </c>
      <c r="C11" s="110" t="s">
        <v>109</v>
      </c>
      <c r="D11" s="74" t="s">
        <v>146</v>
      </c>
      <c r="E11" s="75" t="s">
        <v>145</v>
      </c>
      <c r="F11" s="77"/>
      <c r="G11" s="77"/>
      <c r="H11" s="84">
        <f t="shared" si="3"/>
        <v>0</v>
      </c>
      <c r="I11" s="76" t="s">
        <v>181</v>
      </c>
      <c r="J11" s="85">
        <f t="shared" si="4"/>
        <v>19</v>
      </c>
      <c r="K11" s="83">
        <f t="shared" si="5"/>
        <v>9</v>
      </c>
      <c r="L11" s="32" t="str">
        <f t="shared" si="0"/>
        <v>نتائج ممتازة</v>
      </c>
      <c r="M11" s="11"/>
      <c r="O11" s="102"/>
      <c r="P11" s="103"/>
      <c r="Q11" s="104"/>
      <c r="S11" s="15">
        <f t="shared" si="13"/>
        <v>5</v>
      </c>
      <c r="T11" s="201" t="s">
        <v>109</v>
      </c>
      <c r="U11" s="202" t="s">
        <v>109</v>
      </c>
      <c r="V11" s="17"/>
      <c r="W11" s="12"/>
      <c r="X11" s="13"/>
      <c r="Y11" s="14"/>
      <c r="Z11" s="6">
        <f t="shared" si="6"/>
        <v>0</v>
      </c>
      <c r="AA11" s="7">
        <f t="shared" si="7"/>
        <v>0</v>
      </c>
      <c r="AB11" s="8">
        <v>5</v>
      </c>
      <c r="AC11" s="9">
        <f t="shared" si="8"/>
        <v>0</v>
      </c>
      <c r="AD11" s="10" t="str">
        <f t="shared" si="1"/>
        <v>نتائج ضعيفة جدا</v>
      </c>
      <c r="AE11" s="11"/>
      <c r="AK11" s="15">
        <f t="shared" si="14"/>
        <v>5</v>
      </c>
      <c r="AL11" s="201" t="s">
        <v>109</v>
      </c>
      <c r="AM11" s="202" t="s">
        <v>109</v>
      </c>
      <c r="AN11" s="17"/>
      <c r="AO11" s="12"/>
      <c r="AP11" s="13"/>
      <c r="AQ11" s="14"/>
      <c r="AR11" s="6">
        <f t="shared" si="9"/>
        <v>0</v>
      </c>
      <c r="AS11" s="7">
        <f t="shared" si="10"/>
        <v>0</v>
      </c>
      <c r="AT11" s="8">
        <v>5</v>
      </c>
      <c r="AU11" s="9">
        <f t="shared" si="11"/>
        <v>0</v>
      </c>
      <c r="AV11" s="10" t="str">
        <f t="shared" si="2"/>
        <v>نتائج ضعيفة جدا</v>
      </c>
      <c r="AW11" s="11"/>
    </row>
    <row r="12" spans="1:49" ht="15.75">
      <c r="A12" s="15">
        <f t="shared" si="12"/>
        <v>6</v>
      </c>
      <c r="B12" s="109" t="s">
        <v>110</v>
      </c>
      <c r="C12" s="110" t="s">
        <v>110</v>
      </c>
      <c r="D12" s="74" t="s">
        <v>146</v>
      </c>
      <c r="E12" s="75" t="s">
        <v>145</v>
      </c>
      <c r="F12" s="77"/>
      <c r="G12" s="77"/>
      <c r="H12" s="84">
        <f t="shared" si="3"/>
        <v>0</v>
      </c>
      <c r="I12" s="76" t="s">
        <v>159</v>
      </c>
      <c r="J12" s="85">
        <f t="shared" si="4"/>
        <v>21</v>
      </c>
      <c r="K12" s="83">
        <f t="shared" si="5"/>
        <v>9.4</v>
      </c>
      <c r="L12" s="32" t="str">
        <f t="shared" si="0"/>
        <v>نتائج ممتازة</v>
      </c>
      <c r="M12" s="11"/>
      <c r="O12" s="102"/>
      <c r="P12" s="103"/>
      <c r="Q12" s="104"/>
      <c r="S12" s="15">
        <f t="shared" si="13"/>
        <v>6</v>
      </c>
      <c r="T12" s="201" t="s">
        <v>110</v>
      </c>
      <c r="U12" s="202" t="s">
        <v>110</v>
      </c>
      <c r="V12" s="17"/>
      <c r="W12" s="12"/>
      <c r="X12" s="13"/>
      <c r="Y12" s="14"/>
      <c r="Z12" s="6">
        <f t="shared" si="6"/>
        <v>0</v>
      </c>
      <c r="AA12" s="7">
        <f t="shared" si="7"/>
        <v>0</v>
      </c>
      <c r="AB12" s="8">
        <v>5</v>
      </c>
      <c r="AC12" s="9">
        <f t="shared" si="8"/>
        <v>0</v>
      </c>
      <c r="AD12" s="10" t="str">
        <f t="shared" si="1"/>
        <v>نتائج ضعيفة جدا</v>
      </c>
      <c r="AE12" s="11"/>
      <c r="AK12" s="15">
        <f t="shared" si="14"/>
        <v>6</v>
      </c>
      <c r="AL12" s="201" t="s">
        <v>110</v>
      </c>
      <c r="AM12" s="202" t="s">
        <v>110</v>
      </c>
      <c r="AN12" s="17"/>
      <c r="AO12" s="12"/>
      <c r="AP12" s="13"/>
      <c r="AQ12" s="14"/>
      <c r="AR12" s="6">
        <f t="shared" si="9"/>
        <v>0</v>
      </c>
      <c r="AS12" s="7">
        <f t="shared" si="10"/>
        <v>0</v>
      </c>
      <c r="AT12" s="8">
        <v>5</v>
      </c>
      <c r="AU12" s="9">
        <f t="shared" si="11"/>
        <v>0</v>
      </c>
      <c r="AV12" s="10" t="str">
        <f t="shared" si="2"/>
        <v>نتائج ضعيفة جدا</v>
      </c>
      <c r="AW12" s="11"/>
    </row>
    <row r="13" spans="1:49" ht="15.75">
      <c r="A13" s="15">
        <f t="shared" si="12"/>
        <v>7</v>
      </c>
      <c r="B13" s="109" t="s">
        <v>111</v>
      </c>
      <c r="C13" s="110" t="s">
        <v>111</v>
      </c>
      <c r="D13" s="74" t="s">
        <v>146</v>
      </c>
      <c r="E13" s="75" t="s">
        <v>145</v>
      </c>
      <c r="F13" s="77"/>
      <c r="G13" s="77"/>
      <c r="H13" s="84">
        <f t="shared" si="3"/>
        <v>0</v>
      </c>
      <c r="I13" s="76" t="s">
        <v>155</v>
      </c>
      <c r="J13" s="85">
        <f t="shared" si="4"/>
        <v>30</v>
      </c>
      <c r="K13" s="83">
        <f t="shared" si="5"/>
        <v>11.2</v>
      </c>
      <c r="L13" s="32" t="str">
        <f t="shared" si="0"/>
        <v>نتائج ممتازة</v>
      </c>
      <c r="M13" s="11"/>
      <c r="O13" s="102"/>
      <c r="P13" s="103"/>
      <c r="Q13" s="104"/>
      <c r="S13" s="15">
        <f t="shared" si="13"/>
        <v>7</v>
      </c>
      <c r="T13" s="201" t="s">
        <v>111</v>
      </c>
      <c r="U13" s="202" t="s">
        <v>111</v>
      </c>
      <c r="V13" s="17"/>
      <c r="W13" s="12"/>
      <c r="X13" s="13"/>
      <c r="Y13" s="14"/>
      <c r="Z13" s="6">
        <f t="shared" si="6"/>
        <v>0</v>
      </c>
      <c r="AA13" s="7">
        <f t="shared" si="7"/>
        <v>0</v>
      </c>
      <c r="AB13" s="8">
        <v>5</v>
      </c>
      <c r="AC13" s="9">
        <f t="shared" si="8"/>
        <v>0</v>
      </c>
      <c r="AD13" s="10" t="str">
        <f t="shared" si="1"/>
        <v>نتائج ضعيفة جدا</v>
      </c>
      <c r="AE13" s="11"/>
      <c r="AK13" s="15">
        <f t="shared" si="14"/>
        <v>7</v>
      </c>
      <c r="AL13" s="201" t="s">
        <v>111</v>
      </c>
      <c r="AM13" s="202" t="s">
        <v>111</v>
      </c>
      <c r="AN13" s="17"/>
      <c r="AO13" s="12"/>
      <c r="AP13" s="13"/>
      <c r="AQ13" s="14"/>
      <c r="AR13" s="6">
        <f t="shared" si="9"/>
        <v>0</v>
      </c>
      <c r="AS13" s="7">
        <f t="shared" si="10"/>
        <v>0</v>
      </c>
      <c r="AT13" s="8">
        <v>5</v>
      </c>
      <c r="AU13" s="9">
        <f t="shared" si="11"/>
        <v>0</v>
      </c>
      <c r="AV13" s="10" t="str">
        <f t="shared" si="2"/>
        <v>نتائج ضعيفة جدا</v>
      </c>
      <c r="AW13" s="11"/>
    </row>
    <row r="14" spans="1:49" ht="15.75">
      <c r="A14" s="15">
        <f>A13+1</f>
        <v>8</v>
      </c>
      <c r="B14" s="109" t="s">
        <v>112</v>
      </c>
      <c r="C14" s="110" t="s">
        <v>112</v>
      </c>
      <c r="D14" s="74" t="s">
        <v>148</v>
      </c>
      <c r="E14" s="75" t="s">
        <v>152</v>
      </c>
      <c r="F14" s="77"/>
      <c r="G14" s="77"/>
      <c r="H14" s="84">
        <f t="shared" si="3"/>
        <v>0</v>
      </c>
      <c r="I14" s="76" t="s">
        <v>176</v>
      </c>
      <c r="J14" s="85">
        <f t="shared" si="4"/>
        <v>13</v>
      </c>
      <c r="K14" s="83">
        <f t="shared" si="5"/>
        <v>7.4</v>
      </c>
      <c r="L14" s="32" t="str">
        <f t="shared" si="0"/>
        <v>نتائج ممتازة</v>
      </c>
      <c r="M14" s="11"/>
      <c r="O14" s="102"/>
      <c r="P14" s="103"/>
      <c r="Q14" s="104"/>
      <c r="S14" s="15">
        <f>S13+1</f>
        <v>8</v>
      </c>
      <c r="T14" s="201" t="s">
        <v>112</v>
      </c>
      <c r="U14" s="202" t="s">
        <v>112</v>
      </c>
      <c r="V14" s="17"/>
      <c r="W14" s="12"/>
      <c r="X14" s="13"/>
      <c r="Y14" s="14"/>
      <c r="Z14" s="6">
        <f t="shared" si="6"/>
        <v>0</v>
      </c>
      <c r="AA14" s="7">
        <f t="shared" si="7"/>
        <v>0</v>
      </c>
      <c r="AB14" s="8">
        <v>5</v>
      </c>
      <c r="AC14" s="9">
        <f t="shared" si="8"/>
        <v>0</v>
      </c>
      <c r="AD14" s="10" t="str">
        <f t="shared" si="1"/>
        <v>نتائج ضعيفة جدا</v>
      </c>
      <c r="AE14" s="11"/>
      <c r="AK14" s="15">
        <f>AK13+1</f>
        <v>8</v>
      </c>
      <c r="AL14" s="201" t="s">
        <v>112</v>
      </c>
      <c r="AM14" s="202" t="s">
        <v>112</v>
      </c>
      <c r="AN14" s="17"/>
      <c r="AO14" s="12"/>
      <c r="AP14" s="13"/>
      <c r="AQ14" s="14"/>
      <c r="AR14" s="6">
        <f t="shared" si="9"/>
        <v>0</v>
      </c>
      <c r="AS14" s="7">
        <f t="shared" si="10"/>
        <v>0</v>
      </c>
      <c r="AT14" s="8">
        <v>5</v>
      </c>
      <c r="AU14" s="9">
        <f t="shared" si="11"/>
        <v>0</v>
      </c>
      <c r="AV14" s="10" t="str">
        <f t="shared" si="2"/>
        <v>نتائج ضعيفة جدا</v>
      </c>
      <c r="AW14" s="11"/>
    </row>
    <row r="15" spans="1:49" ht="15.75">
      <c r="A15" s="15">
        <f t="shared" si="12"/>
        <v>9</v>
      </c>
      <c r="B15" s="109" t="s">
        <v>113</v>
      </c>
      <c r="C15" s="110" t="s">
        <v>113</v>
      </c>
      <c r="D15" s="74" t="s">
        <v>146</v>
      </c>
      <c r="E15" s="75" t="s">
        <v>145</v>
      </c>
      <c r="F15" s="77"/>
      <c r="G15" s="77"/>
      <c r="H15" s="84">
        <f t="shared" si="3"/>
        <v>0</v>
      </c>
      <c r="I15" s="76" t="s">
        <v>194</v>
      </c>
      <c r="J15" s="85">
        <f t="shared" si="4"/>
        <v>9.5</v>
      </c>
      <c r="K15" s="83">
        <f t="shared" si="5"/>
        <v>7.1</v>
      </c>
      <c r="L15" s="32" t="str">
        <f t="shared" si="0"/>
        <v>نتائج ممتازة</v>
      </c>
      <c r="M15" s="11"/>
      <c r="O15" s="102"/>
      <c r="P15" s="103"/>
      <c r="Q15" s="104"/>
      <c r="S15" s="15">
        <f t="shared" si="13"/>
        <v>9</v>
      </c>
      <c r="T15" s="201" t="s">
        <v>113</v>
      </c>
      <c r="U15" s="202" t="s">
        <v>113</v>
      </c>
      <c r="V15" s="17"/>
      <c r="W15" s="12"/>
      <c r="X15" s="13"/>
      <c r="Y15" s="14"/>
      <c r="Z15" s="6">
        <f t="shared" si="6"/>
        <v>0</v>
      </c>
      <c r="AA15" s="7">
        <f t="shared" si="7"/>
        <v>0</v>
      </c>
      <c r="AB15" s="8">
        <v>5</v>
      </c>
      <c r="AC15" s="9">
        <f t="shared" si="8"/>
        <v>0</v>
      </c>
      <c r="AD15" s="10" t="str">
        <f t="shared" si="1"/>
        <v>نتائج ضعيفة جدا</v>
      </c>
      <c r="AE15" s="11"/>
      <c r="AK15" s="15">
        <f t="shared" si="14"/>
        <v>9</v>
      </c>
      <c r="AL15" s="201" t="s">
        <v>113</v>
      </c>
      <c r="AM15" s="202" t="s">
        <v>113</v>
      </c>
      <c r="AN15" s="17"/>
      <c r="AO15" s="12"/>
      <c r="AP15" s="13"/>
      <c r="AQ15" s="14"/>
      <c r="AR15" s="6">
        <f t="shared" si="9"/>
        <v>0</v>
      </c>
      <c r="AS15" s="7">
        <f t="shared" si="10"/>
        <v>0</v>
      </c>
      <c r="AT15" s="8">
        <v>5</v>
      </c>
      <c r="AU15" s="9">
        <f t="shared" si="11"/>
        <v>0</v>
      </c>
      <c r="AV15" s="10" t="str">
        <f t="shared" si="2"/>
        <v>نتائج ضعيفة جدا</v>
      </c>
      <c r="AW15" s="11"/>
    </row>
    <row r="16" spans="1:49" ht="15.75">
      <c r="A16" s="15">
        <f t="shared" si="12"/>
        <v>10</v>
      </c>
      <c r="B16" s="109" t="s">
        <v>114</v>
      </c>
      <c r="C16" s="110" t="s">
        <v>114</v>
      </c>
      <c r="D16" s="74" t="s">
        <v>155</v>
      </c>
      <c r="E16" s="75" t="s">
        <v>148</v>
      </c>
      <c r="F16" s="77"/>
      <c r="G16" s="77"/>
      <c r="H16" s="84">
        <f t="shared" si="3"/>
        <v>0</v>
      </c>
      <c r="I16" s="76" t="s">
        <v>181</v>
      </c>
      <c r="J16" s="85">
        <f t="shared" si="4"/>
        <v>19</v>
      </c>
      <c r="K16" s="83">
        <f t="shared" si="5"/>
        <v>9.4</v>
      </c>
      <c r="L16" s="32" t="str">
        <f t="shared" si="0"/>
        <v>نتائج ممتازة</v>
      </c>
      <c r="M16" s="11"/>
      <c r="O16" s="102"/>
      <c r="P16" s="103"/>
      <c r="Q16" s="104"/>
      <c r="S16" s="15">
        <f t="shared" si="13"/>
        <v>10</v>
      </c>
      <c r="T16" s="201" t="s">
        <v>114</v>
      </c>
      <c r="U16" s="202" t="s">
        <v>114</v>
      </c>
      <c r="V16" s="17"/>
      <c r="W16" s="12"/>
      <c r="X16" s="13"/>
      <c r="Y16" s="14"/>
      <c r="Z16" s="6">
        <f t="shared" si="6"/>
        <v>0</v>
      </c>
      <c r="AA16" s="7">
        <f t="shared" si="7"/>
        <v>0</v>
      </c>
      <c r="AB16" s="8">
        <v>5</v>
      </c>
      <c r="AC16" s="9">
        <f t="shared" si="8"/>
        <v>0</v>
      </c>
      <c r="AD16" s="10" t="str">
        <f t="shared" si="1"/>
        <v>نتائج ضعيفة جدا</v>
      </c>
      <c r="AE16" s="11"/>
      <c r="AK16" s="15">
        <f t="shared" si="14"/>
        <v>10</v>
      </c>
      <c r="AL16" s="201" t="s">
        <v>114</v>
      </c>
      <c r="AM16" s="202" t="s">
        <v>114</v>
      </c>
      <c r="AN16" s="17"/>
      <c r="AO16" s="12"/>
      <c r="AP16" s="13"/>
      <c r="AQ16" s="14"/>
      <c r="AR16" s="6">
        <f t="shared" si="9"/>
        <v>0</v>
      </c>
      <c r="AS16" s="7">
        <f t="shared" si="10"/>
        <v>0</v>
      </c>
      <c r="AT16" s="8">
        <v>5</v>
      </c>
      <c r="AU16" s="9">
        <f t="shared" si="11"/>
        <v>0</v>
      </c>
      <c r="AV16" s="10" t="str">
        <f t="shared" si="2"/>
        <v>نتائج ضعيفة جدا</v>
      </c>
      <c r="AW16" s="11"/>
    </row>
    <row r="17" spans="1:49" ht="15.75">
      <c r="A17" s="15">
        <f t="shared" si="12"/>
        <v>11</v>
      </c>
      <c r="B17" s="109" t="s">
        <v>115</v>
      </c>
      <c r="C17" s="110" t="s">
        <v>115</v>
      </c>
      <c r="D17" s="74" t="s">
        <v>146</v>
      </c>
      <c r="E17" s="75" t="s">
        <v>145</v>
      </c>
      <c r="F17" s="77"/>
      <c r="G17" s="77"/>
      <c r="H17" s="84">
        <f t="shared" si="3"/>
        <v>0</v>
      </c>
      <c r="I17" s="76" t="s">
        <v>175</v>
      </c>
      <c r="J17" s="85">
        <f t="shared" si="4"/>
        <v>20.5</v>
      </c>
      <c r="K17" s="83">
        <f t="shared" si="5"/>
        <v>9.3000000000000007</v>
      </c>
      <c r="L17" s="32" t="str">
        <f t="shared" si="0"/>
        <v>نتائج ممتازة</v>
      </c>
      <c r="M17" s="11"/>
      <c r="O17" s="102"/>
      <c r="P17" s="103"/>
      <c r="Q17" s="104"/>
      <c r="S17" s="15">
        <f t="shared" si="13"/>
        <v>11</v>
      </c>
      <c r="T17" s="201" t="s">
        <v>115</v>
      </c>
      <c r="U17" s="202" t="s">
        <v>115</v>
      </c>
      <c r="V17" s="17"/>
      <c r="W17" s="12"/>
      <c r="X17" s="13"/>
      <c r="Y17" s="14"/>
      <c r="Z17" s="6">
        <f t="shared" si="6"/>
        <v>0</v>
      </c>
      <c r="AA17" s="7">
        <f t="shared" si="7"/>
        <v>0</v>
      </c>
      <c r="AB17" s="8">
        <v>5</v>
      </c>
      <c r="AC17" s="9">
        <f t="shared" si="8"/>
        <v>0</v>
      </c>
      <c r="AD17" s="10" t="str">
        <f t="shared" si="1"/>
        <v>نتائج ضعيفة جدا</v>
      </c>
      <c r="AE17" s="11"/>
      <c r="AK17" s="15">
        <f t="shared" si="14"/>
        <v>11</v>
      </c>
      <c r="AL17" s="201" t="s">
        <v>115</v>
      </c>
      <c r="AM17" s="202" t="s">
        <v>115</v>
      </c>
      <c r="AN17" s="17"/>
      <c r="AO17" s="12"/>
      <c r="AP17" s="13"/>
      <c r="AQ17" s="14"/>
      <c r="AR17" s="6">
        <f t="shared" si="9"/>
        <v>0</v>
      </c>
      <c r="AS17" s="7">
        <f t="shared" si="10"/>
        <v>0</v>
      </c>
      <c r="AT17" s="8">
        <v>5</v>
      </c>
      <c r="AU17" s="9">
        <f t="shared" si="11"/>
        <v>0</v>
      </c>
      <c r="AV17" s="10" t="str">
        <f t="shared" si="2"/>
        <v>نتائج ضعيفة جدا</v>
      </c>
      <c r="AW17" s="11"/>
    </row>
    <row r="18" spans="1:49" ht="15.75">
      <c r="A18" s="15">
        <f t="shared" si="12"/>
        <v>12</v>
      </c>
      <c r="B18" s="109" t="s">
        <v>116</v>
      </c>
      <c r="C18" s="110" t="s">
        <v>116</v>
      </c>
      <c r="D18" s="74" t="s">
        <v>152</v>
      </c>
      <c r="E18" s="75" t="s">
        <v>152</v>
      </c>
      <c r="F18" s="77"/>
      <c r="G18" s="77"/>
      <c r="H18" s="84">
        <f t="shared" si="3"/>
        <v>0</v>
      </c>
      <c r="I18" s="76" t="s">
        <v>196</v>
      </c>
      <c r="J18" s="85">
        <f t="shared" si="4"/>
        <v>7.5</v>
      </c>
      <c r="K18" s="83">
        <f t="shared" si="5"/>
        <v>5.9</v>
      </c>
      <c r="L18" s="32" t="str">
        <f t="shared" si="0"/>
        <v>نتائج ممتازة</v>
      </c>
      <c r="M18" s="11"/>
      <c r="O18" s="102"/>
      <c r="P18" s="103"/>
      <c r="Q18" s="104"/>
      <c r="S18" s="15">
        <f t="shared" si="13"/>
        <v>12</v>
      </c>
      <c r="T18" s="201" t="s">
        <v>116</v>
      </c>
      <c r="U18" s="202" t="s">
        <v>116</v>
      </c>
      <c r="V18" s="17"/>
      <c r="W18" s="12"/>
      <c r="X18" s="13"/>
      <c r="Y18" s="14"/>
      <c r="Z18" s="6">
        <f t="shared" si="6"/>
        <v>0</v>
      </c>
      <c r="AA18" s="7">
        <f t="shared" si="7"/>
        <v>0</v>
      </c>
      <c r="AB18" s="8">
        <v>5</v>
      </c>
      <c r="AC18" s="9">
        <f t="shared" si="8"/>
        <v>0</v>
      </c>
      <c r="AD18" s="10" t="str">
        <f t="shared" si="1"/>
        <v>نتائج ضعيفة جدا</v>
      </c>
      <c r="AE18" s="11"/>
      <c r="AK18" s="15">
        <f t="shared" si="14"/>
        <v>12</v>
      </c>
      <c r="AL18" s="201" t="s">
        <v>116</v>
      </c>
      <c r="AM18" s="202" t="s">
        <v>116</v>
      </c>
      <c r="AN18" s="17"/>
      <c r="AO18" s="12"/>
      <c r="AP18" s="13"/>
      <c r="AQ18" s="14"/>
      <c r="AR18" s="6">
        <f t="shared" si="9"/>
        <v>0</v>
      </c>
      <c r="AS18" s="7">
        <f t="shared" si="10"/>
        <v>0</v>
      </c>
      <c r="AT18" s="8">
        <v>5</v>
      </c>
      <c r="AU18" s="9">
        <f t="shared" si="11"/>
        <v>0</v>
      </c>
      <c r="AV18" s="10" t="str">
        <f t="shared" si="2"/>
        <v>نتائج ضعيفة جدا</v>
      </c>
      <c r="AW18" s="11"/>
    </row>
    <row r="19" spans="1:49" ht="15.75">
      <c r="A19" s="15">
        <f t="shared" si="12"/>
        <v>13</v>
      </c>
      <c r="B19" s="109" t="s">
        <v>117</v>
      </c>
      <c r="C19" s="110" t="s">
        <v>117</v>
      </c>
      <c r="D19" s="74" t="s">
        <v>148</v>
      </c>
      <c r="E19" s="75" t="s">
        <v>145</v>
      </c>
      <c r="F19" s="77"/>
      <c r="G19" s="77"/>
      <c r="H19" s="84">
        <f t="shared" si="3"/>
        <v>0</v>
      </c>
      <c r="I19" s="76" t="s">
        <v>151</v>
      </c>
      <c r="J19" s="85">
        <f t="shared" si="4"/>
        <v>23</v>
      </c>
      <c r="K19" s="83">
        <f t="shared" si="5"/>
        <v>9.6</v>
      </c>
      <c r="L19" s="32" t="str">
        <f t="shared" si="0"/>
        <v>نتائج ممتازة</v>
      </c>
      <c r="M19" s="11"/>
      <c r="O19" s="102"/>
      <c r="P19" s="103"/>
      <c r="Q19" s="104"/>
      <c r="S19" s="15">
        <f t="shared" si="13"/>
        <v>13</v>
      </c>
      <c r="T19" s="201" t="s">
        <v>117</v>
      </c>
      <c r="U19" s="202" t="s">
        <v>117</v>
      </c>
      <c r="V19" s="17"/>
      <c r="W19" s="12"/>
      <c r="X19" s="13"/>
      <c r="Y19" s="14"/>
      <c r="Z19" s="6">
        <f t="shared" si="6"/>
        <v>0</v>
      </c>
      <c r="AA19" s="7">
        <f t="shared" si="7"/>
        <v>0</v>
      </c>
      <c r="AB19" s="8">
        <v>5</v>
      </c>
      <c r="AC19" s="9">
        <f t="shared" si="8"/>
        <v>0</v>
      </c>
      <c r="AD19" s="10" t="str">
        <f t="shared" si="1"/>
        <v>نتائج ضعيفة جدا</v>
      </c>
      <c r="AE19" s="11"/>
      <c r="AK19" s="15">
        <f t="shared" si="14"/>
        <v>13</v>
      </c>
      <c r="AL19" s="201" t="s">
        <v>117</v>
      </c>
      <c r="AM19" s="202" t="s">
        <v>117</v>
      </c>
      <c r="AN19" s="17"/>
      <c r="AO19" s="12"/>
      <c r="AP19" s="13"/>
      <c r="AQ19" s="14"/>
      <c r="AR19" s="6">
        <f t="shared" si="9"/>
        <v>0</v>
      </c>
      <c r="AS19" s="7">
        <f t="shared" si="10"/>
        <v>0</v>
      </c>
      <c r="AT19" s="8">
        <v>5</v>
      </c>
      <c r="AU19" s="9">
        <f t="shared" si="11"/>
        <v>0</v>
      </c>
      <c r="AV19" s="10" t="str">
        <f t="shared" si="2"/>
        <v>نتائج ضعيفة جدا</v>
      </c>
      <c r="AW19" s="11"/>
    </row>
    <row r="20" spans="1:49" ht="15.75">
      <c r="A20" s="15">
        <f t="shared" si="12"/>
        <v>14</v>
      </c>
      <c r="B20" s="109" t="s">
        <v>118</v>
      </c>
      <c r="C20" s="110" t="s">
        <v>118</v>
      </c>
      <c r="D20" s="74" t="s">
        <v>148</v>
      </c>
      <c r="E20" s="75" t="s">
        <v>151</v>
      </c>
      <c r="F20" s="77"/>
      <c r="G20" s="77"/>
      <c r="H20" s="84">
        <f t="shared" si="3"/>
        <v>0</v>
      </c>
      <c r="I20" s="76" t="s">
        <v>166</v>
      </c>
      <c r="J20" s="85">
        <f t="shared" si="4"/>
        <v>24.5</v>
      </c>
      <c r="K20" s="83">
        <f t="shared" si="5"/>
        <v>9.8000000000000007</v>
      </c>
      <c r="L20" s="32" t="str">
        <f t="shared" si="0"/>
        <v>نتائج ممتازة</v>
      </c>
      <c r="M20" s="11"/>
      <c r="O20" s="102"/>
      <c r="P20" s="103"/>
      <c r="Q20" s="104"/>
      <c r="S20" s="15">
        <f t="shared" si="13"/>
        <v>14</v>
      </c>
      <c r="T20" s="201" t="s">
        <v>118</v>
      </c>
      <c r="U20" s="202" t="s">
        <v>118</v>
      </c>
      <c r="V20" s="17"/>
      <c r="W20" s="12"/>
      <c r="X20" s="13"/>
      <c r="Y20" s="14"/>
      <c r="Z20" s="6">
        <f t="shared" si="6"/>
        <v>0</v>
      </c>
      <c r="AA20" s="7">
        <f t="shared" si="7"/>
        <v>0</v>
      </c>
      <c r="AB20" s="8">
        <v>5</v>
      </c>
      <c r="AC20" s="9">
        <f t="shared" si="8"/>
        <v>0</v>
      </c>
      <c r="AD20" s="10" t="str">
        <f t="shared" si="1"/>
        <v>نتائج ضعيفة جدا</v>
      </c>
      <c r="AE20" s="11"/>
      <c r="AK20" s="15">
        <f t="shared" si="14"/>
        <v>14</v>
      </c>
      <c r="AL20" s="201" t="s">
        <v>118</v>
      </c>
      <c r="AM20" s="202" t="s">
        <v>118</v>
      </c>
      <c r="AN20" s="17"/>
      <c r="AO20" s="12"/>
      <c r="AP20" s="13"/>
      <c r="AQ20" s="14"/>
      <c r="AR20" s="6">
        <f t="shared" si="9"/>
        <v>0</v>
      </c>
      <c r="AS20" s="7">
        <f t="shared" si="10"/>
        <v>0</v>
      </c>
      <c r="AT20" s="8">
        <v>5</v>
      </c>
      <c r="AU20" s="9">
        <f t="shared" si="11"/>
        <v>0</v>
      </c>
      <c r="AV20" s="10" t="str">
        <f t="shared" si="2"/>
        <v>نتائج ضعيفة جدا</v>
      </c>
      <c r="AW20" s="11"/>
    </row>
    <row r="21" spans="1:49" ht="15.75">
      <c r="A21" s="15">
        <f t="shared" si="12"/>
        <v>15</v>
      </c>
      <c r="B21" s="109" t="s">
        <v>119</v>
      </c>
      <c r="C21" s="110" t="s">
        <v>119</v>
      </c>
      <c r="D21" s="74" t="s">
        <v>152</v>
      </c>
      <c r="E21" s="75" t="s">
        <v>159</v>
      </c>
      <c r="F21" s="77"/>
      <c r="G21" s="77"/>
      <c r="H21" s="84">
        <f t="shared" si="3"/>
        <v>0</v>
      </c>
      <c r="I21" s="76" t="s">
        <v>156</v>
      </c>
      <c r="J21" s="85">
        <f t="shared" si="4"/>
        <v>25</v>
      </c>
      <c r="K21" s="83">
        <f t="shared" si="5"/>
        <v>9.3000000000000007</v>
      </c>
      <c r="L21" s="32" t="str">
        <f t="shared" si="0"/>
        <v>نتائج ممتازة</v>
      </c>
      <c r="M21" s="11"/>
      <c r="O21" s="102"/>
      <c r="P21" s="103"/>
      <c r="Q21" s="104"/>
      <c r="S21" s="15">
        <f t="shared" si="13"/>
        <v>15</v>
      </c>
      <c r="T21" s="201" t="s">
        <v>119</v>
      </c>
      <c r="U21" s="202" t="s">
        <v>119</v>
      </c>
      <c r="V21" s="17"/>
      <c r="W21" s="12"/>
      <c r="X21" s="13"/>
      <c r="Y21" s="14"/>
      <c r="Z21" s="6">
        <f t="shared" si="6"/>
        <v>0</v>
      </c>
      <c r="AA21" s="7">
        <f t="shared" si="7"/>
        <v>0</v>
      </c>
      <c r="AB21" s="8">
        <v>5</v>
      </c>
      <c r="AC21" s="9">
        <f t="shared" si="8"/>
        <v>0</v>
      </c>
      <c r="AD21" s="10" t="str">
        <f t="shared" si="1"/>
        <v>نتائج ضعيفة جدا</v>
      </c>
      <c r="AE21" s="11"/>
      <c r="AK21" s="15">
        <f t="shared" si="14"/>
        <v>15</v>
      </c>
      <c r="AL21" s="201" t="s">
        <v>119</v>
      </c>
      <c r="AM21" s="202" t="s">
        <v>119</v>
      </c>
      <c r="AN21" s="17"/>
      <c r="AO21" s="12"/>
      <c r="AP21" s="13"/>
      <c r="AQ21" s="14"/>
      <c r="AR21" s="6">
        <f t="shared" si="9"/>
        <v>0</v>
      </c>
      <c r="AS21" s="7">
        <f t="shared" si="10"/>
        <v>0</v>
      </c>
      <c r="AT21" s="8">
        <v>5</v>
      </c>
      <c r="AU21" s="9">
        <f t="shared" si="11"/>
        <v>0</v>
      </c>
      <c r="AV21" s="10" t="str">
        <f t="shared" si="2"/>
        <v>نتائج ضعيفة جدا</v>
      </c>
      <c r="AW21" s="11"/>
    </row>
    <row r="22" spans="1:49" ht="15.75">
      <c r="A22" s="15">
        <f t="shared" si="12"/>
        <v>16</v>
      </c>
      <c r="B22" s="109" t="s">
        <v>120</v>
      </c>
      <c r="C22" s="110" t="s">
        <v>120</v>
      </c>
      <c r="D22" s="74" t="s">
        <v>159</v>
      </c>
      <c r="E22" s="75" t="s">
        <v>158</v>
      </c>
      <c r="F22" s="77"/>
      <c r="G22" s="77"/>
      <c r="H22" s="84">
        <f t="shared" si="3"/>
        <v>0</v>
      </c>
      <c r="I22" s="76" t="s">
        <v>195</v>
      </c>
      <c r="J22" s="85">
        <f t="shared" si="4"/>
        <v>10.5</v>
      </c>
      <c r="K22" s="83">
        <f t="shared" si="5"/>
        <v>6.2</v>
      </c>
      <c r="L22" s="32" t="str">
        <f t="shared" si="0"/>
        <v>نتائج ممتازة</v>
      </c>
      <c r="M22" s="11"/>
      <c r="O22" s="102"/>
      <c r="P22" s="103"/>
      <c r="Q22" s="104"/>
      <c r="S22" s="15">
        <f t="shared" si="13"/>
        <v>16</v>
      </c>
      <c r="T22" s="201" t="s">
        <v>120</v>
      </c>
      <c r="U22" s="202" t="s">
        <v>120</v>
      </c>
      <c r="V22" s="17"/>
      <c r="W22" s="12"/>
      <c r="X22" s="13"/>
      <c r="Y22" s="14"/>
      <c r="Z22" s="6">
        <f t="shared" si="6"/>
        <v>0</v>
      </c>
      <c r="AA22" s="7">
        <f t="shared" si="7"/>
        <v>0</v>
      </c>
      <c r="AB22" s="8">
        <v>5</v>
      </c>
      <c r="AC22" s="9">
        <f t="shared" si="8"/>
        <v>0</v>
      </c>
      <c r="AD22" s="10" t="str">
        <f t="shared" si="1"/>
        <v>نتائج ضعيفة جدا</v>
      </c>
      <c r="AE22" s="11"/>
      <c r="AK22" s="15">
        <f t="shared" si="14"/>
        <v>16</v>
      </c>
      <c r="AL22" s="201" t="s">
        <v>120</v>
      </c>
      <c r="AM22" s="202" t="s">
        <v>120</v>
      </c>
      <c r="AN22" s="17"/>
      <c r="AO22" s="12"/>
      <c r="AP22" s="13"/>
      <c r="AQ22" s="14"/>
      <c r="AR22" s="6">
        <f t="shared" si="9"/>
        <v>0</v>
      </c>
      <c r="AS22" s="7">
        <f t="shared" si="10"/>
        <v>0</v>
      </c>
      <c r="AT22" s="8">
        <v>5</v>
      </c>
      <c r="AU22" s="9">
        <f t="shared" si="11"/>
        <v>0</v>
      </c>
      <c r="AV22" s="10" t="str">
        <f t="shared" si="2"/>
        <v>نتائج ضعيفة جدا</v>
      </c>
      <c r="AW22" s="11"/>
    </row>
    <row r="23" spans="1:49" ht="15.75">
      <c r="A23" s="15">
        <f t="shared" si="12"/>
        <v>17</v>
      </c>
      <c r="B23" s="109" t="s">
        <v>121</v>
      </c>
      <c r="C23" s="110" t="s">
        <v>121</v>
      </c>
      <c r="D23" s="74" t="s">
        <v>146</v>
      </c>
      <c r="E23" s="75" t="s">
        <v>145</v>
      </c>
      <c r="F23" s="77"/>
      <c r="G23" s="77"/>
      <c r="H23" s="84">
        <f t="shared" si="3"/>
        <v>0</v>
      </c>
      <c r="I23" s="76" t="s">
        <v>163</v>
      </c>
      <c r="J23" s="85">
        <f t="shared" si="4"/>
        <v>19.5</v>
      </c>
      <c r="K23" s="83">
        <f t="shared" si="5"/>
        <v>9.1</v>
      </c>
      <c r="L23" s="32" t="str">
        <f t="shared" si="0"/>
        <v>نتائج ممتازة</v>
      </c>
      <c r="M23" s="11"/>
      <c r="O23" s="102"/>
      <c r="P23" s="103"/>
      <c r="Q23" s="104"/>
      <c r="S23" s="15">
        <f t="shared" si="13"/>
        <v>17</v>
      </c>
      <c r="T23" s="201" t="s">
        <v>121</v>
      </c>
      <c r="U23" s="202" t="s">
        <v>121</v>
      </c>
      <c r="V23" s="17"/>
      <c r="W23" s="12"/>
      <c r="X23" s="13"/>
      <c r="Y23" s="14"/>
      <c r="Z23" s="6">
        <f t="shared" si="6"/>
        <v>0</v>
      </c>
      <c r="AA23" s="7">
        <f t="shared" si="7"/>
        <v>0</v>
      </c>
      <c r="AB23" s="8">
        <v>5</v>
      </c>
      <c r="AC23" s="9">
        <f t="shared" si="8"/>
        <v>0</v>
      </c>
      <c r="AD23" s="10" t="str">
        <f t="shared" si="1"/>
        <v>نتائج ضعيفة جدا</v>
      </c>
      <c r="AE23" s="11"/>
      <c r="AK23" s="15">
        <f t="shared" si="14"/>
        <v>17</v>
      </c>
      <c r="AL23" s="201" t="s">
        <v>121</v>
      </c>
      <c r="AM23" s="202" t="s">
        <v>121</v>
      </c>
      <c r="AN23" s="17"/>
      <c r="AO23" s="12"/>
      <c r="AP23" s="13"/>
      <c r="AQ23" s="14"/>
      <c r="AR23" s="6">
        <f t="shared" si="9"/>
        <v>0</v>
      </c>
      <c r="AS23" s="7">
        <f t="shared" si="10"/>
        <v>0</v>
      </c>
      <c r="AT23" s="8">
        <v>5</v>
      </c>
      <c r="AU23" s="9">
        <f t="shared" si="11"/>
        <v>0</v>
      </c>
      <c r="AV23" s="10" t="str">
        <f t="shared" si="2"/>
        <v>نتائج ضعيفة جدا</v>
      </c>
      <c r="AW23" s="11"/>
    </row>
    <row r="24" spans="1:49" ht="15.75">
      <c r="A24" s="15">
        <f t="shared" si="12"/>
        <v>18</v>
      </c>
      <c r="B24" s="109" t="s">
        <v>122</v>
      </c>
      <c r="C24" s="110" t="s">
        <v>122</v>
      </c>
      <c r="D24" s="74" t="s">
        <v>156</v>
      </c>
      <c r="E24" s="75" t="s">
        <v>152</v>
      </c>
      <c r="F24" s="77"/>
      <c r="G24" s="77"/>
      <c r="H24" s="84">
        <f t="shared" si="3"/>
        <v>0</v>
      </c>
      <c r="I24" s="76" t="s">
        <v>191</v>
      </c>
      <c r="J24" s="85">
        <f t="shared" si="4"/>
        <v>18.5</v>
      </c>
      <c r="K24" s="83">
        <f t="shared" si="5"/>
        <v>8.4</v>
      </c>
      <c r="L24" s="32" t="str">
        <f t="shared" si="0"/>
        <v>نتائج ممتازة</v>
      </c>
      <c r="M24" s="11"/>
      <c r="O24" s="102"/>
      <c r="P24" s="103"/>
      <c r="Q24" s="104"/>
      <c r="S24" s="15">
        <f t="shared" si="13"/>
        <v>18</v>
      </c>
      <c r="T24" s="201" t="s">
        <v>122</v>
      </c>
      <c r="U24" s="202" t="s">
        <v>122</v>
      </c>
      <c r="V24" s="17"/>
      <c r="W24" s="12"/>
      <c r="X24" s="13"/>
      <c r="Y24" s="14"/>
      <c r="Z24" s="6">
        <f t="shared" si="6"/>
        <v>0</v>
      </c>
      <c r="AA24" s="7">
        <f t="shared" si="7"/>
        <v>0</v>
      </c>
      <c r="AB24" s="8">
        <v>5</v>
      </c>
      <c r="AC24" s="9">
        <f t="shared" si="8"/>
        <v>0</v>
      </c>
      <c r="AD24" s="10" t="str">
        <f t="shared" si="1"/>
        <v>نتائج ضعيفة جدا</v>
      </c>
      <c r="AE24" s="11"/>
      <c r="AK24" s="15">
        <f t="shared" si="14"/>
        <v>18</v>
      </c>
      <c r="AL24" s="201" t="s">
        <v>122</v>
      </c>
      <c r="AM24" s="202" t="s">
        <v>122</v>
      </c>
      <c r="AN24" s="17"/>
      <c r="AO24" s="12"/>
      <c r="AP24" s="13"/>
      <c r="AQ24" s="14"/>
      <c r="AR24" s="6">
        <f t="shared" si="9"/>
        <v>0</v>
      </c>
      <c r="AS24" s="7">
        <f t="shared" si="10"/>
        <v>0</v>
      </c>
      <c r="AT24" s="8">
        <v>5</v>
      </c>
      <c r="AU24" s="9">
        <f t="shared" si="11"/>
        <v>0</v>
      </c>
      <c r="AV24" s="10" t="str">
        <f t="shared" si="2"/>
        <v>نتائج ضعيفة جدا</v>
      </c>
      <c r="AW24" s="11"/>
    </row>
    <row r="25" spans="1:49" ht="15.75">
      <c r="A25" s="15">
        <f t="shared" si="12"/>
        <v>19</v>
      </c>
      <c r="B25" s="109" t="s">
        <v>123</v>
      </c>
      <c r="C25" s="110" t="s">
        <v>123</v>
      </c>
      <c r="D25" s="74" t="s">
        <v>148</v>
      </c>
      <c r="E25" s="75" t="s">
        <v>151</v>
      </c>
      <c r="F25" s="77"/>
      <c r="G25" s="77"/>
      <c r="H25" s="84">
        <f t="shared" si="3"/>
        <v>0</v>
      </c>
      <c r="I25" s="76" t="s">
        <v>181</v>
      </c>
      <c r="J25" s="85">
        <f t="shared" si="4"/>
        <v>19</v>
      </c>
      <c r="K25" s="83">
        <f t="shared" si="5"/>
        <v>8.6999999999999993</v>
      </c>
      <c r="L25" s="32" t="str">
        <f t="shared" si="0"/>
        <v>نتائج ممتازة</v>
      </c>
      <c r="M25" s="11"/>
      <c r="O25" s="102"/>
      <c r="P25" s="103"/>
      <c r="Q25" s="104"/>
      <c r="S25" s="15">
        <f t="shared" si="13"/>
        <v>19</v>
      </c>
      <c r="T25" s="201" t="s">
        <v>123</v>
      </c>
      <c r="U25" s="202" t="s">
        <v>123</v>
      </c>
      <c r="V25" s="17"/>
      <c r="W25" s="12"/>
      <c r="X25" s="13"/>
      <c r="Y25" s="14"/>
      <c r="Z25" s="6">
        <f t="shared" si="6"/>
        <v>0</v>
      </c>
      <c r="AA25" s="7">
        <f t="shared" si="7"/>
        <v>0</v>
      </c>
      <c r="AB25" s="8">
        <v>5</v>
      </c>
      <c r="AC25" s="9">
        <f t="shared" si="8"/>
        <v>0</v>
      </c>
      <c r="AD25" s="10" t="str">
        <f t="shared" si="1"/>
        <v>نتائج ضعيفة جدا</v>
      </c>
      <c r="AE25" s="11"/>
      <c r="AK25" s="15">
        <f t="shared" si="14"/>
        <v>19</v>
      </c>
      <c r="AL25" s="201" t="s">
        <v>123</v>
      </c>
      <c r="AM25" s="202" t="s">
        <v>123</v>
      </c>
      <c r="AN25" s="17"/>
      <c r="AO25" s="12"/>
      <c r="AP25" s="13"/>
      <c r="AQ25" s="14"/>
      <c r="AR25" s="6">
        <f t="shared" si="9"/>
        <v>0</v>
      </c>
      <c r="AS25" s="7">
        <f t="shared" si="10"/>
        <v>0</v>
      </c>
      <c r="AT25" s="8">
        <v>5</v>
      </c>
      <c r="AU25" s="9">
        <f t="shared" si="11"/>
        <v>0</v>
      </c>
      <c r="AV25" s="10" t="str">
        <f t="shared" si="2"/>
        <v>نتائج ضعيفة جدا</v>
      </c>
      <c r="AW25" s="11"/>
    </row>
    <row r="26" spans="1:49" ht="15.75">
      <c r="A26" s="15">
        <f t="shared" si="12"/>
        <v>20</v>
      </c>
      <c r="B26" s="109" t="s">
        <v>124</v>
      </c>
      <c r="C26" s="110" t="s">
        <v>124</v>
      </c>
      <c r="D26" s="74" t="s">
        <v>145</v>
      </c>
      <c r="E26" s="75" t="s">
        <v>152</v>
      </c>
      <c r="F26" s="77"/>
      <c r="G26" s="77"/>
      <c r="H26" s="84">
        <f t="shared" si="3"/>
        <v>0</v>
      </c>
      <c r="I26" s="76" t="s">
        <v>181</v>
      </c>
      <c r="J26" s="85">
        <f t="shared" si="4"/>
        <v>19</v>
      </c>
      <c r="K26" s="83">
        <f t="shared" si="5"/>
        <v>8.4</v>
      </c>
      <c r="L26" s="32" t="str">
        <f t="shared" si="0"/>
        <v>نتائج ممتازة</v>
      </c>
      <c r="M26" s="11"/>
      <c r="O26" s="102"/>
      <c r="P26" s="103"/>
      <c r="Q26" s="104"/>
      <c r="S26" s="15">
        <f t="shared" si="13"/>
        <v>20</v>
      </c>
      <c r="T26" s="201" t="s">
        <v>124</v>
      </c>
      <c r="U26" s="202" t="s">
        <v>124</v>
      </c>
      <c r="V26" s="17"/>
      <c r="W26" s="12"/>
      <c r="X26" s="13"/>
      <c r="Y26" s="14"/>
      <c r="Z26" s="6">
        <f t="shared" si="6"/>
        <v>0</v>
      </c>
      <c r="AA26" s="7">
        <f t="shared" si="7"/>
        <v>0</v>
      </c>
      <c r="AB26" s="8">
        <v>5</v>
      </c>
      <c r="AC26" s="9">
        <f t="shared" si="8"/>
        <v>0</v>
      </c>
      <c r="AD26" s="10" t="str">
        <f t="shared" si="1"/>
        <v>نتائج ضعيفة جدا</v>
      </c>
      <c r="AE26" s="11"/>
      <c r="AK26" s="15">
        <f t="shared" si="14"/>
        <v>20</v>
      </c>
      <c r="AL26" s="201" t="s">
        <v>124</v>
      </c>
      <c r="AM26" s="202" t="s">
        <v>124</v>
      </c>
      <c r="AN26" s="17"/>
      <c r="AO26" s="12"/>
      <c r="AP26" s="13"/>
      <c r="AQ26" s="14"/>
      <c r="AR26" s="6">
        <f t="shared" si="9"/>
        <v>0</v>
      </c>
      <c r="AS26" s="7">
        <f t="shared" si="10"/>
        <v>0</v>
      </c>
      <c r="AT26" s="8">
        <v>5</v>
      </c>
      <c r="AU26" s="9">
        <f t="shared" si="11"/>
        <v>0</v>
      </c>
      <c r="AV26" s="10" t="str">
        <f t="shared" si="2"/>
        <v>نتائج ضعيفة جدا</v>
      </c>
      <c r="AW26" s="11"/>
    </row>
    <row r="27" spans="1:49" ht="15.75">
      <c r="A27" s="15">
        <f t="shared" si="12"/>
        <v>21</v>
      </c>
      <c r="B27" s="109" t="s">
        <v>125</v>
      </c>
      <c r="C27" s="110" t="s">
        <v>125</v>
      </c>
      <c r="D27" s="74" t="s">
        <v>146</v>
      </c>
      <c r="E27" s="75" t="s">
        <v>148</v>
      </c>
      <c r="F27" s="77"/>
      <c r="G27" s="77"/>
      <c r="H27" s="84">
        <f t="shared" si="3"/>
        <v>0</v>
      </c>
      <c r="I27" s="76" t="s">
        <v>173</v>
      </c>
      <c r="J27" s="85">
        <f t="shared" si="4"/>
        <v>21.5</v>
      </c>
      <c r="K27" s="83">
        <f t="shared" si="5"/>
        <v>9.6999999999999993</v>
      </c>
      <c r="L27" s="32" t="str">
        <f t="shared" si="0"/>
        <v>نتائج ممتازة</v>
      </c>
      <c r="M27" s="11"/>
      <c r="O27" s="102"/>
      <c r="P27" s="103"/>
      <c r="Q27" s="104"/>
      <c r="S27" s="15">
        <f t="shared" si="13"/>
        <v>21</v>
      </c>
      <c r="T27" s="201" t="s">
        <v>125</v>
      </c>
      <c r="U27" s="202" t="s">
        <v>125</v>
      </c>
      <c r="V27" s="17"/>
      <c r="W27" s="12"/>
      <c r="X27" s="13"/>
      <c r="Y27" s="14"/>
      <c r="Z27" s="6">
        <f t="shared" si="6"/>
        <v>0</v>
      </c>
      <c r="AA27" s="7">
        <f t="shared" si="7"/>
        <v>0</v>
      </c>
      <c r="AB27" s="8">
        <v>5</v>
      </c>
      <c r="AC27" s="9">
        <f t="shared" si="8"/>
        <v>0</v>
      </c>
      <c r="AD27" s="10" t="str">
        <f t="shared" si="1"/>
        <v>نتائج ضعيفة جدا</v>
      </c>
      <c r="AE27" s="11"/>
      <c r="AK27" s="15">
        <f t="shared" si="14"/>
        <v>21</v>
      </c>
      <c r="AL27" s="201" t="s">
        <v>125</v>
      </c>
      <c r="AM27" s="202" t="s">
        <v>125</v>
      </c>
      <c r="AN27" s="17"/>
      <c r="AO27" s="12"/>
      <c r="AP27" s="13"/>
      <c r="AQ27" s="14"/>
      <c r="AR27" s="6">
        <f t="shared" si="9"/>
        <v>0</v>
      </c>
      <c r="AS27" s="7">
        <f t="shared" si="10"/>
        <v>0</v>
      </c>
      <c r="AT27" s="8">
        <v>5</v>
      </c>
      <c r="AU27" s="9">
        <f t="shared" si="11"/>
        <v>0</v>
      </c>
      <c r="AV27" s="10" t="str">
        <f t="shared" si="2"/>
        <v>نتائج ضعيفة جدا</v>
      </c>
      <c r="AW27" s="11"/>
    </row>
    <row r="28" spans="1:49" ht="15.75">
      <c r="A28" s="15">
        <v>22</v>
      </c>
      <c r="B28" s="109" t="s">
        <v>126</v>
      </c>
      <c r="C28" s="110" t="s">
        <v>126</v>
      </c>
      <c r="D28" s="74" t="s">
        <v>157</v>
      </c>
      <c r="E28" s="75" t="s">
        <v>145</v>
      </c>
      <c r="F28" s="77"/>
      <c r="G28" s="77"/>
      <c r="H28" s="84">
        <f t="shared" si="3"/>
        <v>0</v>
      </c>
      <c r="I28" s="76" t="s">
        <v>187</v>
      </c>
      <c r="J28" s="85">
        <f t="shared" si="4"/>
        <v>15.5</v>
      </c>
      <c r="K28" s="83">
        <f t="shared" si="5"/>
        <v>8.1999999999999993</v>
      </c>
      <c r="L28" s="32" t="str">
        <f t="shared" si="0"/>
        <v>نتائج ممتازة</v>
      </c>
      <c r="M28" s="11"/>
      <c r="O28" s="102"/>
      <c r="P28" s="103"/>
      <c r="Q28" s="104"/>
      <c r="S28" s="15">
        <v>22</v>
      </c>
      <c r="T28" s="201" t="s">
        <v>126</v>
      </c>
      <c r="U28" s="202" t="s">
        <v>126</v>
      </c>
      <c r="V28" s="17"/>
      <c r="W28" s="12"/>
      <c r="X28" s="13"/>
      <c r="Y28" s="14"/>
      <c r="Z28" s="6">
        <f t="shared" si="6"/>
        <v>0</v>
      </c>
      <c r="AA28" s="7">
        <f t="shared" si="7"/>
        <v>0</v>
      </c>
      <c r="AB28" s="8">
        <v>5</v>
      </c>
      <c r="AC28" s="9">
        <f t="shared" si="8"/>
        <v>0</v>
      </c>
      <c r="AD28" s="10" t="str">
        <f t="shared" si="1"/>
        <v>نتائج ضعيفة جدا</v>
      </c>
      <c r="AE28" s="11"/>
      <c r="AK28" s="15">
        <v>22</v>
      </c>
      <c r="AL28" s="201" t="s">
        <v>126</v>
      </c>
      <c r="AM28" s="202" t="s">
        <v>126</v>
      </c>
      <c r="AN28" s="17"/>
      <c r="AO28" s="12"/>
      <c r="AP28" s="13"/>
      <c r="AQ28" s="14"/>
      <c r="AR28" s="6">
        <f t="shared" si="9"/>
        <v>0</v>
      </c>
      <c r="AS28" s="7">
        <f t="shared" si="10"/>
        <v>0</v>
      </c>
      <c r="AT28" s="8">
        <v>5</v>
      </c>
      <c r="AU28" s="9">
        <f t="shared" si="11"/>
        <v>0</v>
      </c>
      <c r="AV28" s="10" t="str">
        <f t="shared" si="2"/>
        <v>نتائج ضعيفة جدا</v>
      </c>
      <c r="AW28" s="11"/>
    </row>
    <row r="29" spans="1:49" ht="15.75">
      <c r="A29" s="15">
        <v>23</v>
      </c>
      <c r="B29" s="109" t="s">
        <v>127</v>
      </c>
      <c r="C29" s="110" t="s">
        <v>127</v>
      </c>
      <c r="D29" s="74" t="s">
        <v>148</v>
      </c>
      <c r="E29" s="75" t="s">
        <v>151</v>
      </c>
      <c r="F29" s="77"/>
      <c r="G29" s="77"/>
      <c r="H29" s="84">
        <f t="shared" si="3"/>
        <v>0</v>
      </c>
      <c r="I29" s="76" t="s">
        <v>159</v>
      </c>
      <c r="J29" s="85">
        <f t="shared" si="4"/>
        <v>21</v>
      </c>
      <c r="K29" s="83">
        <f t="shared" si="5"/>
        <v>9.1</v>
      </c>
      <c r="L29" s="32" t="str">
        <f t="shared" si="0"/>
        <v>نتائج ممتازة</v>
      </c>
      <c r="M29" s="11"/>
      <c r="O29" s="102"/>
      <c r="P29" s="103"/>
      <c r="Q29" s="104"/>
      <c r="S29" s="15">
        <v>23</v>
      </c>
      <c r="T29" s="201" t="s">
        <v>127</v>
      </c>
      <c r="U29" s="202" t="s">
        <v>127</v>
      </c>
      <c r="V29" s="17"/>
      <c r="W29" s="12"/>
      <c r="X29" s="13"/>
      <c r="Y29" s="14"/>
      <c r="Z29" s="6">
        <f t="shared" si="6"/>
        <v>0</v>
      </c>
      <c r="AA29" s="7">
        <f t="shared" si="7"/>
        <v>0</v>
      </c>
      <c r="AB29" s="8">
        <v>5</v>
      </c>
      <c r="AC29" s="9">
        <f t="shared" si="8"/>
        <v>0</v>
      </c>
      <c r="AD29" s="10" t="str">
        <f t="shared" si="1"/>
        <v>نتائج ضعيفة جدا</v>
      </c>
      <c r="AE29" s="11"/>
      <c r="AK29" s="15">
        <v>23</v>
      </c>
      <c r="AL29" s="201" t="s">
        <v>127</v>
      </c>
      <c r="AM29" s="202" t="s">
        <v>127</v>
      </c>
      <c r="AN29" s="17"/>
      <c r="AO29" s="12"/>
      <c r="AP29" s="13"/>
      <c r="AQ29" s="14"/>
      <c r="AR29" s="6">
        <f t="shared" si="9"/>
        <v>0</v>
      </c>
      <c r="AS29" s="7">
        <f t="shared" si="10"/>
        <v>0</v>
      </c>
      <c r="AT29" s="8">
        <v>5</v>
      </c>
      <c r="AU29" s="9">
        <f t="shared" si="11"/>
        <v>0</v>
      </c>
      <c r="AV29" s="10" t="str">
        <f t="shared" si="2"/>
        <v>نتائج ضعيفة جدا</v>
      </c>
      <c r="AW29" s="11"/>
    </row>
    <row r="30" spans="1:49" ht="15.75">
      <c r="A30" s="15">
        <f t="shared" si="12"/>
        <v>24</v>
      </c>
      <c r="B30" s="109" t="s">
        <v>128</v>
      </c>
      <c r="C30" s="110" t="s">
        <v>128</v>
      </c>
      <c r="D30" s="74" t="s">
        <v>146</v>
      </c>
      <c r="E30" s="75" t="s">
        <v>145</v>
      </c>
      <c r="F30" s="77"/>
      <c r="G30" s="77"/>
      <c r="H30" s="84">
        <f t="shared" si="3"/>
        <v>0</v>
      </c>
      <c r="I30" s="76" t="s">
        <v>181</v>
      </c>
      <c r="J30" s="85">
        <f t="shared" si="4"/>
        <v>19</v>
      </c>
      <c r="K30" s="83">
        <f t="shared" si="5"/>
        <v>9</v>
      </c>
      <c r="L30" s="32" t="str">
        <f t="shared" si="0"/>
        <v>نتائج ممتازة</v>
      </c>
      <c r="M30" s="11"/>
      <c r="O30" s="102"/>
      <c r="P30" s="103"/>
      <c r="Q30" s="104"/>
      <c r="S30" s="15">
        <f t="shared" si="13"/>
        <v>24</v>
      </c>
      <c r="T30" s="201" t="s">
        <v>128</v>
      </c>
      <c r="U30" s="202" t="s">
        <v>128</v>
      </c>
      <c r="V30" s="17"/>
      <c r="W30" s="12"/>
      <c r="X30" s="13"/>
      <c r="Y30" s="14"/>
      <c r="Z30" s="6">
        <f t="shared" si="6"/>
        <v>0</v>
      </c>
      <c r="AA30" s="7">
        <f t="shared" si="7"/>
        <v>0</v>
      </c>
      <c r="AB30" s="8">
        <v>5</v>
      </c>
      <c r="AC30" s="9">
        <f t="shared" si="8"/>
        <v>0</v>
      </c>
      <c r="AD30" s="10" t="str">
        <f t="shared" si="1"/>
        <v>نتائج ضعيفة جدا</v>
      </c>
      <c r="AE30" s="11"/>
      <c r="AK30" s="15">
        <f t="shared" si="14"/>
        <v>24</v>
      </c>
      <c r="AL30" s="201" t="s">
        <v>128</v>
      </c>
      <c r="AM30" s="202" t="s">
        <v>128</v>
      </c>
      <c r="AN30" s="17"/>
      <c r="AO30" s="12"/>
      <c r="AP30" s="13"/>
      <c r="AQ30" s="14"/>
      <c r="AR30" s="6">
        <f t="shared" si="9"/>
        <v>0</v>
      </c>
      <c r="AS30" s="7">
        <f t="shared" si="10"/>
        <v>0</v>
      </c>
      <c r="AT30" s="8">
        <v>5</v>
      </c>
      <c r="AU30" s="9">
        <f t="shared" si="11"/>
        <v>0</v>
      </c>
      <c r="AV30" s="10" t="str">
        <f t="shared" si="2"/>
        <v>نتائج ضعيفة جدا</v>
      </c>
      <c r="AW30" s="11"/>
    </row>
    <row r="31" spans="1:49" ht="15.75">
      <c r="A31" s="15">
        <v>25</v>
      </c>
      <c r="B31" s="49" t="s">
        <v>129</v>
      </c>
      <c r="C31" s="50"/>
      <c r="D31" s="74" t="s">
        <v>146</v>
      </c>
      <c r="E31" s="75" t="s">
        <v>145</v>
      </c>
      <c r="F31" s="77"/>
      <c r="G31" s="77"/>
      <c r="H31" s="84">
        <f t="shared" si="3"/>
        <v>0</v>
      </c>
      <c r="I31" s="76" t="s">
        <v>178</v>
      </c>
      <c r="J31" s="85">
        <f t="shared" si="4"/>
        <v>15</v>
      </c>
      <c r="K31" s="83">
        <f t="shared" si="5"/>
        <v>8.1999999999999993</v>
      </c>
      <c r="L31" s="32" t="str">
        <f t="shared" si="0"/>
        <v>نتائج ممتازة</v>
      </c>
      <c r="M31" s="11"/>
      <c r="O31" s="102"/>
      <c r="P31" s="103"/>
      <c r="Q31" s="104"/>
      <c r="S31" s="15">
        <v>25</v>
      </c>
      <c r="T31" s="46" t="s">
        <v>129</v>
      </c>
      <c r="U31" s="47"/>
      <c r="V31" s="17"/>
      <c r="W31" s="12"/>
      <c r="X31" s="13"/>
      <c r="Y31" s="14"/>
      <c r="Z31" s="6">
        <f t="shared" si="6"/>
        <v>0</v>
      </c>
      <c r="AA31" s="7">
        <f t="shared" si="7"/>
        <v>0</v>
      </c>
      <c r="AB31" s="8">
        <v>5</v>
      </c>
      <c r="AC31" s="9">
        <f t="shared" si="8"/>
        <v>0</v>
      </c>
      <c r="AD31" s="10" t="str">
        <f t="shared" si="1"/>
        <v>نتائج ضعيفة جدا</v>
      </c>
      <c r="AE31" s="11"/>
      <c r="AK31" s="15">
        <v>25</v>
      </c>
      <c r="AL31" s="46" t="s">
        <v>129</v>
      </c>
      <c r="AM31" s="47"/>
      <c r="AN31" s="17"/>
      <c r="AO31" s="12"/>
      <c r="AP31" s="13"/>
      <c r="AQ31" s="14"/>
      <c r="AR31" s="6">
        <f t="shared" si="9"/>
        <v>0</v>
      </c>
      <c r="AS31" s="7">
        <f t="shared" si="10"/>
        <v>0</v>
      </c>
      <c r="AT31" s="8">
        <v>5</v>
      </c>
      <c r="AU31" s="9">
        <f t="shared" si="11"/>
        <v>0</v>
      </c>
      <c r="AV31" s="10" t="str">
        <f t="shared" si="2"/>
        <v>نتائج ضعيفة جدا</v>
      </c>
      <c r="AW31" s="11"/>
    </row>
    <row r="32" spans="1:49" ht="15.75">
      <c r="A32" s="15">
        <v>26</v>
      </c>
      <c r="B32" s="109" t="s">
        <v>130</v>
      </c>
      <c r="C32" s="110" t="s">
        <v>129</v>
      </c>
      <c r="D32" s="74" t="s">
        <v>164</v>
      </c>
      <c r="E32" s="75" t="s">
        <v>145</v>
      </c>
      <c r="F32" s="77"/>
      <c r="G32" s="77"/>
      <c r="H32" s="84">
        <f t="shared" si="3"/>
        <v>0</v>
      </c>
      <c r="I32" s="76" t="s">
        <v>171</v>
      </c>
      <c r="J32" s="85">
        <f t="shared" si="4"/>
        <v>22.5</v>
      </c>
      <c r="K32" s="83">
        <f t="shared" si="5"/>
        <v>9.8000000000000007</v>
      </c>
      <c r="L32" s="32" t="str">
        <f t="shared" si="0"/>
        <v>نتائج ممتازة</v>
      </c>
      <c r="M32" s="11"/>
      <c r="O32" s="102"/>
      <c r="P32" s="103"/>
      <c r="Q32" s="104"/>
      <c r="S32" s="15">
        <v>26</v>
      </c>
      <c r="T32" s="201" t="s">
        <v>130</v>
      </c>
      <c r="U32" s="202" t="s">
        <v>129</v>
      </c>
      <c r="V32" s="17"/>
      <c r="W32" s="12"/>
      <c r="X32" s="13"/>
      <c r="Y32" s="14"/>
      <c r="Z32" s="6">
        <f t="shared" si="6"/>
        <v>0</v>
      </c>
      <c r="AA32" s="7">
        <f t="shared" si="7"/>
        <v>0</v>
      </c>
      <c r="AB32" s="8">
        <v>5</v>
      </c>
      <c r="AC32" s="9">
        <f t="shared" si="8"/>
        <v>0</v>
      </c>
      <c r="AD32" s="10" t="str">
        <f t="shared" si="1"/>
        <v>نتائج ضعيفة جدا</v>
      </c>
      <c r="AE32" s="11"/>
      <c r="AK32" s="15">
        <v>26</v>
      </c>
      <c r="AL32" s="201" t="s">
        <v>130</v>
      </c>
      <c r="AM32" s="202" t="s">
        <v>129</v>
      </c>
      <c r="AN32" s="17"/>
      <c r="AO32" s="12"/>
      <c r="AP32" s="13"/>
      <c r="AQ32" s="14"/>
      <c r="AR32" s="6">
        <f t="shared" si="9"/>
        <v>0</v>
      </c>
      <c r="AS32" s="7">
        <f t="shared" si="10"/>
        <v>0</v>
      </c>
      <c r="AT32" s="8">
        <v>5</v>
      </c>
      <c r="AU32" s="9">
        <f t="shared" si="11"/>
        <v>0</v>
      </c>
      <c r="AV32" s="10" t="str">
        <f t="shared" si="2"/>
        <v>نتائج ضعيفة جدا</v>
      </c>
      <c r="AW32" s="11"/>
    </row>
    <row r="33" spans="1:49" ht="15.75">
      <c r="A33" s="21">
        <v>27</v>
      </c>
      <c r="B33" s="109" t="s">
        <v>131</v>
      </c>
      <c r="C33" s="110"/>
      <c r="D33" s="74" t="s">
        <v>145</v>
      </c>
      <c r="E33" s="75" t="s">
        <v>151</v>
      </c>
      <c r="F33" s="77"/>
      <c r="G33" s="77"/>
      <c r="H33" s="84">
        <f t="shared" si="3"/>
        <v>0</v>
      </c>
      <c r="I33" s="76" t="s">
        <v>179</v>
      </c>
      <c r="J33" s="85">
        <f t="shared" si="4"/>
        <v>23.5</v>
      </c>
      <c r="K33" s="83">
        <f t="shared" si="5"/>
        <v>9.4</v>
      </c>
      <c r="L33" s="32" t="str">
        <f t="shared" si="0"/>
        <v>نتائج ممتازة</v>
      </c>
      <c r="M33" s="20"/>
      <c r="O33" s="102"/>
      <c r="P33" s="103"/>
      <c r="Q33" s="104"/>
      <c r="S33" s="21">
        <v>27</v>
      </c>
      <c r="T33" s="201" t="s">
        <v>131</v>
      </c>
      <c r="U33" s="202"/>
      <c r="V33" s="22"/>
      <c r="W33" s="12"/>
      <c r="X33" s="13"/>
      <c r="Y33" s="14"/>
      <c r="Z33" s="6">
        <f t="shared" si="6"/>
        <v>0</v>
      </c>
      <c r="AA33" s="7">
        <f t="shared" si="7"/>
        <v>0</v>
      </c>
      <c r="AB33" s="8">
        <v>5</v>
      </c>
      <c r="AC33" s="9">
        <f t="shared" si="8"/>
        <v>0</v>
      </c>
      <c r="AD33" s="10" t="str">
        <f t="shared" si="1"/>
        <v>نتائج ضعيفة جدا</v>
      </c>
      <c r="AE33" s="20"/>
      <c r="AK33" s="21">
        <v>27</v>
      </c>
      <c r="AL33" s="201" t="s">
        <v>131</v>
      </c>
      <c r="AM33" s="202"/>
      <c r="AN33" s="22"/>
      <c r="AO33" s="12"/>
      <c r="AP33" s="13"/>
      <c r="AQ33" s="14"/>
      <c r="AR33" s="6">
        <f t="shared" si="9"/>
        <v>0</v>
      </c>
      <c r="AS33" s="7">
        <f t="shared" si="10"/>
        <v>0</v>
      </c>
      <c r="AT33" s="8">
        <v>5</v>
      </c>
      <c r="AU33" s="9">
        <f t="shared" si="11"/>
        <v>0</v>
      </c>
      <c r="AV33" s="10" t="str">
        <f t="shared" si="2"/>
        <v>نتائج ضعيفة جدا</v>
      </c>
      <c r="AW33" s="20"/>
    </row>
    <row r="34" spans="1:49" ht="15.75">
      <c r="A34" s="21">
        <v>28</v>
      </c>
      <c r="B34" s="109" t="s">
        <v>132</v>
      </c>
      <c r="C34" s="110"/>
      <c r="D34" s="74" t="s">
        <v>146</v>
      </c>
      <c r="E34" s="75" t="s">
        <v>145</v>
      </c>
      <c r="F34" s="77"/>
      <c r="G34" s="77"/>
      <c r="H34" s="84">
        <f t="shared" si="3"/>
        <v>0</v>
      </c>
      <c r="I34" s="76" t="s">
        <v>158</v>
      </c>
      <c r="J34" s="85">
        <f t="shared" si="4"/>
        <v>20</v>
      </c>
      <c r="K34" s="83">
        <f t="shared" si="5"/>
        <v>9.1999999999999993</v>
      </c>
      <c r="L34" s="32" t="str">
        <f t="shared" si="0"/>
        <v>نتائج ممتازة</v>
      </c>
      <c r="M34" s="20"/>
      <c r="O34" s="102"/>
      <c r="P34" s="103"/>
      <c r="Q34" s="104"/>
      <c r="S34" s="21">
        <v>28</v>
      </c>
      <c r="T34" s="201" t="s">
        <v>132</v>
      </c>
      <c r="U34" s="202"/>
      <c r="V34" s="22"/>
      <c r="W34" s="12"/>
      <c r="X34" s="13"/>
      <c r="Y34" s="14"/>
      <c r="Z34" s="6">
        <f t="shared" si="6"/>
        <v>0</v>
      </c>
      <c r="AA34" s="7">
        <f t="shared" si="7"/>
        <v>0</v>
      </c>
      <c r="AB34" s="8">
        <v>5</v>
      </c>
      <c r="AC34" s="9">
        <f t="shared" si="8"/>
        <v>0</v>
      </c>
      <c r="AD34" s="10" t="str">
        <f t="shared" si="1"/>
        <v>نتائج ضعيفة جدا</v>
      </c>
      <c r="AE34" s="20"/>
      <c r="AK34" s="21">
        <v>28</v>
      </c>
      <c r="AL34" s="201" t="s">
        <v>132</v>
      </c>
      <c r="AM34" s="202"/>
      <c r="AN34" s="22"/>
      <c r="AO34" s="12"/>
      <c r="AP34" s="13"/>
      <c r="AQ34" s="14"/>
      <c r="AR34" s="6">
        <f t="shared" si="9"/>
        <v>0</v>
      </c>
      <c r="AS34" s="7">
        <f t="shared" si="10"/>
        <v>0</v>
      </c>
      <c r="AT34" s="8">
        <v>5</v>
      </c>
      <c r="AU34" s="9">
        <f t="shared" si="11"/>
        <v>0</v>
      </c>
      <c r="AV34" s="10" t="str">
        <f t="shared" si="2"/>
        <v>نتائج ضعيفة جدا</v>
      </c>
      <c r="AW34" s="20"/>
    </row>
    <row r="35" spans="1:49" ht="15.75">
      <c r="A35" s="21">
        <v>29</v>
      </c>
      <c r="B35" s="109" t="s">
        <v>133</v>
      </c>
      <c r="C35" s="110"/>
      <c r="D35" s="74" t="s">
        <v>155</v>
      </c>
      <c r="E35" s="75" t="s">
        <v>145</v>
      </c>
      <c r="F35" s="77"/>
      <c r="G35" s="77"/>
      <c r="H35" s="84">
        <f t="shared" si="3"/>
        <v>0</v>
      </c>
      <c r="I35" s="76" t="s">
        <v>174</v>
      </c>
      <c r="J35" s="85">
        <f t="shared" si="4"/>
        <v>17.5</v>
      </c>
      <c r="K35" s="83">
        <f t="shared" si="5"/>
        <v>8.9</v>
      </c>
      <c r="L35" s="32" t="str">
        <f t="shared" si="0"/>
        <v>نتائج ممتازة</v>
      </c>
      <c r="M35" s="20"/>
      <c r="O35" s="102"/>
      <c r="P35" s="103"/>
      <c r="Q35" s="104"/>
      <c r="S35" s="21">
        <v>29</v>
      </c>
      <c r="T35" s="201" t="s">
        <v>133</v>
      </c>
      <c r="U35" s="202"/>
      <c r="V35" s="22"/>
      <c r="W35" s="12"/>
      <c r="X35" s="13"/>
      <c r="Y35" s="14"/>
      <c r="Z35" s="6">
        <f t="shared" si="6"/>
        <v>0</v>
      </c>
      <c r="AA35" s="7">
        <f t="shared" si="7"/>
        <v>0</v>
      </c>
      <c r="AB35" s="8">
        <v>5</v>
      </c>
      <c r="AC35" s="9">
        <f t="shared" si="8"/>
        <v>0</v>
      </c>
      <c r="AD35" s="10" t="str">
        <f t="shared" si="1"/>
        <v>نتائج ضعيفة جدا</v>
      </c>
      <c r="AE35" s="20"/>
      <c r="AK35" s="21">
        <v>29</v>
      </c>
      <c r="AL35" s="201" t="s">
        <v>133</v>
      </c>
      <c r="AM35" s="202"/>
      <c r="AN35" s="22"/>
      <c r="AO35" s="12"/>
      <c r="AP35" s="13"/>
      <c r="AQ35" s="14"/>
      <c r="AR35" s="6">
        <f t="shared" si="9"/>
        <v>0</v>
      </c>
      <c r="AS35" s="7">
        <f t="shared" si="10"/>
        <v>0</v>
      </c>
      <c r="AT35" s="8">
        <v>5</v>
      </c>
      <c r="AU35" s="9">
        <f t="shared" si="11"/>
        <v>0</v>
      </c>
      <c r="AV35" s="10" t="str">
        <f t="shared" si="2"/>
        <v>نتائج ضعيفة جدا</v>
      </c>
      <c r="AW35" s="20"/>
    </row>
    <row r="36" spans="1:49">
      <c r="B36" s="19"/>
      <c r="C36" s="19"/>
      <c r="L36" s="1"/>
      <c r="M36" s="1"/>
      <c r="T36" s="19"/>
      <c r="U36" s="19"/>
      <c r="AD36" s="1"/>
      <c r="AE36" s="1"/>
      <c r="AL36" s="19"/>
      <c r="AM36" s="19"/>
      <c r="AV36" s="1"/>
      <c r="AW36" s="1"/>
    </row>
    <row r="37" spans="1:49">
      <c r="B37" s="19"/>
      <c r="C37" s="19"/>
      <c r="T37" s="19"/>
      <c r="U37" s="19"/>
      <c r="AL37" s="19"/>
      <c r="AM37" s="19"/>
    </row>
    <row r="38" spans="1:49" ht="21">
      <c r="B38" s="162" t="s">
        <v>48</v>
      </c>
      <c r="C38" s="162" t="s">
        <v>132</v>
      </c>
      <c r="D38" s="33">
        <f>COUNTIF(K7:K35,"&gt;=10")</f>
        <v>2</v>
      </c>
      <c r="E38" s="25"/>
      <c r="F38" s="162" t="s">
        <v>49</v>
      </c>
      <c r="G38" s="163"/>
      <c r="H38" s="33">
        <f>COUNTIF(K7:K35,"&lt;10")</f>
        <v>27</v>
      </c>
      <c r="I38" s="25"/>
      <c r="J38" s="192" t="s">
        <v>50</v>
      </c>
      <c r="K38" s="192"/>
      <c r="L38" s="40">
        <f>AVERAGE(K7:K35)</f>
        <v>8.8482758620689648</v>
      </c>
      <c r="M38" s="25"/>
      <c r="N38" s="25"/>
      <c r="T38" s="227" t="s">
        <v>132</v>
      </c>
      <c r="U38" s="227" t="s">
        <v>132</v>
      </c>
      <c r="V38" s="18">
        <f>COUNTIF(AA7:AA32,"&gt;=10")</f>
        <v>0</v>
      </c>
      <c r="X38" s="227" t="s">
        <v>49</v>
      </c>
      <c r="Y38" s="228"/>
      <c r="Z38" s="18">
        <f>COUNTIF(AA7:AA36,"&lt;10")</f>
        <v>29</v>
      </c>
      <c r="AB38" s="229" t="s">
        <v>50</v>
      </c>
      <c r="AC38" s="229"/>
      <c r="AD38" s="23">
        <f>AVERAGE(AA7:AA32)</f>
        <v>0</v>
      </c>
      <c r="AL38" s="227" t="s">
        <v>132</v>
      </c>
      <c r="AM38" s="227" t="s">
        <v>132</v>
      </c>
      <c r="AN38" s="18">
        <f>COUNTIF(AS7:AS32,"&gt;=10")</f>
        <v>0</v>
      </c>
      <c r="AP38" s="227" t="s">
        <v>49</v>
      </c>
      <c r="AQ38" s="228"/>
      <c r="AR38" s="18">
        <f>COUNTIF(AS7:AS36,"&lt;10")</f>
        <v>29</v>
      </c>
      <c r="AT38" s="229" t="s">
        <v>50</v>
      </c>
      <c r="AU38" s="229"/>
      <c r="AV38" s="23">
        <f>AVERAGE(AS7:AS32)</f>
        <v>0</v>
      </c>
    </row>
    <row r="39" spans="1:49"/>
    <row r="40" spans="1:49"/>
    <row r="41" spans="1:49"/>
    <row r="42" spans="1:49"/>
    <row r="43" spans="1:49" ht="15.75" thickBot="1"/>
    <row r="44" spans="1:49" ht="19.5" thickTop="1">
      <c r="A44" s="164" t="s">
        <v>9</v>
      </c>
      <c r="B44" s="165"/>
      <c r="C44" s="165"/>
      <c r="D44" s="166"/>
      <c r="E44" s="167" t="s">
        <v>136</v>
      </c>
      <c r="F44" s="168"/>
      <c r="G44" s="168"/>
      <c r="H44" s="169"/>
      <c r="I44" s="176" t="s">
        <v>144</v>
      </c>
      <c r="J44" s="177"/>
      <c r="K44" s="177"/>
      <c r="L44" s="178"/>
      <c r="M44" s="25"/>
    </row>
    <row r="45" spans="1:49" ht="18.75">
      <c r="A45" s="179" t="s">
        <v>134</v>
      </c>
      <c r="B45" s="180"/>
      <c r="C45" s="180"/>
      <c r="D45" s="181"/>
      <c r="E45" s="170"/>
      <c r="F45" s="171"/>
      <c r="G45" s="171"/>
      <c r="H45" s="172"/>
      <c r="I45" s="182" t="s">
        <v>14</v>
      </c>
      <c r="J45" s="183"/>
      <c r="K45" s="183"/>
      <c r="L45" s="184"/>
      <c r="M45" s="25"/>
    </row>
    <row r="46" spans="1:49" ht="18.75" customHeight="1">
      <c r="A46" s="185" t="s">
        <v>10</v>
      </c>
      <c r="B46" s="186"/>
      <c r="C46" s="186"/>
      <c r="D46" s="187"/>
      <c r="E46" s="173"/>
      <c r="F46" s="174"/>
      <c r="G46" s="174"/>
      <c r="H46" s="175"/>
      <c r="I46" s="182" t="s">
        <v>11</v>
      </c>
      <c r="J46" s="183"/>
      <c r="K46" s="183"/>
      <c r="L46" s="184"/>
      <c r="M46" s="25"/>
      <c r="O46" s="108" t="s">
        <v>200</v>
      </c>
      <c r="P46" s="108"/>
      <c r="Q46" s="108"/>
    </row>
    <row r="47" spans="1:49" ht="14.25" customHeight="1">
      <c r="A47" s="188" t="s">
        <v>1</v>
      </c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25"/>
      <c r="O47" s="108"/>
      <c r="P47" s="108"/>
      <c r="Q47" s="108"/>
    </row>
    <row r="48" spans="1:49" ht="15.75">
      <c r="A48" s="188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25"/>
      <c r="O48" s="106"/>
      <c r="P48" s="106"/>
      <c r="Q48" s="106"/>
    </row>
    <row r="49" spans="1:17" ht="15.75">
      <c r="A49" s="52" t="s">
        <v>13</v>
      </c>
      <c r="B49" s="189" t="s">
        <v>2</v>
      </c>
      <c r="C49" s="190"/>
      <c r="D49" s="52" t="s">
        <v>45</v>
      </c>
      <c r="E49" s="52" t="s">
        <v>46</v>
      </c>
      <c r="F49" s="52" t="s">
        <v>139</v>
      </c>
      <c r="G49" s="44" t="s">
        <v>140</v>
      </c>
      <c r="H49" s="52" t="s">
        <v>141</v>
      </c>
      <c r="I49" s="52" t="s">
        <v>3</v>
      </c>
      <c r="J49" s="44" t="s">
        <v>142</v>
      </c>
      <c r="K49" s="51" t="s">
        <v>4</v>
      </c>
      <c r="L49" s="191" t="s">
        <v>7</v>
      </c>
      <c r="M49" s="191"/>
      <c r="O49" s="97" t="s">
        <v>197</v>
      </c>
      <c r="P49" s="97" t="s">
        <v>198</v>
      </c>
      <c r="Q49" s="97" t="s">
        <v>199</v>
      </c>
    </row>
    <row r="50" spans="1:17" ht="15.75">
      <c r="A50" s="15">
        <v>1</v>
      </c>
      <c r="B50" s="109" t="s">
        <v>105</v>
      </c>
      <c r="C50" s="110" t="s">
        <v>105</v>
      </c>
      <c r="D50" s="74"/>
      <c r="E50" s="75"/>
      <c r="F50" s="77"/>
      <c r="G50" s="77"/>
      <c r="H50" s="84">
        <f>(G50+F50)/2</f>
        <v>0</v>
      </c>
      <c r="I50" s="76"/>
      <c r="J50" s="85">
        <f>I50*2</f>
        <v>0</v>
      </c>
      <c r="K50" s="83">
        <f>(J50+H50+E50+D50)/5</f>
        <v>0</v>
      </c>
      <c r="L50" s="32" t="str">
        <f t="shared" ref="L50:L78" si="15">IF(I50&gt;=18,"نتائج ممتازة",IF(I50&gt;=14,"نتائج جيدة جدا",IF(I50&gt;=12," نتائج جد حسنة",IF(I50&gt;=10,"نتائج متوسطة",IF(I50&gt;=7,"نتائج ضعيفة","نتائج ضعيفة جدا")))))</f>
        <v>نتائج ضعيفة جدا</v>
      </c>
      <c r="M50" s="11"/>
      <c r="O50" s="102"/>
      <c r="P50" s="103"/>
      <c r="Q50" s="104"/>
    </row>
    <row r="51" spans="1:17" ht="15.75">
      <c r="A51" s="15">
        <f>A50+1</f>
        <v>2</v>
      </c>
      <c r="B51" s="109" t="s">
        <v>106</v>
      </c>
      <c r="C51" s="110" t="s">
        <v>106</v>
      </c>
      <c r="D51" s="74"/>
      <c r="E51" s="75"/>
      <c r="F51" s="77"/>
      <c r="G51" s="77"/>
      <c r="H51" s="84">
        <f t="shared" ref="H51:H78" si="16">(G51+F51)/2</f>
        <v>0</v>
      </c>
      <c r="I51" s="76"/>
      <c r="J51" s="85">
        <f t="shared" ref="J51:J78" si="17">I51*2</f>
        <v>0</v>
      </c>
      <c r="K51" s="83">
        <f t="shared" ref="K51:K78" si="18">(J51+H51+E51+D51)/5</f>
        <v>0</v>
      </c>
      <c r="L51" s="32" t="str">
        <f t="shared" si="15"/>
        <v>نتائج ضعيفة جدا</v>
      </c>
      <c r="M51" s="11"/>
      <c r="O51" s="102"/>
      <c r="P51" s="103"/>
      <c r="Q51" s="104"/>
    </row>
    <row r="52" spans="1:17" ht="15.75">
      <c r="A52" s="15">
        <f>A51+1</f>
        <v>3</v>
      </c>
      <c r="B52" s="109" t="s">
        <v>107</v>
      </c>
      <c r="C52" s="110" t="s">
        <v>107</v>
      </c>
      <c r="D52" s="74"/>
      <c r="E52" s="75"/>
      <c r="F52" s="77"/>
      <c r="G52" s="77"/>
      <c r="H52" s="84">
        <f t="shared" si="16"/>
        <v>0</v>
      </c>
      <c r="I52" s="76"/>
      <c r="J52" s="85">
        <f t="shared" si="17"/>
        <v>0</v>
      </c>
      <c r="K52" s="83">
        <f t="shared" si="18"/>
        <v>0</v>
      </c>
      <c r="L52" s="32" t="str">
        <f t="shared" si="15"/>
        <v>نتائج ضعيفة جدا</v>
      </c>
      <c r="M52" s="11"/>
      <c r="O52" s="102"/>
      <c r="P52" s="103"/>
      <c r="Q52" s="104"/>
    </row>
    <row r="53" spans="1:17" ht="15.75">
      <c r="A53" s="15">
        <f t="shared" ref="A53:A73" si="19">A52+1</f>
        <v>4</v>
      </c>
      <c r="B53" s="109" t="s">
        <v>108</v>
      </c>
      <c r="C53" s="110" t="s">
        <v>108</v>
      </c>
      <c r="D53" s="74"/>
      <c r="E53" s="75"/>
      <c r="F53" s="77"/>
      <c r="G53" s="77"/>
      <c r="H53" s="84">
        <f t="shared" si="16"/>
        <v>0</v>
      </c>
      <c r="I53" s="76"/>
      <c r="J53" s="85">
        <f t="shared" si="17"/>
        <v>0</v>
      </c>
      <c r="K53" s="83">
        <f t="shared" si="18"/>
        <v>0</v>
      </c>
      <c r="L53" s="32" t="str">
        <f t="shared" si="15"/>
        <v>نتائج ضعيفة جدا</v>
      </c>
      <c r="M53" s="11"/>
      <c r="O53" s="102"/>
      <c r="P53" s="103"/>
      <c r="Q53" s="104"/>
    </row>
    <row r="54" spans="1:17" ht="15.75">
      <c r="A54" s="15">
        <f t="shared" si="19"/>
        <v>5</v>
      </c>
      <c r="B54" s="109" t="s">
        <v>109</v>
      </c>
      <c r="C54" s="110" t="s">
        <v>109</v>
      </c>
      <c r="D54" s="74"/>
      <c r="E54" s="75"/>
      <c r="F54" s="77"/>
      <c r="G54" s="77"/>
      <c r="H54" s="84">
        <f t="shared" si="16"/>
        <v>0</v>
      </c>
      <c r="I54" s="76"/>
      <c r="J54" s="85">
        <f t="shared" si="17"/>
        <v>0</v>
      </c>
      <c r="K54" s="83">
        <f t="shared" si="18"/>
        <v>0</v>
      </c>
      <c r="L54" s="32" t="str">
        <f t="shared" si="15"/>
        <v>نتائج ضعيفة جدا</v>
      </c>
      <c r="M54" s="11"/>
      <c r="O54" s="102"/>
      <c r="P54" s="103"/>
      <c r="Q54" s="104"/>
    </row>
    <row r="55" spans="1:17" ht="15.75">
      <c r="A55" s="15">
        <f t="shared" si="19"/>
        <v>6</v>
      </c>
      <c r="B55" s="109" t="s">
        <v>110</v>
      </c>
      <c r="C55" s="110" t="s">
        <v>110</v>
      </c>
      <c r="D55" s="74"/>
      <c r="E55" s="75"/>
      <c r="F55" s="77"/>
      <c r="G55" s="77"/>
      <c r="H55" s="84">
        <f t="shared" si="16"/>
        <v>0</v>
      </c>
      <c r="I55" s="76"/>
      <c r="J55" s="85">
        <f t="shared" si="17"/>
        <v>0</v>
      </c>
      <c r="K55" s="83">
        <f t="shared" si="18"/>
        <v>0</v>
      </c>
      <c r="L55" s="32" t="str">
        <f t="shared" si="15"/>
        <v>نتائج ضعيفة جدا</v>
      </c>
      <c r="M55" s="11"/>
      <c r="O55" s="102"/>
      <c r="P55" s="103"/>
      <c r="Q55" s="104"/>
    </row>
    <row r="56" spans="1:17" ht="15.75">
      <c r="A56" s="15">
        <f t="shared" si="19"/>
        <v>7</v>
      </c>
      <c r="B56" s="109" t="s">
        <v>111</v>
      </c>
      <c r="C56" s="110" t="s">
        <v>111</v>
      </c>
      <c r="D56" s="74"/>
      <c r="E56" s="75"/>
      <c r="F56" s="77"/>
      <c r="G56" s="77"/>
      <c r="H56" s="84">
        <f t="shared" si="16"/>
        <v>0</v>
      </c>
      <c r="I56" s="76"/>
      <c r="J56" s="85">
        <f t="shared" si="17"/>
        <v>0</v>
      </c>
      <c r="K56" s="83">
        <f t="shared" si="18"/>
        <v>0</v>
      </c>
      <c r="L56" s="32" t="str">
        <f t="shared" si="15"/>
        <v>نتائج ضعيفة جدا</v>
      </c>
      <c r="M56" s="11"/>
      <c r="O56" s="102"/>
      <c r="P56" s="103"/>
      <c r="Q56" s="104"/>
    </row>
    <row r="57" spans="1:17" ht="15.75">
      <c r="A57" s="15">
        <f>A56+1</f>
        <v>8</v>
      </c>
      <c r="B57" s="109" t="s">
        <v>112</v>
      </c>
      <c r="C57" s="110" t="s">
        <v>112</v>
      </c>
      <c r="D57" s="74"/>
      <c r="E57" s="75"/>
      <c r="F57" s="77"/>
      <c r="G57" s="77"/>
      <c r="H57" s="84">
        <f t="shared" si="16"/>
        <v>0</v>
      </c>
      <c r="I57" s="76"/>
      <c r="J57" s="85">
        <f t="shared" si="17"/>
        <v>0</v>
      </c>
      <c r="K57" s="83">
        <f t="shared" si="18"/>
        <v>0</v>
      </c>
      <c r="L57" s="32" t="str">
        <f t="shared" si="15"/>
        <v>نتائج ضعيفة جدا</v>
      </c>
      <c r="M57" s="11"/>
      <c r="O57" s="102"/>
      <c r="P57" s="103"/>
      <c r="Q57" s="104"/>
    </row>
    <row r="58" spans="1:17" ht="15.75">
      <c r="A58" s="15">
        <f t="shared" si="19"/>
        <v>9</v>
      </c>
      <c r="B58" s="109" t="s">
        <v>113</v>
      </c>
      <c r="C58" s="110" t="s">
        <v>113</v>
      </c>
      <c r="D58" s="74"/>
      <c r="E58" s="75"/>
      <c r="F58" s="77"/>
      <c r="G58" s="77"/>
      <c r="H58" s="84">
        <f t="shared" si="16"/>
        <v>0</v>
      </c>
      <c r="I58" s="76"/>
      <c r="J58" s="85">
        <f t="shared" si="17"/>
        <v>0</v>
      </c>
      <c r="K58" s="83">
        <f t="shared" si="18"/>
        <v>0</v>
      </c>
      <c r="L58" s="32" t="str">
        <f t="shared" si="15"/>
        <v>نتائج ضعيفة جدا</v>
      </c>
      <c r="M58" s="11"/>
      <c r="O58" s="102"/>
      <c r="P58" s="103"/>
      <c r="Q58" s="104"/>
    </row>
    <row r="59" spans="1:17" ht="15.75">
      <c r="A59" s="15">
        <f t="shared" si="19"/>
        <v>10</v>
      </c>
      <c r="B59" s="109" t="s">
        <v>114</v>
      </c>
      <c r="C59" s="110" t="s">
        <v>114</v>
      </c>
      <c r="D59" s="74"/>
      <c r="E59" s="75"/>
      <c r="F59" s="77"/>
      <c r="G59" s="77"/>
      <c r="H59" s="84">
        <f t="shared" si="16"/>
        <v>0</v>
      </c>
      <c r="I59" s="76"/>
      <c r="J59" s="85">
        <f t="shared" si="17"/>
        <v>0</v>
      </c>
      <c r="K59" s="83">
        <f t="shared" si="18"/>
        <v>0</v>
      </c>
      <c r="L59" s="32" t="str">
        <f t="shared" si="15"/>
        <v>نتائج ضعيفة جدا</v>
      </c>
      <c r="M59" s="11"/>
      <c r="O59" s="102"/>
      <c r="P59" s="103"/>
      <c r="Q59" s="104"/>
    </row>
    <row r="60" spans="1:17" ht="15.75">
      <c r="A60" s="15">
        <f t="shared" si="19"/>
        <v>11</v>
      </c>
      <c r="B60" s="109" t="s">
        <v>115</v>
      </c>
      <c r="C60" s="110" t="s">
        <v>115</v>
      </c>
      <c r="D60" s="74"/>
      <c r="E60" s="75"/>
      <c r="F60" s="77"/>
      <c r="G60" s="77"/>
      <c r="H60" s="84">
        <f t="shared" si="16"/>
        <v>0</v>
      </c>
      <c r="I60" s="76"/>
      <c r="J60" s="85">
        <f t="shared" si="17"/>
        <v>0</v>
      </c>
      <c r="K60" s="83">
        <f t="shared" si="18"/>
        <v>0</v>
      </c>
      <c r="L60" s="32" t="str">
        <f t="shared" si="15"/>
        <v>نتائج ضعيفة جدا</v>
      </c>
      <c r="M60" s="11"/>
      <c r="O60" s="102"/>
      <c r="P60" s="103"/>
      <c r="Q60" s="104"/>
    </row>
    <row r="61" spans="1:17" ht="15.75">
      <c r="A61" s="15">
        <f t="shared" si="19"/>
        <v>12</v>
      </c>
      <c r="B61" s="109" t="s">
        <v>116</v>
      </c>
      <c r="C61" s="110" t="s">
        <v>116</v>
      </c>
      <c r="D61" s="74"/>
      <c r="E61" s="75"/>
      <c r="F61" s="77"/>
      <c r="G61" s="77"/>
      <c r="H61" s="84">
        <f t="shared" si="16"/>
        <v>0</v>
      </c>
      <c r="I61" s="76"/>
      <c r="J61" s="85">
        <f t="shared" si="17"/>
        <v>0</v>
      </c>
      <c r="K61" s="83">
        <f t="shared" si="18"/>
        <v>0</v>
      </c>
      <c r="L61" s="32" t="str">
        <f t="shared" si="15"/>
        <v>نتائج ضعيفة جدا</v>
      </c>
      <c r="M61" s="11"/>
      <c r="O61" s="102"/>
      <c r="P61" s="103"/>
      <c r="Q61" s="104"/>
    </row>
    <row r="62" spans="1:17" ht="15.75">
      <c r="A62" s="15">
        <f t="shared" si="19"/>
        <v>13</v>
      </c>
      <c r="B62" s="109" t="s">
        <v>117</v>
      </c>
      <c r="C62" s="110" t="s">
        <v>117</v>
      </c>
      <c r="D62" s="74"/>
      <c r="E62" s="75"/>
      <c r="F62" s="77"/>
      <c r="G62" s="77"/>
      <c r="H62" s="84">
        <f t="shared" si="16"/>
        <v>0</v>
      </c>
      <c r="I62" s="76"/>
      <c r="J62" s="85">
        <f t="shared" si="17"/>
        <v>0</v>
      </c>
      <c r="K62" s="83">
        <f t="shared" si="18"/>
        <v>0</v>
      </c>
      <c r="L62" s="32" t="str">
        <f t="shared" si="15"/>
        <v>نتائج ضعيفة جدا</v>
      </c>
      <c r="M62" s="11"/>
      <c r="O62" s="102"/>
      <c r="P62" s="103"/>
      <c r="Q62" s="104"/>
    </row>
    <row r="63" spans="1:17" ht="15.75">
      <c r="A63" s="15">
        <f t="shared" si="19"/>
        <v>14</v>
      </c>
      <c r="B63" s="109" t="s">
        <v>118</v>
      </c>
      <c r="C63" s="110" t="s">
        <v>118</v>
      </c>
      <c r="D63" s="74"/>
      <c r="E63" s="75"/>
      <c r="F63" s="77"/>
      <c r="G63" s="77"/>
      <c r="H63" s="84">
        <f t="shared" si="16"/>
        <v>0</v>
      </c>
      <c r="I63" s="76"/>
      <c r="J63" s="85">
        <f t="shared" si="17"/>
        <v>0</v>
      </c>
      <c r="K63" s="83">
        <f t="shared" si="18"/>
        <v>0</v>
      </c>
      <c r="L63" s="32" t="str">
        <f t="shared" si="15"/>
        <v>نتائج ضعيفة جدا</v>
      </c>
      <c r="M63" s="11"/>
      <c r="O63" s="102"/>
      <c r="P63" s="103"/>
      <c r="Q63" s="104"/>
    </row>
    <row r="64" spans="1:17" ht="15.75">
      <c r="A64" s="15">
        <f t="shared" si="19"/>
        <v>15</v>
      </c>
      <c r="B64" s="109" t="s">
        <v>119</v>
      </c>
      <c r="C64" s="110" t="s">
        <v>119</v>
      </c>
      <c r="D64" s="74"/>
      <c r="E64" s="75"/>
      <c r="F64" s="77"/>
      <c r="G64" s="77"/>
      <c r="H64" s="84">
        <f t="shared" si="16"/>
        <v>0</v>
      </c>
      <c r="I64" s="76"/>
      <c r="J64" s="85">
        <f t="shared" si="17"/>
        <v>0</v>
      </c>
      <c r="K64" s="83">
        <f t="shared" si="18"/>
        <v>0</v>
      </c>
      <c r="L64" s="32" t="str">
        <f t="shared" si="15"/>
        <v>نتائج ضعيفة جدا</v>
      </c>
      <c r="M64" s="11"/>
      <c r="O64" s="102"/>
      <c r="P64" s="103"/>
      <c r="Q64" s="104"/>
    </row>
    <row r="65" spans="1:17" ht="15.75">
      <c r="A65" s="15">
        <f t="shared" si="19"/>
        <v>16</v>
      </c>
      <c r="B65" s="109" t="s">
        <v>120</v>
      </c>
      <c r="C65" s="110" t="s">
        <v>120</v>
      </c>
      <c r="D65" s="74"/>
      <c r="E65" s="75"/>
      <c r="F65" s="77"/>
      <c r="G65" s="77"/>
      <c r="H65" s="84">
        <f t="shared" si="16"/>
        <v>0</v>
      </c>
      <c r="I65" s="76"/>
      <c r="J65" s="85">
        <f t="shared" si="17"/>
        <v>0</v>
      </c>
      <c r="K65" s="83">
        <f t="shared" si="18"/>
        <v>0</v>
      </c>
      <c r="L65" s="32" t="str">
        <f t="shared" si="15"/>
        <v>نتائج ضعيفة جدا</v>
      </c>
      <c r="M65" s="11"/>
      <c r="O65" s="102"/>
      <c r="P65" s="103"/>
      <c r="Q65" s="104"/>
    </row>
    <row r="66" spans="1:17" ht="15.75">
      <c r="A66" s="15">
        <f t="shared" si="19"/>
        <v>17</v>
      </c>
      <c r="B66" s="109" t="s">
        <v>121</v>
      </c>
      <c r="C66" s="110" t="s">
        <v>121</v>
      </c>
      <c r="D66" s="74"/>
      <c r="E66" s="75"/>
      <c r="F66" s="77"/>
      <c r="G66" s="77"/>
      <c r="H66" s="84">
        <f t="shared" si="16"/>
        <v>0</v>
      </c>
      <c r="I66" s="76"/>
      <c r="J66" s="85">
        <f t="shared" si="17"/>
        <v>0</v>
      </c>
      <c r="K66" s="83">
        <f t="shared" si="18"/>
        <v>0</v>
      </c>
      <c r="L66" s="32" t="str">
        <f t="shared" si="15"/>
        <v>نتائج ضعيفة جدا</v>
      </c>
      <c r="M66" s="11"/>
      <c r="O66" s="102"/>
      <c r="P66" s="103"/>
      <c r="Q66" s="104"/>
    </row>
    <row r="67" spans="1:17" ht="15.75">
      <c r="A67" s="15">
        <f t="shared" si="19"/>
        <v>18</v>
      </c>
      <c r="B67" s="109" t="s">
        <v>122</v>
      </c>
      <c r="C67" s="110" t="s">
        <v>122</v>
      </c>
      <c r="D67" s="74"/>
      <c r="E67" s="75"/>
      <c r="F67" s="77"/>
      <c r="G67" s="77"/>
      <c r="H67" s="84">
        <f t="shared" si="16"/>
        <v>0</v>
      </c>
      <c r="I67" s="76"/>
      <c r="J67" s="85">
        <f t="shared" si="17"/>
        <v>0</v>
      </c>
      <c r="K67" s="83">
        <f t="shared" si="18"/>
        <v>0</v>
      </c>
      <c r="L67" s="32" t="str">
        <f t="shared" si="15"/>
        <v>نتائج ضعيفة جدا</v>
      </c>
      <c r="M67" s="11"/>
      <c r="O67" s="102"/>
      <c r="P67" s="103"/>
      <c r="Q67" s="104"/>
    </row>
    <row r="68" spans="1:17" ht="15.75">
      <c r="A68" s="15">
        <f t="shared" si="19"/>
        <v>19</v>
      </c>
      <c r="B68" s="109" t="s">
        <v>123</v>
      </c>
      <c r="C68" s="110" t="s">
        <v>123</v>
      </c>
      <c r="D68" s="74"/>
      <c r="E68" s="75"/>
      <c r="F68" s="77"/>
      <c r="G68" s="77"/>
      <c r="H68" s="84">
        <f t="shared" si="16"/>
        <v>0</v>
      </c>
      <c r="I68" s="76"/>
      <c r="J68" s="85">
        <f t="shared" si="17"/>
        <v>0</v>
      </c>
      <c r="K68" s="83">
        <f t="shared" si="18"/>
        <v>0</v>
      </c>
      <c r="L68" s="32" t="str">
        <f t="shared" si="15"/>
        <v>نتائج ضعيفة جدا</v>
      </c>
      <c r="M68" s="11"/>
      <c r="O68" s="102"/>
      <c r="P68" s="103"/>
      <c r="Q68" s="104"/>
    </row>
    <row r="69" spans="1:17" ht="15.75">
      <c r="A69" s="15">
        <f t="shared" si="19"/>
        <v>20</v>
      </c>
      <c r="B69" s="109" t="s">
        <v>124</v>
      </c>
      <c r="C69" s="110" t="s">
        <v>124</v>
      </c>
      <c r="D69" s="74"/>
      <c r="E69" s="75"/>
      <c r="F69" s="77"/>
      <c r="G69" s="77"/>
      <c r="H69" s="84">
        <f t="shared" si="16"/>
        <v>0</v>
      </c>
      <c r="I69" s="76"/>
      <c r="J69" s="85">
        <f t="shared" si="17"/>
        <v>0</v>
      </c>
      <c r="K69" s="83">
        <f t="shared" si="18"/>
        <v>0</v>
      </c>
      <c r="L69" s="32" t="str">
        <f t="shared" si="15"/>
        <v>نتائج ضعيفة جدا</v>
      </c>
      <c r="M69" s="11"/>
      <c r="O69" s="102"/>
      <c r="P69" s="103"/>
      <c r="Q69" s="104"/>
    </row>
    <row r="70" spans="1:17" ht="15.75">
      <c r="A70" s="15">
        <f t="shared" si="19"/>
        <v>21</v>
      </c>
      <c r="B70" s="109" t="s">
        <v>125</v>
      </c>
      <c r="C70" s="110" t="s">
        <v>125</v>
      </c>
      <c r="D70" s="74"/>
      <c r="E70" s="75"/>
      <c r="F70" s="77"/>
      <c r="G70" s="77"/>
      <c r="H70" s="84">
        <f t="shared" si="16"/>
        <v>0</v>
      </c>
      <c r="I70" s="76"/>
      <c r="J70" s="85">
        <f t="shared" si="17"/>
        <v>0</v>
      </c>
      <c r="K70" s="83">
        <f t="shared" si="18"/>
        <v>0</v>
      </c>
      <c r="L70" s="32" t="str">
        <f t="shared" si="15"/>
        <v>نتائج ضعيفة جدا</v>
      </c>
      <c r="M70" s="11"/>
      <c r="O70" s="102"/>
      <c r="P70" s="103"/>
      <c r="Q70" s="104"/>
    </row>
    <row r="71" spans="1:17" ht="15.75">
      <c r="A71" s="15">
        <v>22</v>
      </c>
      <c r="B71" s="109" t="s">
        <v>126</v>
      </c>
      <c r="C71" s="110" t="s">
        <v>126</v>
      </c>
      <c r="D71" s="74"/>
      <c r="E71" s="75"/>
      <c r="F71" s="77"/>
      <c r="G71" s="77"/>
      <c r="H71" s="84">
        <f t="shared" si="16"/>
        <v>0</v>
      </c>
      <c r="I71" s="76"/>
      <c r="J71" s="85">
        <f t="shared" si="17"/>
        <v>0</v>
      </c>
      <c r="K71" s="83">
        <f t="shared" si="18"/>
        <v>0</v>
      </c>
      <c r="L71" s="32" t="str">
        <f t="shared" si="15"/>
        <v>نتائج ضعيفة جدا</v>
      </c>
      <c r="M71" s="11"/>
      <c r="O71" s="102"/>
      <c r="P71" s="103"/>
      <c r="Q71" s="104"/>
    </row>
    <row r="72" spans="1:17" ht="15.75">
      <c r="A72" s="15">
        <v>23</v>
      </c>
      <c r="B72" s="109" t="s">
        <v>127</v>
      </c>
      <c r="C72" s="110" t="s">
        <v>127</v>
      </c>
      <c r="D72" s="74"/>
      <c r="E72" s="75"/>
      <c r="F72" s="77"/>
      <c r="G72" s="77"/>
      <c r="H72" s="84">
        <f t="shared" si="16"/>
        <v>0</v>
      </c>
      <c r="I72" s="76"/>
      <c r="J72" s="85">
        <f t="shared" si="17"/>
        <v>0</v>
      </c>
      <c r="K72" s="83">
        <f t="shared" si="18"/>
        <v>0</v>
      </c>
      <c r="L72" s="32" t="str">
        <f t="shared" si="15"/>
        <v>نتائج ضعيفة جدا</v>
      </c>
      <c r="M72" s="11"/>
      <c r="O72" s="102"/>
      <c r="P72" s="103"/>
      <c r="Q72" s="104"/>
    </row>
    <row r="73" spans="1:17" ht="15.75">
      <c r="A73" s="15">
        <f t="shared" si="19"/>
        <v>24</v>
      </c>
      <c r="B73" s="109" t="s">
        <v>128</v>
      </c>
      <c r="C73" s="110" t="s">
        <v>128</v>
      </c>
      <c r="D73" s="74"/>
      <c r="E73" s="75"/>
      <c r="F73" s="77"/>
      <c r="G73" s="77"/>
      <c r="H73" s="84">
        <f t="shared" si="16"/>
        <v>0</v>
      </c>
      <c r="I73" s="76"/>
      <c r="J73" s="85">
        <f t="shared" si="17"/>
        <v>0</v>
      </c>
      <c r="K73" s="83">
        <f t="shared" si="18"/>
        <v>0</v>
      </c>
      <c r="L73" s="32" t="str">
        <f t="shared" si="15"/>
        <v>نتائج ضعيفة جدا</v>
      </c>
      <c r="M73" s="11"/>
      <c r="O73" s="102"/>
      <c r="P73" s="103"/>
      <c r="Q73" s="104"/>
    </row>
    <row r="74" spans="1:17" ht="15.75">
      <c r="A74" s="15">
        <v>25</v>
      </c>
      <c r="B74" s="49" t="s">
        <v>129</v>
      </c>
      <c r="C74" s="50"/>
      <c r="D74" s="74"/>
      <c r="E74" s="75"/>
      <c r="F74" s="77"/>
      <c r="G74" s="77"/>
      <c r="H74" s="84">
        <f t="shared" si="16"/>
        <v>0</v>
      </c>
      <c r="I74" s="76"/>
      <c r="J74" s="85">
        <f t="shared" si="17"/>
        <v>0</v>
      </c>
      <c r="K74" s="83">
        <f t="shared" si="18"/>
        <v>0</v>
      </c>
      <c r="L74" s="32" t="str">
        <f t="shared" si="15"/>
        <v>نتائج ضعيفة جدا</v>
      </c>
      <c r="M74" s="11"/>
      <c r="O74" s="102"/>
      <c r="P74" s="103"/>
      <c r="Q74" s="104"/>
    </row>
    <row r="75" spans="1:17" ht="15.75">
      <c r="A75" s="15">
        <v>26</v>
      </c>
      <c r="B75" s="109" t="s">
        <v>130</v>
      </c>
      <c r="C75" s="110" t="s">
        <v>129</v>
      </c>
      <c r="D75" s="74"/>
      <c r="E75" s="75"/>
      <c r="F75" s="77"/>
      <c r="G75" s="77"/>
      <c r="H75" s="84">
        <f t="shared" si="16"/>
        <v>0</v>
      </c>
      <c r="I75" s="76"/>
      <c r="J75" s="85">
        <f t="shared" si="17"/>
        <v>0</v>
      </c>
      <c r="K75" s="83">
        <f t="shared" si="18"/>
        <v>0</v>
      </c>
      <c r="L75" s="32" t="str">
        <f t="shared" si="15"/>
        <v>نتائج ضعيفة جدا</v>
      </c>
      <c r="M75" s="11"/>
      <c r="O75" s="102"/>
      <c r="P75" s="103"/>
      <c r="Q75" s="104"/>
    </row>
    <row r="76" spans="1:17" ht="15.75">
      <c r="A76" s="21">
        <v>27</v>
      </c>
      <c r="B76" s="109" t="s">
        <v>131</v>
      </c>
      <c r="C76" s="110"/>
      <c r="D76" s="74"/>
      <c r="E76" s="75"/>
      <c r="F76" s="77"/>
      <c r="G76" s="77"/>
      <c r="H76" s="84">
        <f t="shared" si="16"/>
        <v>0</v>
      </c>
      <c r="I76" s="76"/>
      <c r="J76" s="85">
        <f t="shared" si="17"/>
        <v>0</v>
      </c>
      <c r="K76" s="83">
        <f t="shared" si="18"/>
        <v>0</v>
      </c>
      <c r="L76" s="32" t="str">
        <f t="shared" si="15"/>
        <v>نتائج ضعيفة جدا</v>
      </c>
      <c r="M76" s="20"/>
      <c r="O76" s="102"/>
      <c r="P76" s="103"/>
      <c r="Q76" s="104"/>
    </row>
    <row r="77" spans="1:17" ht="15.75">
      <c r="A77" s="21">
        <v>28</v>
      </c>
      <c r="B77" s="109" t="s">
        <v>132</v>
      </c>
      <c r="C77" s="110"/>
      <c r="D77" s="74"/>
      <c r="E77" s="75"/>
      <c r="F77" s="77"/>
      <c r="G77" s="77"/>
      <c r="H77" s="84">
        <f t="shared" si="16"/>
        <v>0</v>
      </c>
      <c r="I77" s="76"/>
      <c r="J77" s="85">
        <f t="shared" si="17"/>
        <v>0</v>
      </c>
      <c r="K77" s="83">
        <f t="shared" si="18"/>
        <v>0</v>
      </c>
      <c r="L77" s="32" t="str">
        <f t="shared" si="15"/>
        <v>نتائج ضعيفة جدا</v>
      </c>
      <c r="M77" s="20"/>
      <c r="O77" s="102"/>
      <c r="P77" s="103"/>
      <c r="Q77" s="104"/>
    </row>
    <row r="78" spans="1:17" ht="15.75">
      <c r="A78" s="21">
        <v>29</v>
      </c>
      <c r="B78" s="109" t="s">
        <v>133</v>
      </c>
      <c r="C78" s="110"/>
      <c r="D78" s="74"/>
      <c r="E78" s="75"/>
      <c r="F78" s="77"/>
      <c r="G78" s="77"/>
      <c r="H78" s="84">
        <f t="shared" si="16"/>
        <v>0</v>
      </c>
      <c r="I78" s="76"/>
      <c r="J78" s="85">
        <f t="shared" si="17"/>
        <v>0</v>
      </c>
      <c r="K78" s="83">
        <f t="shared" si="18"/>
        <v>0</v>
      </c>
      <c r="L78" s="32" t="str">
        <f t="shared" si="15"/>
        <v>نتائج ضعيفة جدا</v>
      </c>
      <c r="M78" s="20"/>
      <c r="O78" s="102"/>
      <c r="P78" s="103"/>
      <c r="Q78" s="104"/>
    </row>
    <row r="79" spans="1:17">
      <c r="B79" s="19"/>
      <c r="C79" s="19"/>
      <c r="L79" s="1"/>
      <c r="M79" s="1"/>
    </row>
    <row r="80" spans="1:17">
      <c r="B80" s="19"/>
      <c r="C80" s="19"/>
    </row>
    <row r="81" spans="1:17" ht="21">
      <c r="B81" s="162" t="s">
        <v>48</v>
      </c>
      <c r="C81" s="162" t="s">
        <v>132</v>
      </c>
      <c r="D81" s="33">
        <f>COUNTIF(K50:K78,"&gt;=10")</f>
        <v>0</v>
      </c>
      <c r="E81" s="25"/>
      <c r="F81" s="162" t="s">
        <v>49</v>
      </c>
      <c r="G81" s="163"/>
      <c r="H81" s="33">
        <f>COUNTIF(K50:K78,"&lt;10")</f>
        <v>29</v>
      </c>
      <c r="I81" s="25"/>
      <c r="J81" s="192" t="s">
        <v>50</v>
      </c>
      <c r="K81" s="192"/>
      <c r="L81" s="40">
        <f>AVERAGE(K50:K78)</f>
        <v>0</v>
      </c>
      <c r="M81" s="25"/>
    </row>
    <row r="82" spans="1:17"/>
    <row r="83" spans="1:17"/>
    <row r="84" spans="1:17"/>
    <row r="85" spans="1:17"/>
    <row r="86" spans="1:17" ht="15.75" thickBot="1"/>
    <row r="87" spans="1:17" ht="19.5" thickTop="1">
      <c r="A87" s="164" t="s">
        <v>9</v>
      </c>
      <c r="B87" s="165"/>
      <c r="C87" s="165"/>
      <c r="D87" s="166"/>
      <c r="E87" s="167" t="s">
        <v>137</v>
      </c>
      <c r="F87" s="168"/>
      <c r="G87" s="168"/>
      <c r="H87" s="169"/>
      <c r="I87" s="176" t="s">
        <v>143</v>
      </c>
      <c r="J87" s="177"/>
      <c r="K87" s="177"/>
      <c r="L87" s="178"/>
      <c r="M87" s="25"/>
    </row>
    <row r="88" spans="1:17" ht="18.75">
      <c r="A88" s="179" t="s">
        <v>134</v>
      </c>
      <c r="B88" s="180"/>
      <c r="C88" s="180"/>
      <c r="D88" s="181"/>
      <c r="E88" s="170"/>
      <c r="F88" s="171"/>
      <c r="G88" s="171"/>
      <c r="H88" s="172"/>
      <c r="I88" s="182" t="s">
        <v>14</v>
      </c>
      <c r="J88" s="183"/>
      <c r="K88" s="183"/>
      <c r="L88" s="184"/>
      <c r="M88" s="25"/>
    </row>
    <row r="89" spans="1:17" ht="18.75">
      <c r="A89" s="185" t="s">
        <v>10</v>
      </c>
      <c r="B89" s="186"/>
      <c r="C89" s="186"/>
      <c r="D89" s="187"/>
      <c r="E89" s="173"/>
      <c r="F89" s="174"/>
      <c r="G89" s="174"/>
      <c r="H89" s="175"/>
      <c r="I89" s="182" t="s">
        <v>11</v>
      </c>
      <c r="J89" s="183"/>
      <c r="K89" s="183"/>
      <c r="L89" s="184"/>
      <c r="M89" s="25"/>
      <c r="O89" s="108" t="s">
        <v>200</v>
      </c>
      <c r="P89" s="108"/>
      <c r="Q89" s="108"/>
    </row>
    <row r="90" spans="1:17">
      <c r="A90" s="188" t="s">
        <v>1</v>
      </c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25"/>
      <c r="O90" s="108"/>
      <c r="P90" s="108"/>
      <c r="Q90" s="108"/>
    </row>
    <row r="91" spans="1:17" ht="15.75">
      <c r="A91" s="188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25"/>
      <c r="O91" s="106"/>
      <c r="P91" s="106"/>
      <c r="Q91" s="106"/>
    </row>
    <row r="92" spans="1:17" ht="15.75">
      <c r="A92" s="52" t="s">
        <v>13</v>
      </c>
      <c r="B92" s="189" t="s">
        <v>2</v>
      </c>
      <c r="C92" s="190"/>
      <c r="D92" s="52" t="s">
        <v>45</v>
      </c>
      <c r="E92" s="52" t="s">
        <v>46</v>
      </c>
      <c r="F92" s="52" t="s">
        <v>139</v>
      </c>
      <c r="G92" s="44" t="s">
        <v>140</v>
      </c>
      <c r="H92" s="52" t="s">
        <v>141</v>
      </c>
      <c r="I92" s="52" t="s">
        <v>3</v>
      </c>
      <c r="J92" s="44" t="s">
        <v>142</v>
      </c>
      <c r="K92" s="51" t="s">
        <v>4</v>
      </c>
      <c r="L92" s="191" t="s">
        <v>7</v>
      </c>
      <c r="M92" s="191"/>
      <c r="O92" s="97" t="s">
        <v>197</v>
      </c>
      <c r="P92" s="97" t="s">
        <v>198</v>
      </c>
      <c r="Q92" s="97" t="s">
        <v>199</v>
      </c>
    </row>
    <row r="93" spans="1:17" ht="15.75">
      <c r="A93" s="15">
        <v>1</v>
      </c>
      <c r="B93" s="109" t="s">
        <v>105</v>
      </c>
      <c r="C93" s="110" t="s">
        <v>105</v>
      </c>
      <c r="D93" s="74"/>
      <c r="E93" s="75"/>
      <c r="F93" s="77"/>
      <c r="G93" s="77"/>
      <c r="H93" s="84">
        <f>(G93+F93)/2</f>
        <v>0</v>
      </c>
      <c r="I93" s="76"/>
      <c r="J93" s="85">
        <f>I93*2</f>
        <v>0</v>
      </c>
      <c r="K93" s="83">
        <f>(J93+H93+E93+D93)/5</f>
        <v>0</v>
      </c>
      <c r="L93" s="32" t="str">
        <f t="shared" ref="L93:L121" si="20">IF(I93&gt;=18,"نتائج ممتازة",IF(I93&gt;=14,"نتائج جيدة جدا",IF(I93&gt;=12," نتائج جد حسنة",IF(I93&gt;=10,"نتائج متوسطة",IF(I93&gt;=7,"نتائج ضعيفة","نتائج ضعيفة جدا")))))</f>
        <v>نتائج ضعيفة جدا</v>
      </c>
      <c r="M93" s="11"/>
      <c r="O93" s="102"/>
      <c r="P93" s="103"/>
      <c r="Q93" s="104"/>
    </row>
    <row r="94" spans="1:17" ht="15.75">
      <c r="A94" s="15">
        <f>A93+1</f>
        <v>2</v>
      </c>
      <c r="B94" s="109" t="s">
        <v>106</v>
      </c>
      <c r="C94" s="110" t="s">
        <v>106</v>
      </c>
      <c r="D94" s="74"/>
      <c r="E94" s="75"/>
      <c r="F94" s="77"/>
      <c r="G94" s="77"/>
      <c r="H94" s="84">
        <f t="shared" ref="H94:H121" si="21">(G94+F94)/2</f>
        <v>0</v>
      </c>
      <c r="I94" s="76"/>
      <c r="J94" s="85">
        <f t="shared" ref="J94:J121" si="22">I94*2</f>
        <v>0</v>
      </c>
      <c r="K94" s="83">
        <f t="shared" ref="K94:K121" si="23">(J94+H94+E94+D94)/5</f>
        <v>0</v>
      </c>
      <c r="L94" s="32" t="str">
        <f t="shared" si="20"/>
        <v>نتائج ضعيفة جدا</v>
      </c>
      <c r="M94" s="11"/>
      <c r="O94" s="102"/>
      <c r="P94" s="103"/>
      <c r="Q94" s="104"/>
    </row>
    <row r="95" spans="1:17" ht="15.75">
      <c r="A95" s="15">
        <f>A94+1</f>
        <v>3</v>
      </c>
      <c r="B95" s="109" t="s">
        <v>107</v>
      </c>
      <c r="C95" s="110" t="s">
        <v>107</v>
      </c>
      <c r="D95" s="74"/>
      <c r="E95" s="75"/>
      <c r="F95" s="77"/>
      <c r="G95" s="77"/>
      <c r="H95" s="84">
        <f t="shared" si="21"/>
        <v>0</v>
      </c>
      <c r="I95" s="76"/>
      <c r="J95" s="85">
        <f t="shared" si="22"/>
        <v>0</v>
      </c>
      <c r="K95" s="83">
        <f t="shared" si="23"/>
        <v>0</v>
      </c>
      <c r="L95" s="32" t="str">
        <f t="shared" si="20"/>
        <v>نتائج ضعيفة جدا</v>
      </c>
      <c r="M95" s="11"/>
      <c r="O95" s="102"/>
      <c r="P95" s="103"/>
      <c r="Q95" s="104"/>
    </row>
    <row r="96" spans="1:17" ht="15.75">
      <c r="A96" s="15">
        <f t="shared" ref="A96:A116" si="24">A95+1</f>
        <v>4</v>
      </c>
      <c r="B96" s="109" t="s">
        <v>108</v>
      </c>
      <c r="C96" s="110" t="s">
        <v>108</v>
      </c>
      <c r="D96" s="74"/>
      <c r="E96" s="75"/>
      <c r="F96" s="77"/>
      <c r="G96" s="77"/>
      <c r="H96" s="84">
        <f t="shared" si="21"/>
        <v>0</v>
      </c>
      <c r="I96" s="76"/>
      <c r="J96" s="85">
        <f t="shared" si="22"/>
        <v>0</v>
      </c>
      <c r="K96" s="83">
        <f t="shared" si="23"/>
        <v>0</v>
      </c>
      <c r="L96" s="32" t="str">
        <f t="shared" si="20"/>
        <v>نتائج ضعيفة جدا</v>
      </c>
      <c r="M96" s="11"/>
      <c r="O96" s="102"/>
      <c r="P96" s="103"/>
      <c r="Q96" s="104"/>
    </row>
    <row r="97" spans="1:17" ht="15.75">
      <c r="A97" s="15">
        <f t="shared" si="24"/>
        <v>5</v>
      </c>
      <c r="B97" s="109" t="s">
        <v>109</v>
      </c>
      <c r="C97" s="110" t="s">
        <v>109</v>
      </c>
      <c r="D97" s="74"/>
      <c r="E97" s="75"/>
      <c r="F97" s="77"/>
      <c r="G97" s="77"/>
      <c r="H97" s="84">
        <f t="shared" si="21"/>
        <v>0</v>
      </c>
      <c r="I97" s="76"/>
      <c r="J97" s="85">
        <f t="shared" si="22"/>
        <v>0</v>
      </c>
      <c r="K97" s="83">
        <f t="shared" si="23"/>
        <v>0</v>
      </c>
      <c r="L97" s="32" t="str">
        <f t="shared" si="20"/>
        <v>نتائج ضعيفة جدا</v>
      </c>
      <c r="M97" s="11"/>
      <c r="O97" s="102"/>
      <c r="P97" s="103"/>
      <c r="Q97" s="104"/>
    </row>
    <row r="98" spans="1:17" ht="15.75">
      <c r="A98" s="15">
        <f t="shared" si="24"/>
        <v>6</v>
      </c>
      <c r="B98" s="109" t="s">
        <v>110</v>
      </c>
      <c r="C98" s="110" t="s">
        <v>110</v>
      </c>
      <c r="D98" s="74"/>
      <c r="E98" s="75"/>
      <c r="F98" s="77"/>
      <c r="G98" s="77"/>
      <c r="H98" s="84">
        <f t="shared" si="21"/>
        <v>0</v>
      </c>
      <c r="I98" s="76"/>
      <c r="J98" s="85">
        <f t="shared" si="22"/>
        <v>0</v>
      </c>
      <c r="K98" s="83">
        <f t="shared" si="23"/>
        <v>0</v>
      </c>
      <c r="L98" s="32" t="str">
        <f t="shared" si="20"/>
        <v>نتائج ضعيفة جدا</v>
      </c>
      <c r="M98" s="11"/>
      <c r="O98" s="102"/>
      <c r="P98" s="103"/>
      <c r="Q98" s="104"/>
    </row>
    <row r="99" spans="1:17" ht="15.75">
      <c r="A99" s="15">
        <f t="shared" si="24"/>
        <v>7</v>
      </c>
      <c r="B99" s="109" t="s">
        <v>111</v>
      </c>
      <c r="C99" s="110" t="s">
        <v>111</v>
      </c>
      <c r="D99" s="74"/>
      <c r="E99" s="75"/>
      <c r="F99" s="77"/>
      <c r="G99" s="77"/>
      <c r="H99" s="84">
        <f t="shared" si="21"/>
        <v>0</v>
      </c>
      <c r="I99" s="76"/>
      <c r="J99" s="85">
        <f t="shared" si="22"/>
        <v>0</v>
      </c>
      <c r="K99" s="83">
        <f t="shared" si="23"/>
        <v>0</v>
      </c>
      <c r="L99" s="32" t="str">
        <f t="shared" si="20"/>
        <v>نتائج ضعيفة جدا</v>
      </c>
      <c r="M99" s="11"/>
      <c r="O99" s="102"/>
      <c r="P99" s="103"/>
      <c r="Q99" s="104"/>
    </row>
    <row r="100" spans="1:17" ht="15.75">
      <c r="A100" s="15">
        <f>A99+1</f>
        <v>8</v>
      </c>
      <c r="B100" s="109" t="s">
        <v>112</v>
      </c>
      <c r="C100" s="110" t="s">
        <v>112</v>
      </c>
      <c r="D100" s="74"/>
      <c r="E100" s="75"/>
      <c r="F100" s="77"/>
      <c r="G100" s="77"/>
      <c r="H100" s="84">
        <f t="shared" si="21"/>
        <v>0</v>
      </c>
      <c r="I100" s="76"/>
      <c r="J100" s="85">
        <f t="shared" si="22"/>
        <v>0</v>
      </c>
      <c r="K100" s="83">
        <f t="shared" si="23"/>
        <v>0</v>
      </c>
      <c r="L100" s="32" t="str">
        <f t="shared" si="20"/>
        <v>نتائج ضعيفة جدا</v>
      </c>
      <c r="M100" s="11"/>
      <c r="O100" s="102"/>
      <c r="P100" s="103"/>
      <c r="Q100" s="104"/>
    </row>
    <row r="101" spans="1:17" ht="15.75">
      <c r="A101" s="15">
        <f t="shared" si="24"/>
        <v>9</v>
      </c>
      <c r="B101" s="109" t="s">
        <v>113</v>
      </c>
      <c r="C101" s="110" t="s">
        <v>113</v>
      </c>
      <c r="D101" s="74"/>
      <c r="E101" s="75"/>
      <c r="F101" s="77"/>
      <c r="G101" s="77"/>
      <c r="H101" s="84">
        <f t="shared" si="21"/>
        <v>0</v>
      </c>
      <c r="I101" s="76"/>
      <c r="J101" s="85">
        <f t="shared" si="22"/>
        <v>0</v>
      </c>
      <c r="K101" s="83">
        <f t="shared" si="23"/>
        <v>0</v>
      </c>
      <c r="L101" s="32" t="str">
        <f t="shared" si="20"/>
        <v>نتائج ضعيفة جدا</v>
      </c>
      <c r="M101" s="11"/>
      <c r="O101" s="102"/>
      <c r="P101" s="103"/>
      <c r="Q101" s="104"/>
    </row>
    <row r="102" spans="1:17" ht="15.75">
      <c r="A102" s="15">
        <f t="shared" si="24"/>
        <v>10</v>
      </c>
      <c r="B102" s="109" t="s">
        <v>114</v>
      </c>
      <c r="C102" s="110" t="s">
        <v>114</v>
      </c>
      <c r="D102" s="74"/>
      <c r="E102" s="75"/>
      <c r="F102" s="77"/>
      <c r="G102" s="77"/>
      <c r="H102" s="84">
        <f t="shared" si="21"/>
        <v>0</v>
      </c>
      <c r="I102" s="76"/>
      <c r="J102" s="85">
        <f t="shared" si="22"/>
        <v>0</v>
      </c>
      <c r="K102" s="83">
        <f t="shared" si="23"/>
        <v>0</v>
      </c>
      <c r="L102" s="32" t="str">
        <f t="shared" si="20"/>
        <v>نتائج ضعيفة جدا</v>
      </c>
      <c r="M102" s="11"/>
      <c r="O102" s="102"/>
      <c r="P102" s="103"/>
      <c r="Q102" s="104"/>
    </row>
    <row r="103" spans="1:17" ht="15.75">
      <c r="A103" s="15">
        <f t="shared" si="24"/>
        <v>11</v>
      </c>
      <c r="B103" s="109" t="s">
        <v>115</v>
      </c>
      <c r="C103" s="110" t="s">
        <v>115</v>
      </c>
      <c r="D103" s="74"/>
      <c r="E103" s="75"/>
      <c r="F103" s="77"/>
      <c r="G103" s="77"/>
      <c r="H103" s="84">
        <f t="shared" si="21"/>
        <v>0</v>
      </c>
      <c r="I103" s="76"/>
      <c r="J103" s="85">
        <f t="shared" si="22"/>
        <v>0</v>
      </c>
      <c r="K103" s="83">
        <f t="shared" si="23"/>
        <v>0</v>
      </c>
      <c r="L103" s="32" t="str">
        <f t="shared" si="20"/>
        <v>نتائج ضعيفة جدا</v>
      </c>
      <c r="M103" s="11"/>
      <c r="O103" s="102"/>
      <c r="P103" s="103"/>
      <c r="Q103" s="104"/>
    </row>
    <row r="104" spans="1:17" ht="15.75">
      <c r="A104" s="15">
        <f t="shared" si="24"/>
        <v>12</v>
      </c>
      <c r="B104" s="109" t="s">
        <v>116</v>
      </c>
      <c r="C104" s="110" t="s">
        <v>116</v>
      </c>
      <c r="D104" s="74"/>
      <c r="E104" s="75"/>
      <c r="F104" s="77"/>
      <c r="G104" s="77"/>
      <c r="H104" s="84">
        <f t="shared" si="21"/>
        <v>0</v>
      </c>
      <c r="I104" s="76"/>
      <c r="J104" s="85">
        <f t="shared" si="22"/>
        <v>0</v>
      </c>
      <c r="K104" s="83">
        <f t="shared" si="23"/>
        <v>0</v>
      </c>
      <c r="L104" s="32" t="str">
        <f t="shared" si="20"/>
        <v>نتائج ضعيفة جدا</v>
      </c>
      <c r="M104" s="11"/>
      <c r="O104" s="102"/>
      <c r="P104" s="103"/>
      <c r="Q104" s="104"/>
    </row>
    <row r="105" spans="1:17" ht="15.75">
      <c r="A105" s="15">
        <f t="shared" si="24"/>
        <v>13</v>
      </c>
      <c r="B105" s="109" t="s">
        <v>117</v>
      </c>
      <c r="C105" s="110" t="s">
        <v>117</v>
      </c>
      <c r="D105" s="74"/>
      <c r="E105" s="75"/>
      <c r="F105" s="77"/>
      <c r="G105" s="77"/>
      <c r="H105" s="84">
        <f t="shared" si="21"/>
        <v>0</v>
      </c>
      <c r="I105" s="76"/>
      <c r="J105" s="85">
        <f t="shared" si="22"/>
        <v>0</v>
      </c>
      <c r="K105" s="83">
        <f t="shared" si="23"/>
        <v>0</v>
      </c>
      <c r="L105" s="32" t="str">
        <f t="shared" si="20"/>
        <v>نتائج ضعيفة جدا</v>
      </c>
      <c r="M105" s="11"/>
      <c r="O105" s="102"/>
      <c r="P105" s="103"/>
      <c r="Q105" s="104"/>
    </row>
    <row r="106" spans="1:17" ht="15.75">
      <c r="A106" s="15">
        <f t="shared" si="24"/>
        <v>14</v>
      </c>
      <c r="B106" s="109" t="s">
        <v>118</v>
      </c>
      <c r="C106" s="110" t="s">
        <v>118</v>
      </c>
      <c r="D106" s="74"/>
      <c r="E106" s="75"/>
      <c r="F106" s="77"/>
      <c r="G106" s="77"/>
      <c r="H106" s="84">
        <f t="shared" si="21"/>
        <v>0</v>
      </c>
      <c r="I106" s="76"/>
      <c r="J106" s="85">
        <f t="shared" si="22"/>
        <v>0</v>
      </c>
      <c r="K106" s="83">
        <f t="shared" si="23"/>
        <v>0</v>
      </c>
      <c r="L106" s="32" t="str">
        <f t="shared" si="20"/>
        <v>نتائج ضعيفة جدا</v>
      </c>
      <c r="M106" s="11"/>
      <c r="O106" s="102"/>
      <c r="P106" s="103"/>
      <c r="Q106" s="104"/>
    </row>
    <row r="107" spans="1:17" ht="15.75">
      <c r="A107" s="15">
        <f t="shared" si="24"/>
        <v>15</v>
      </c>
      <c r="B107" s="109" t="s">
        <v>119</v>
      </c>
      <c r="C107" s="110" t="s">
        <v>119</v>
      </c>
      <c r="D107" s="74"/>
      <c r="E107" s="75"/>
      <c r="F107" s="77"/>
      <c r="G107" s="77"/>
      <c r="H107" s="84">
        <f t="shared" si="21"/>
        <v>0</v>
      </c>
      <c r="I107" s="76"/>
      <c r="J107" s="85">
        <f t="shared" si="22"/>
        <v>0</v>
      </c>
      <c r="K107" s="83">
        <f t="shared" si="23"/>
        <v>0</v>
      </c>
      <c r="L107" s="32" t="str">
        <f t="shared" si="20"/>
        <v>نتائج ضعيفة جدا</v>
      </c>
      <c r="M107" s="11"/>
      <c r="O107" s="102"/>
      <c r="P107" s="103"/>
      <c r="Q107" s="104"/>
    </row>
    <row r="108" spans="1:17" ht="15.75">
      <c r="A108" s="15">
        <f t="shared" si="24"/>
        <v>16</v>
      </c>
      <c r="B108" s="109" t="s">
        <v>120</v>
      </c>
      <c r="C108" s="110" t="s">
        <v>120</v>
      </c>
      <c r="D108" s="74"/>
      <c r="E108" s="75"/>
      <c r="F108" s="77"/>
      <c r="G108" s="77"/>
      <c r="H108" s="84">
        <f t="shared" si="21"/>
        <v>0</v>
      </c>
      <c r="I108" s="76"/>
      <c r="J108" s="85">
        <f t="shared" si="22"/>
        <v>0</v>
      </c>
      <c r="K108" s="83">
        <f t="shared" si="23"/>
        <v>0</v>
      </c>
      <c r="L108" s="32" t="str">
        <f t="shared" si="20"/>
        <v>نتائج ضعيفة جدا</v>
      </c>
      <c r="M108" s="11"/>
      <c r="O108" s="102"/>
      <c r="P108" s="103"/>
      <c r="Q108" s="104"/>
    </row>
    <row r="109" spans="1:17" ht="15.75">
      <c r="A109" s="15">
        <f t="shared" si="24"/>
        <v>17</v>
      </c>
      <c r="B109" s="109" t="s">
        <v>121</v>
      </c>
      <c r="C109" s="110" t="s">
        <v>121</v>
      </c>
      <c r="D109" s="74"/>
      <c r="E109" s="75"/>
      <c r="F109" s="77"/>
      <c r="G109" s="77"/>
      <c r="H109" s="84">
        <f t="shared" si="21"/>
        <v>0</v>
      </c>
      <c r="I109" s="76"/>
      <c r="J109" s="85">
        <f t="shared" si="22"/>
        <v>0</v>
      </c>
      <c r="K109" s="83">
        <f t="shared" si="23"/>
        <v>0</v>
      </c>
      <c r="L109" s="32" t="str">
        <f t="shared" si="20"/>
        <v>نتائج ضعيفة جدا</v>
      </c>
      <c r="M109" s="11"/>
      <c r="O109" s="102"/>
      <c r="P109" s="103"/>
      <c r="Q109" s="104"/>
    </row>
    <row r="110" spans="1:17" ht="15.75">
      <c r="A110" s="15">
        <f t="shared" si="24"/>
        <v>18</v>
      </c>
      <c r="B110" s="109" t="s">
        <v>122</v>
      </c>
      <c r="C110" s="110" t="s">
        <v>122</v>
      </c>
      <c r="D110" s="74"/>
      <c r="E110" s="75"/>
      <c r="F110" s="77"/>
      <c r="G110" s="77"/>
      <c r="H110" s="84">
        <f t="shared" si="21"/>
        <v>0</v>
      </c>
      <c r="I110" s="76"/>
      <c r="J110" s="85">
        <f t="shared" si="22"/>
        <v>0</v>
      </c>
      <c r="K110" s="83">
        <f t="shared" si="23"/>
        <v>0</v>
      </c>
      <c r="L110" s="32" t="str">
        <f t="shared" si="20"/>
        <v>نتائج ضعيفة جدا</v>
      </c>
      <c r="M110" s="11"/>
      <c r="O110" s="102"/>
      <c r="P110" s="103"/>
      <c r="Q110" s="104"/>
    </row>
    <row r="111" spans="1:17" ht="15.75">
      <c r="A111" s="15">
        <f t="shared" si="24"/>
        <v>19</v>
      </c>
      <c r="B111" s="109" t="s">
        <v>123</v>
      </c>
      <c r="C111" s="110" t="s">
        <v>123</v>
      </c>
      <c r="D111" s="74"/>
      <c r="E111" s="75"/>
      <c r="F111" s="77"/>
      <c r="G111" s="77"/>
      <c r="H111" s="84">
        <f t="shared" si="21"/>
        <v>0</v>
      </c>
      <c r="I111" s="76"/>
      <c r="J111" s="85">
        <f t="shared" si="22"/>
        <v>0</v>
      </c>
      <c r="K111" s="83">
        <f t="shared" si="23"/>
        <v>0</v>
      </c>
      <c r="L111" s="32" t="str">
        <f t="shared" si="20"/>
        <v>نتائج ضعيفة جدا</v>
      </c>
      <c r="M111" s="11"/>
      <c r="O111" s="102"/>
      <c r="P111" s="103"/>
      <c r="Q111" s="104"/>
    </row>
    <row r="112" spans="1:17" ht="15.75">
      <c r="A112" s="15">
        <f t="shared" si="24"/>
        <v>20</v>
      </c>
      <c r="B112" s="109" t="s">
        <v>124</v>
      </c>
      <c r="C112" s="110" t="s">
        <v>124</v>
      </c>
      <c r="D112" s="74"/>
      <c r="E112" s="75"/>
      <c r="F112" s="77"/>
      <c r="G112" s="77"/>
      <c r="H112" s="84">
        <f t="shared" si="21"/>
        <v>0</v>
      </c>
      <c r="I112" s="76"/>
      <c r="J112" s="85">
        <f t="shared" si="22"/>
        <v>0</v>
      </c>
      <c r="K112" s="83">
        <f t="shared" si="23"/>
        <v>0</v>
      </c>
      <c r="L112" s="32" t="str">
        <f t="shared" si="20"/>
        <v>نتائج ضعيفة جدا</v>
      </c>
      <c r="M112" s="11"/>
      <c r="O112" s="102"/>
      <c r="P112" s="103"/>
      <c r="Q112" s="104"/>
    </row>
    <row r="113" spans="1:17" ht="15.75">
      <c r="A113" s="15">
        <f t="shared" si="24"/>
        <v>21</v>
      </c>
      <c r="B113" s="109" t="s">
        <v>125</v>
      </c>
      <c r="C113" s="110" t="s">
        <v>125</v>
      </c>
      <c r="D113" s="74"/>
      <c r="E113" s="75"/>
      <c r="F113" s="77"/>
      <c r="G113" s="77"/>
      <c r="H113" s="84">
        <f t="shared" si="21"/>
        <v>0</v>
      </c>
      <c r="I113" s="76"/>
      <c r="J113" s="85">
        <f t="shared" si="22"/>
        <v>0</v>
      </c>
      <c r="K113" s="83">
        <f t="shared" si="23"/>
        <v>0</v>
      </c>
      <c r="L113" s="32" t="str">
        <f t="shared" si="20"/>
        <v>نتائج ضعيفة جدا</v>
      </c>
      <c r="M113" s="11"/>
      <c r="O113" s="102"/>
      <c r="P113" s="103"/>
      <c r="Q113" s="104"/>
    </row>
    <row r="114" spans="1:17" ht="15.75">
      <c r="A114" s="15">
        <v>22</v>
      </c>
      <c r="B114" s="109" t="s">
        <v>126</v>
      </c>
      <c r="C114" s="110" t="s">
        <v>126</v>
      </c>
      <c r="D114" s="74"/>
      <c r="E114" s="75"/>
      <c r="F114" s="77"/>
      <c r="G114" s="77"/>
      <c r="H114" s="84">
        <f t="shared" si="21"/>
        <v>0</v>
      </c>
      <c r="I114" s="76"/>
      <c r="J114" s="85">
        <f t="shared" si="22"/>
        <v>0</v>
      </c>
      <c r="K114" s="83">
        <f t="shared" si="23"/>
        <v>0</v>
      </c>
      <c r="L114" s="32" t="str">
        <f t="shared" si="20"/>
        <v>نتائج ضعيفة جدا</v>
      </c>
      <c r="M114" s="11"/>
      <c r="O114" s="102"/>
      <c r="P114" s="103"/>
      <c r="Q114" s="104"/>
    </row>
    <row r="115" spans="1:17" ht="15.75">
      <c r="A115" s="15">
        <v>23</v>
      </c>
      <c r="B115" s="109" t="s">
        <v>127</v>
      </c>
      <c r="C115" s="110" t="s">
        <v>127</v>
      </c>
      <c r="D115" s="74"/>
      <c r="E115" s="75"/>
      <c r="F115" s="77"/>
      <c r="G115" s="77"/>
      <c r="H115" s="84">
        <f t="shared" si="21"/>
        <v>0</v>
      </c>
      <c r="I115" s="76"/>
      <c r="J115" s="85">
        <f t="shared" si="22"/>
        <v>0</v>
      </c>
      <c r="K115" s="83">
        <f t="shared" si="23"/>
        <v>0</v>
      </c>
      <c r="L115" s="32" t="str">
        <f t="shared" si="20"/>
        <v>نتائج ضعيفة جدا</v>
      </c>
      <c r="M115" s="11"/>
      <c r="O115" s="102"/>
      <c r="P115" s="103"/>
      <c r="Q115" s="104"/>
    </row>
    <row r="116" spans="1:17" ht="15.75">
      <c r="A116" s="15">
        <f t="shared" si="24"/>
        <v>24</v>
      </c>
      <c r="B116" s="109" t="s">
        <v>128</v>
      </c>
      <c r="C116" s="110" t="s">
        <v>128</v>
      </c>
      <c r="D116" s="74"/>
      <c r="E116" s="75"/>
      <c r="F116" s="77"/>
      <c r="G116" s="77"/>
      <c r="H116" s="84">
        <f t="shared" si="21"/>
        <v>0</v>
      </c>
      <c r="I116" s="76"/>
      <c r="J116" s="85">
        <f t="shared" si="22"/>
        <v>0</v>
      </c>
      <c r="K116" s="83">
        <f t="shared" si="23"/>
        <v>0</v>
      </c>
      <c r="L116" s="32" t="str">
        <f t="shared" si="20"/>
        <v>نتائج ضعيفة جدا</v>
      </c>
      <c r="M116" s="11"/>
      <c r="O116" s="102"/>
      <c r="P116" s="103"/>
      <c r="Q116" s="104"/>
    </row>
    <row r="117" spans="1:17" ht="15.75">
      <c r="A117" s="15">
        <v>25</v>
      </c>
      <c r="B117" s="49" t="s">
        <v>129</v>
      </c>
      <c r="C117" s="50"/>
      <c r="D117" s="74"/>
      <c r="E117" s="75"/>
      <c r="F117" s="77"/>
      <c r="G117" s="77"/>
      <c r="H117" s="84">
        <f t="shared" si="21"/>
        <v>0</v>
      </c>
      <c r="I117" s="76"/>
      <c r="J117" s="85">
        <f t="shared" si="22"/>
        <v>0</v>
      </c>
      <c r="K117" s="83">
        <f t="shared" si="23"/>
        <v>0</v>
      </c>
      <c r="L117" s="32" t="str">
        <f t="shared" si="20"/>
        <v>نتائج ضعيفة جدا</v>
      </c>
      <c r="M117" s="11"/>
      <c r="O117" s="102"/>
      <c r="P117" s="103"/>
      <c r="Q117" s="104"/>
    </row>
    <row r="118" spans="1:17" ht="15.75">
      <c r="A118" s="15">
        <v>26</v>
      </c>
      <c r="B118" s="109" t="s">
        <v>130</v>
      </c>
      <c r="C118" s="110" t="s">
        <v>129</v>
      </c>
      <c r="D118" s="74"/>
      <c r="E118" s="75"/>
      <c r="F118" s="77"/>
      <c r="G118" s="77"/>
      <c r="H118" s="84">
        <f t="shared" si="21"/>
        <v>0</v>
      </c>
      <c r="I118" s="76"/>
      <c r="J118" s="85">
        <f t="shared" si="22"/>
        <v>0</v>
      </c>
      <c r="K118" s="83">
        <f t="shared" si="23"/>
        <v>0</v>
      </c>
      <c r="L118" s="32" t="str">
        <f t="shared" si="20"/>
        <v>نتائج ضعيفة جدا</v>
      </c>
      <c r="M118" s="11"/>
      <c r="O118" s="102"/>
      <c r="P118" s="103"/>
      <c r="Q118" s="104"/>
    </row>
    <row r="119" spans="1:17" ht="15.75">
      <c r="A119" s="21">
        <v>27</v>
      </c>
      <c r="B119" s="109" t="s">
        <v>131</v>
      </c>
      <c r="C119" s="110"/>
      <c r="D119" s="74"/>
      <c r="E119" s="75"/>
      <c r="F119" s="77"/>
      <c r="G119" s="77"/>
      <c r="H119" s="84">
        <f t="shared" si="21"/>
        <v>0</v>
      </c>
      <c r="I119" s="76"/>
      <c r="J119" s="85">
        <f t="shared" si="22"/>
        <v>0</v>
      </c>
      <c r="K119" s="83">
        <f t="shared" si="23"/>
        <v>0</v>
      </c>
      <c r="L119" s="32" t="str">
        <f t="shared" si="20"/>
        <v>نتائج ضعيفة جدا</v>
      </c>
      <c r="M119" s="20"/>
      <c r="O119" s="102"/>
      <c r="P119" s="103"/>
      <c r="Q119" s="104"/>
    </row>
    <row r="120" spans="1:17" ht="15.75">
      <c r="A120" s="21">
        <v>28</v>
      </c>
      <c r="B120" s="109" t="s">
        <v>132</v>
      </c>
      <c r="C120" s="110"/>
      <c r="D120" s="74"/>
      <c r="E120" s="75"/>
      <c r="F120" s="77"/>
      <c r="G120" s="77"/>
      <c r="H120" s="84">
        <f t="shared" si="21"/>
        <v>0</v>
      </c>
      <c r="I120" s="76"/>
      <c r="J120" s="85">
        <f t="shared" si="22"/>
        <v>0</v>
      </c>
      <c r="K120" s="83">
        <f t="shared" si="23"/>
        <v>0</v>
      </c>
      <c r="L120" s="32" t="str">
        <f t="shared" si="20"/>
        <v>نتائج ضعيفة جدا</v>
      </c>
      <c r="M120" s="20"/>
      <c r="O120" s="102"/>
      <c r="P120" s="103"/>
      <c r="Q120" s="104"/>
    </row>
    <row r="121" spans="1:17" ht="15.75">
      <c r="A121" s="21">
        <v>29</v>
      </c>
      <c r="B121" s="109" t="s">
        <v>133</v>
      </c>
      <c r="C121" s="110"/>
      <c r="D121" s="74"/>
      <c r="E121" s="75"/>
      <c r="F121" s="77"/>
      <c r="G121" s="77"/>
      <c r="H121" s="84">
        <f t="shared" si="21"/>
        <v>0</v>
      </c>
      <c r="I121" s="76"/>
      <c r="J121" s="85">
        <f t="shared" si="22"/>
        <v>0</v>
      </c>
      <c r="K121" s="83">
        <f t="shared" si="23"/>
        <v>0</v>
      </c>
      <c r="L121" s="32" t="str">
        <f t="shared" si="20"/>
        <v>نتائج ضعيفة جدا</v>
      </c>
      <c r="M121" s="20"/>
      <c r="O121" s="102"/>
      <c r="P121" s="103"/>
      <c r="Q121" s="104"/>
    </row>
    <row r="122" spans="1:17">
      <c r="B122" s="19"/>
      <c r="C122" s="19"/>
      <c r="L122" s="1"/>
      <c r="M122" s="1"/>
    </row>
    <row r="123" spans="1:17">
      <c r="B123" s="19"/>
      <c r="C123" s="19"/>
    </row>
    <row r="124" spans="1:17" ht="21">
      <c r="B124" s="162" t="s">
        <v>48</v>
      </c>
      <c r="C124" s="162" t="s">
        <v>132</v>
      </c>
      <c r="D124" s="33">
        <f>COUNTIF(K93:K121,"&gt;=10")</f>
        <v>0</v>
      </c>
      <c r="E124" s="25"/>
      <c r="F124" s="162" t="s">
        <v>49</v>
      </c>
      <c r="G124" s="163"/>
      <c r="H124" s="33">
        <f>COUNTIF(K93:K121,"&lt;10")</f>
        <v>29</v>
      </c>
      <c r="I124" s="25"/>
      <c r="J124" s="192" t="s">
        <v>50</v>
      </c>
      <c r="K124" s="192"/>
      <c r="L124" s="40">
        <f>AVERAGE(K93:K121)</f>
        <v>0</v>
      </c>
      <c r="M124" s="25"/>
    </row>
    <row r="125" spans="1:17"/>
  </sheetData>
  <sheetProtection algorithmName="SHA-512" hashValue="lENqVOFgrlDKW1k8Cks2NYuI3RaVZGFvkK1uUaI4t99J9JnJxQL0PLfW4vjJbJUw55nWBHVqAIfsBZ+iULi+gQ==" saltValue="9kTwe7TNOyTWLYzYQ7vuVA==" spinCount="100000" sheet="1" objects="1" scenarios="1"/>
  <mergeCells count="211">
    <mergeCell ref="B118:C118"/>
    <mergeCell ref="B119:C119"/>
    <mergeCell ref="B120:C120"/>
    <mergeCell ref="B121:C121"/>
    <mergeCell ref="B124:C124"/>
    <mergeCell ref="F124:G124"/>
    <mergeCell ref="J124:K124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A90:L91"/>
    <mergeCell ref="B92:C92"/>
    <mergeCell ref="L92:M92"/>
    <mergeCell ref="B93:C93"/>
    <mergeCell ref="B94:C94"/>
    <mergeCell ref="B95:C95"/>
    <mergeCell ref="B96:C96"/>
    <mergeCell ref="B97:C97"/>
    <mergeCell ref="B98:C98"/>
    <mergeCell ref="B78:C78"/>
    <mergeCell ref="B81:C81"/>
    <mergeCell ref="F81:G81"/>
    <mergeCell ref="J81:K81"/>
    <mergeCell ref="A87:D87"/>
    <mergeCell ref="E87:H89"/>
    <mergeCell ref="I87:L87"/>
    <mergeCell ref="A88:D88"/>
    <mergeCell ref="I88:L88"/>
    <mergeCell ref="A89:D89"/>
    <mergeCell ref="I89:L89"/>
    <mergeCell ref="B68:C68"/>
    <mergeCell ref="B69:C69"/>
    <mergeCell ref="B70:C70"/>
    <mergeCell ref="B71:C71"/>
    <mergeCell ref="B72:C72"/>
    <mergeCell ref="B73:C73"/>
    <mergeCell ref="B75:C75"/>
    <mergeCell ref="B76:C76"/>
    <mergeCell ref="B77:C77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A44:D44"/>
    <mergeCell ref="E44:H46"/>
    <mergeCell ref="I44:L44"/>
    <mergeCell ref="A45:D45"/>
    <mergeCell ref="I45:L45"/>
    <mergeCell ref="A46:D46"/>
    <mergeCell ref="I46:L46"/>
    <mergeCell ref="A47:L48"/>
    <mergeCell ref="B49:C49"/>
    <mergeCell ref="L49:M49"/>
    <mergeCell ref="AL38:AM38"/>
    <mergeCell ref="AP38:AQ38"/>
    <mergeCell ref="AT38:AU38"/>
    <mergeCell ref="AL30:AM30"/>
    <mergeCell ref="AL32:AM32"/>
    <mergeCell ref="AL33:AM33"/>
    <mergeCell ref="AL34:AM34"/>
    <mergeCell ref="AL35:AM35"/>
    <mergeCell ref="AL25:AM25"/>
    <mergeCell ref="AL26:AM26"/>
    <mergeCell ref="AL27:AM27"/>
    <mergeCell ref="AL28:AM28"/>
    <mergeCell ref="AL29:AM29"/>
    <mergeCell ref="AL20:AM20"/>
    <mergeCell ref="AL21:AM21"/>
    <mergeCell ref="AL22:AM22"/>
    <mergeCell ref="AL23:AM23"/>
    <mergeCell ref="AL24:AM24"/>
    <mergeCell ref="AL15:AM15"/>
    <mergeCell ref="AL16:AM16"/>
    <mergeCell ref="AL17:AM17"/>
    <mergeCell ref="AL18:AM18"/>
    <mergeCell ref="AL19:AM19"/>
    <mergeCell ref="AO1:AR3"/>
    <mergeCell ref="AS1:AV1"/>
    <mergeCell ref="AK2:AN2"/>
    <mergeCell ref="AS2:AV2"/>
    <mergeCell ref="AK3:AN3"/>
    <mergeCell ref="AS3:AV3"/>
    <mergeCell ref="T35:U35"/>
    <mergeCell ref="T38:U38"/>
    <mergeCell ref="X38:Y38"/>
    <mergeCell ref="AB38:AC38"/>
    <mergeCell ref="AK1:AN1"/>
    <mergeCell ref="AK4:AV5"/>
    <mergeCell ref="AL6:AM6"/>
    <mergeCell ref="AV6:AW6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T29:U29"/>
    <mergeCell ref="T30:U30"/>
    <mergeCell ref="T32:U32"/>
    <mergeCell ref="T33:U33"/>
    <mergeCell ref="T34:U34"/>
    <mergeCell ref="T24:U24"/>
    <mergeCell ref="T25:U25"/>
    <mergeCell ref="T26:U26"/>
    <mergeCell ref="T27:U27"/>
    <mergeCell ref="T28:U28"/>
    <mergeCell ref="T19:U19"/>
    <mergeCell ref="T20:U20"/>
    <mergeCell ref="T21:U21"/>
    <mergeCell ref="T22:U22"/>
    <mergeCell ref="T23:U23"/>
    <mergeCell ref="T14:U14"/>
    <mergeCell ref="T15:U15"/>
    <mergeCell ref="T16:U16"/>
    <mergeCell ref="T17:U17"/>
    <mergeCell ref="T18:U18"/>
    <mergeCell ref="T9:U9"/>
    <mergeCell ref="T10:U10"/>
    <mergeCell ref="T11:U11"/>
    <mergeCell ref="T12:U12"/>
    <mergeCell ref="T13:U13"/>
    <mergeCell ref="S4:AD5"/>
    <mergeCell ref="T6:U6"/>
    <mergeCell ref="AD6:AE6"/>
    <mergeCell ref="T7:U7"/>
    <mergeCell ref="T8:U8"/>
    <mergeCell ref="S1:V1"/>
    <mergeCell ref="W1:Z3"/>
    <mergeCell ref="AA1:AD1"/>
    <mergeCell ref="S2:V2"/>
    <mergeCell ref="AA2:AD2"/>
    <mergeCell ref="S3:V3"/>
    <mergeCell ref="AA3:AD3"/>
    <mergeCell ref="B23:C23"/>
    <mergeCell ref="B24:C24"/>
    <mergeCell ref="B25:C25"/>
    <mergeCell ref="B26:C26"/>
    <mergeCell ref="A1:D1"/>
    <mergeCell ref="E1:H3"/>
    <mergeCell ref="I1:L1"/>
    <mergeCell ref="A2:D2"/>
    <mergeCell ref="I2:L2"/>
    <mergeCell ref="A3:D3"/>
    <mergeCell ref="I3:L3"/>
    <mergeCell ref="B15:C15"/>
    <mergeCell ref="A4:L5"/>
    <mergeCell ref="B6:C6"/>
    <mergeCell ref="L6:M6"/>
    <mergeCell ref="B7:C7"/>
    <mergeCell ref="B8:C8"/>
    <mergeCell ref="B9:C9"/>
    <mergeCell ref="B10:C10"/>
    <mergeCell ref="B11:C11"/>
    <mergeCell ref="B12:C12"/>
    <mergeCell ref="B13:C13"/>
    <mergeCell ref="B14:C14"/>
    <mergeCell ref="O3:Q4"/>
    <mergeCell ref="O5:Q5"/>
    <mergeCell ref="O46:Q47"/>
    <mergeCell ref="O48:Q48"/>
    <mergeCell ref="O89:Q90"/>
    <mergeCell ref="O91:Q91"/>
    <mergeCell ref="J38:K38"/>
    <mergeCell ref="B28:C28"/>
    <mergeCell ref="B29:C29"/>
    <mergeCell ref="B30:C30"/>
    <mergeCell ref="B32:C32"/>
    <mergeCell ref="B38:C38"/>
    <mergeCell ref="F38:G38"/>
    <mergeCell ref="B33:C33"/>
    <mergeCell ref="B34:C34"/>
    <mergeCell ref="B35:C35"/>
    <mergeCell ref="B27:C27"/>
    <mergeCell ref="B16:C16"/>
    <mergeCell ref="B17:C17"/>
    <mergeCell ref="B18:C18"/>
    <mergeCell ref="B19:C19"/>
    <mergeCell ref="B20:C20"/>
    <mergeCell ref="B21:C21"/>
    <mergeCell ref="B22:C22"/>
  </mergeCells>
  <conditionalFormatting sqref="I7:I35">
    <cfRule type="cellIs" dxfId="4" priority="5" stopIfTrue="1" operator="greaterThanOrEqual">
      <formula>10</formula>
    </cfRule>
  </conditionalFormatting>
  <conditionalFormatting sqref="AA7:AA35">
    <cfRule type="cellIs" dxfId="3" priority="4" stopIfTrue="1" operator="greaterThanOrEqual">
      <formula>10</formula>
    </cfRule>
  </conditionalFormatting>
  <conditionalFormatting sqref="AS7:AS35">
    <cfRule type="cellIs" dxfId="2" priority="3" stopIfTrue="1" operator="greaterThanOrEqual">
      <formula>10</formula>
    </cfRule>
  </conditionalFormatting>
  <conditionalFormatting sqref="I50:I78">
    <cfRule type="cellIs" dxfId="1" priority="2" stopIfTrue="1" operator="greaterThanOrEqual">
      <formula>10</formula>
    </cfRule>
  </conditionalFormatting>
  <conditionalFormatting sqref="I93:I121">
    <cfRule type="cellIs" dxfId="0" priority="1" stopIfTrue="1" operator="greaterThanOrEqual">
      <formula>10</formula>
    </cfRule>
  </conditionalFormatting>
  <pageMargins left="0.7" right="0.7" top="0.75" bottom="0.75" header="0.3" footer="0.3"/>
  <pageSetup paperSize="9" orientation="portrait" r:id="rId1"/>
  <rowBreaks count="2" manualBreakCount="2">
    <brk id="39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الواجهة</vt:lpstr>
      <vt:lpstr>اللغة العربية 2ع,تج1</vt:lpstr>
      <vt:lpstr>اللغة العربية 2ع,تج2</vt:lpstr>
      <vt:lpstr>اللغة العربية 3ت.إ01</vt:lpstr>
      <vt:lpstr>اللغة العربية 3آ.فل01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2018-12-26T12:59:56Z</dcterms:modified>
</cp:coreProperties>
</file>