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2240" windowHeight="9240" activeTab="1"/>
  </bookViews>
  <sheets>
    <sheet name="كود الصنف" sheetId="2" r:id="rId1"/>
    <sheet name="الوارد والمنصرف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6" i="1"/>
  <c r="M6" i="1" l="1"/>
  <c r="O6" i="1" s="1"/>
  <c r="M16" i="1"/>
  <c r="O16" i="1" s="1"/>
  <c r="M14" i="1"/>
  <c r="O14" i="1" s="1"/>
  <c r="M12" i="1"/>
  <c r="O12" i="1" s="1"/>
  <c r="M10" i="1"/>
  <c r="O10" i="1" s="1"/>
  <c r="M8" i="1"/>
  <c r="O8" i="1" s="1"/>
  <c r="M17" i="1"/>
  <c r="O17" i="1" s="1"/>
  <c r="M15" i="1"/>
  <c r="O15" i="1" s="1"/>
  <c r="M13" i="1"/>
  <c r="O13" i="1" s="1"/>
  <c r="M11" i="1"/>
  <c r="O11" i="1" s="1"/>
  <c r="M9" i="1"/>
  <c r="O9" i="1" s="1"/>
  <c r="M7" i="1"/>
  <c r="I18" i="2"/>
  <c r="J18" i="2"/>
  <c r="H18" i="2"/>
  <c r="F18" i="2"/>
  <c r="N7" i="1"/>
  <c r="N8" i="1"/>
  <c r="N9" i="1"/>
  <c r="N10" i="1"/>
  <c r="N11" i="1"/>
  <c r="N12" i="1"/>
  <c r="N13" i="1"/>
  <c r="N14" i="1"/>
  <c r="N15" i="1"/>
  <c r="N16" i="1"/>
  <c r="N17" i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N6" i="1"/>
  <c r="K6" i="1"/>
  <c r="L6" i="1" s="1"/>
  <c r="H6" i="1"/>
  <c r="I6" i="1" s="1"/>
  <c r="E6" i="1"/>
  <c r="F6" i="1" s="1"/>
  <c r="B7" i="1"/>
  <c r="B8" i="1"/>
  <c r="B9" i="1"/>
  <c r="B10" i="1"/>
  <c r="B11" i="1"/>
  <c r="B12" i="1"/>
  <c r="B13" i="1"/>
  <c r="B14" i="1"/>
  <c r="B15" i="1"/>
  <c r="B16" i="1"/>
  <c r="B17" i="1"/>
  <c r="B6" i="1"/>
  <c r="J4" i="1"/>
  <c r="L4" i="1" s="1"/>
  <c r="G4" i="1"/>
  <c r="I4" i="1" s="1"/>
  <c r="D4" i="1"/>
  <c r="F4" i="1" s="1"/>
  <c r="M4" i="1" l="1"/>
  <c r="O4" i="1" s="1"/>
  <c r="O7" i="1"/>
</calcChain>
</file>

<file path=xl/comments1.xml><?xml version="1.0" encoding="utf-8"?>
<comments xmlns="http://schemas.openxmlformats.org/spreadsheetml/2006/main">
  <authors>
    <author>ACC.POR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متبقي من هذا الصنف 9 لماذا يعطى الصف التالي عند صرف2يعطى -2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<sst xmlns="http://schemas.openxmlformats.org/spreadsheetml/2006/main" count="174" uniqueCount="162">
  <si>
    <t>تاريخ المنصرف والوارد</t>
  </si>
  <si>
    <t>الوارد</t>
  </si>
  <si>
    <t>المنصرف</t>
  </si>
  <si>
    <t>المعدة</t>
  </si>
  <si>
    <t>كمية</t>
  </si>
  <si>
    <t>أجمالى</t>
  </si>
  <si>
    <t xml:space="preserve">كميه </t>
  </si>
  <si>
    <t>سعر</t>
  </si>
  <si>
    <t xml:space="preserve">رصيد أول المده </t>
  </si>
  <si>
    <t>رصيد اخر المدة</t>
  </si>
  <si>
    <t>الصنف</t>
  </si>
  <si>
    <t>كود الصنف</t>
  </si>
  <si>
    <t>السعر</t>
  </si>
  <si>
    <t>رصيد اول المدة</t>
  </si>
  <si>
    <t>رصيد الوارد</t>
  </si>
  <si>
    <t>رصيد المنصرف</t>
  </si>
  <si>
    <t>قيمة  الوارد</t>
  </si>
  <si>
    <t>قيمة  المنصرف</t>
  </si>
  <si>
    <t>المتبقي من الصنف</t>
  </si>
  <si>
    <t>أجمالى قيمة المخزون من الصنف</t>
  </si>
  <si>
    <t>صفيحة شحم روفان</t>
  </si>
  <si>
    <t>جركن التعاون 16 لتر</t>
  </si>
  <si>
    <t>بارزمة توتال عاكس</t>
  </si>
  <si>
    <t>زيت باور</t>
  </si>
  <si>
    <t>زيت موبيل 1 لتر</t>
  </si>
  <si>
    <t>مسدس سولار</t>
  </si>
  <si>
    <t>طلمبة سحب سولار مستعملة</t>
  </si>
  <si>
    <t>طقم نحاسات جريدر</t>
  </si>
  <si>
    <t>غطاء تنك</t>
  </si>
  <si>
    <t>دينامو مستعمل</t>
  </si>
  <si>
    <t>عامود كردان</t>
  </si>
  <si>
    <t>مارش لودر</t>
  </si>
  <si>
    <t>بنز دركسيون</t>
  </si>
  <si>
    <t>جلبة حديد</t>
  </si>
  <si>
    <t>استيك كاوتش</t>
  </si>
  <si>
    <t>بيضة جريدر</t>
  </si>
  <si>
    <t>فلتر 0762</t>
  </si>
  <si>
    <t>طلمبة هراس مياه</t>
  </si>
  <si>
    <t>فلتر 19531</t>
  </si>
  <si>
    <t xml:space="preserve">ماسورة جاز </t>
  </si>
  <si>
    <t>كركة جاز</t>
  </si>
  <si>
    <t>طلمبة سحب سولار جديدة</t>
  </si>
  <si>
    <t>بطارية 90 فولت</t>
  </si>
  <si>
    <t>فلتر هواء ماردونا</t>
  </si>
  <si>
    <t>فلتر هواء كبير مشكل</t>
  </si>
  <si>
    <t>سير لودر</t>
  </si>
  <si>
    <t>صليبة لودر</t>
  </si>
  <si>
    <t>فلتر - 3349</t>
  </si>
  <si>
    <t>سير مختلف</t>
  </si>
  <si>
    <t>فانوس 8ليد-12فولت</t>
  </si>
  <si>
    <t>فلتر جاز دونالنسون - جريدر</t>
  </si>
  <si>
    <t>فلتر زيت دونالنسون- جريدر</t>
  </si>
  <si>
    <t>فلتر 1242</t>
  </si>
  <si>
    <t>جركن مياه خضراء 1 لتر</t>
  </si>
  <si>
    <t>فلتر هيدروليك</t>
  </si>
  <si>
    <t>فلتر لودر بكوباية</t>
  </si>
  <si>
    <t>جركن مادة</t>
  </si>
  <si>
    <t>طقم ضافر لودر</t>
  </si>
  <si>
    <t>جركن هيدروليك 16 لتر</t>
  </si>
  <si>
    <t>فلتر 131</t>
  </si>
  <si>
    <t>شفرة جريدر</t>
  </si>
  <si>
    <t>واير حديد طويل</t>
  </si>
  <si>
    <t>شنيور</t>
  </si>
  <si>
    <t>صاروخ</t>
  </si>
  <si>
    <t>زجاج لودر</t>
  </si>
  <si>
    <t>زجاج هراس</t>
  </si>
  <si>
    <t>اتوماتيك ماتور مياه مستعمل</t>
  </si>
  <si>
    <t>خرطوم كبس مشكل</t>
  </si>
  <si>
    <t>بستم رفع كبير</t>
  </si>
  <si>
    <t>كشاف زرافة</t>
  </si>
  <si>
    <t>فلتر مولدات + جاز</t>
  </si>
  <si>
    <t>كرتونة افيز</t>
  </si>
  <si>
    <t>هزاز خرسانة</t>
  </si>
  <si>
    <t>زومبة هزاز</t>
  </si>
  <si>
    <t>بطارية 150 فولت</t>
  </si>
  <si>
    <t>كاوتش 15-70-255</t>
  </si>
  <si>
    <t>مفتاح اتوماتيك كمبروسر</t>
  </si>
  <si>
    <t>مسمار شفرة جريدر</t>
  </si>
  <si>
    <t>فلتر هواء - ديمكس</t>
  </si>
  <si>
    <t>قرن شفرة جريدر</t>
  </si>
  <si>
    <t>فلتر- IVECO 2994041</t>
  </si>
  <si>
    <t>واير اكسلتير هراس</t>
  </si>
  <si>
    <t>طلمبة تحضير جريدر</t>
  </si>
  <si>
    <t>كاوتش جريدر</t>
  </si>
  <si>
    <t>براميل بتومين</t>
  </si>
  <si>
    <t>جنط حديد</t>
  </si>
  <si>
    <t>جركن موبيل دلفاك 20ك</t>
  </si>
  <si>
    <t>فلتر زيت لودر انجليزي</t>
  </si>
  <si>
    <t>مشحمة</t>
  </si>
  <si>
    <t>بستم اسكاترا</t>
  </si>
  <si>
    <t>جراب بيضة جريدرG14</t>
  </si>
  <si>
    <t>طقم فيبر كامل بالاستيك</t>
  </si>
  <si>
    <t>اولسيه حديد جريدر</t>
  </si>
  <si>
    <t>كورنر شمال + يمين لودر</t>
  </si>
  <si>
    <t>مسمار جريدر</t>
  </si>
  <si>
    <t>فلتر رقم 185</t>
  </si>
  <si>
    <t>فلتر رقم 1280</t>
  </si>
  <si>
    <t>فلتر رقم 3342</t>
  </si>
  <si>
    <t>فلتر رقم 19732</t>
  </si>
  <si>
    <t>فلتر رقم 5485</t>
  </si>
  <si>
    <t>طقم جوان هراسات</t>
  </si>
  <si>
    <t>جوان فخدة</t>
  </si>
  <si>
    <t>اولسيه بلاستيك صغير</t>
  </si>
  <si>
    <t>مسامير فخدة كبيرمقاس38</t>
  </si>
  <si>
    <t>بيضة دركسيون لودر</t>
  </si>
  <si>
    <t>مسمار غفرة - لودر</t>
  </si>
  <si>
    <t>فلتر جاز43311</t>
  </si>
  <si>
    <t>فلتر زيت B99</t>
  </si>
  <si>
    <t>فلتر فتيس</t>
  </si>
  <si>
    <t>مسمار بنز صامولة طويلة - مقاس46</t>
  </si>
  <si>
    <t>غطاء مولد</t>
  </si>
  <si>
    <t>فلتر هواء كبير</t>
  </si>
  <si>
    <t>فلتر هواء جديد من السلام</t>
  </si>
  <si>
    <t>جراب بيضة جريدرH140</t>
  </si>
  <si>
    <t xml:space="preserve">بنز + تيلة </t>
  </si>
  <si>
    <t>قرن شفرة 12</t>
  </si>
  <si>
    <t>فلتر هواء لودر H66</t>
  </si>
  <si>
    <t xml:space="preserve">طرمبة هراس </t>
  </si>
  <si>
    <t>طرمبة تموين الجاز (40لتر) تيوانىB</t>
  </si>
  <si>
    <t>خرطوم جاز</t>
  </si>
  <si>
    <t>ركبة جريدر</t>
  </si>
  <si>
    <t>وش لقمة شفرة جريدر (3مسمار)</t>
  </si>
  <si>
    <t>غطاء تنك جاز لودرF66</t>
  </si>
  <si>
    <t>امبير حرارة ص</t>
  </si>
  <si>
    <t>سكس بلف جريدر</t>
  </si>
  <si>
    <t>تلبيسة جريدر</t>
  </si>
  <si>
    <t>تلبيسة جريدر-H</t>
  </si>
  <si>
    <t>فرشة هراس كاوتش</t>
  </si>
  <si>
    <t>طقم تلبيسة طويلة صخري (لودر)</t>
  </si>
  <si>
    <t>لقمة شفرة جريدر - ك</t>
  </si>
  <si>
    <t>لقمة شفرة جريدر - ص</t>
  </si>
  <si>
    <t>فلتر زيت موتور دونالسون- لودر</t>
  </si>
  <si>
    <t>علبة فيوزات + 4 قواطيش</t>
  </si>
  <si>
    <t>اسطوانة جربوكس دوران جريدر- صغير</t>
  </si>
  <si>
    <t>اسطوانة جربوكس دوران جريدر- كبير</t>
  </si>
  <si>
    <t>طقم فلاتر جاز CAT-H</t>
  </si>
  <si>
    <t>فلتر جاز دونالنسون - لودر</t>
  </si>
  <si>
    <t>كاوتشات سيارات اكتروس</t>
  </si>
  <si>
    <t>شفرة جريدر 17خرم</t>
  </si>
  <si>
    <t>شفرة جريدر 15خرم</t>
  </si>
  <si>
    <t>طوق حديد - جريدر</t>
  </si>
  <si>
    <t>بنز وتيله - جريدر</t>
  </si>
  <si>
    <t>استيك لودر وسط</t>
  </si>
  <si>
    <t>استيك لودر اسود رفيع</t>
  </si>
  <si>
    <t>فلتر زيت موتور مولد B99</t>
  </si>
  <si>
    <t>فلتر جاز موتور مولدCAT</t>
  </si>
  <si>
    <t>لقمة شفرة جريدرG14</t>
  </si>
  <si>
    <t>مفتاح كونتاك</t>
  </si>
  <si>
    <t>امبير حرارة ماتور سلك</t>
  </si>
  <si>
    <t>علبة سيلات مدور</t>
  </si>
  <si>
    <t>طقم هواء كبس H-966</t>
  </si>
  <si>
    <t>بوز مشحمة</t>
  </si>
  <si>
    <t>مسمار شفرة 5/8</t>
  </si>
  <si>
    <t>طقم تلبيسة طويلة صخري</t>
  </si>
  <si>
    <t>كاوتش مشيلان</t>
  </si>
  <si>
    <t>كاوتش مشيلان15-70-215</t>
  </si>
  <si>
    <t>جوان فل طلمبة جاز</t>
  </si>
  <si>
    <t>طقم جونات كمبوسون2</t>
  </si>
  <si>
    <t>جريدر الشركة3</t>
  </si>
  <si>
    <t>جريدر الشركة4</t>
  </si>
  <si>
    <t>جريدر الشركة6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</si>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</sst>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12.5"/>
      <color rgb="FFFF0000"/>
      <name val="Calibri"/>
      <family val="2"/>
      <scheme val="minor"/>
    </font>
    <font>
      <b/>
      <sz val="12.5"/>
      <color rgb="FF0000FF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16" fontId="1" fillId="0" borderId="13" xfId="0" applyNumberFormat="1" applyFont="1" applyBorder="1" applyAlignment="1">
      <alignment horizontal="center" vertical="center" readingOrder="2"/>
    </xf>
    <xf numFmtId="16" fontId="1" fillId="0" borderId="14" xfId="0" applyNumberFormat="1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476249</xdr:colOff>
      <xdr:row>18</xdr:row>
      <xdr:rowOff>19051</xdr:rowOff>
    </xdr:from>
    <xdr:to>
      <xdr:col>17</xdr:col>
      <xdr:colOff>95250</xdr:colOff>
      <xdr:row>23</xdr:row>
      <xdr:rowOff>114301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224393350" y="4391026"/>
          <a:ext cx="3733801" cy="1219200"/>
        </a:xfrm>
        <a:prstGeom prst="wedgeEllipseCallout">
          <a:avLst>
            <a:gd name="adj1" fmla="val 252505"/>
            <a:gd name="adj2" fmla="val -5873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نقل جميع بيانات الاصناف الي هذا الشيت عند القيام بادخال البيانات في شيت الوارد والمنصرف</a:t>
          </a:r>
          <a:r>
            <a:rPr lang="ar-EG" sz="1200" b="1" baseline="0"/>
            <a:t> </a:t>
          </a:r>
          <a:r>
            <a:rPr lang="ar-EG" sz="1200" b="1"/>
            <a:t>رصيد اول المدة ،</a:t>
          </a:r>
          <a:r>
            <a:rPr lang="ar-EG" sz="1200" b="1" baseline="0"/>
            <a:t> الوارد ، المنصرف، المتبقي... مثال علي ذلك هذا الصنف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rightToLeft="1" workbookViewId="0">
      <selection activeCell="D7" sqref="D7"/>
    </sheetView>
  </sheetViews>
  <sheetFormatPr defaultColWidth="9" defaultRowHeight="15.75"/>
  <cols>
    <col min="1" max="1" width="10.140625" style="5" customWidth="1"/>
    <col min="2" max="2" width="25.85546875" style="5" customWidth="1"/>
    <col min="3" max="3" width="9.85546875" style="5" customWidth="1"/>
    <col min="4" max="4" width="8.85546875" style="5" customWidth="1"/>
    <col min="5" max="6" width="8.140625" style="5" customWidth="1"/>
    <col min="7" max="7" width="9" style="5"/>
    <col min="8" max="8" width="8.140625" style="5" customWidth="1"/>
    <col min="9" max="9" width="10" style="5" customWidth="1"/>
    <col min="10" max="10" width="14.140625" style="5" customWidth="1"/>
    <col min="11" max="16384" width="9" style="5"/>
  </cols>
  <sheetData>
    <row r="1" spans="1:10" ht="22.5" customHeight="1"/>
    <row r="2" spans="1:10" ht="39.75" customHeight="1">
      <c r="A2" s="7" t="s">
        <v>11</v>
      </c>
      <c r="B2" s="7" t="s">
        <v>10</v>
      </c>
      <c r="C2" s="7" t="s">
        <v>12</v>
      </c>
      <c r="D2" s="8" t="s">
        <v>13</v>
      </c>
      <c r="E2" s="8" t="s">
        <v>14</v>
      </c>
      <c r="F2" s="8" t="s">
        <v>16</v>
      </c>
      <c r="G2" s="8" t="s">
        <v>15</v>
      </c>
      <c r="H2" s="8" t="s">
        <v>17</v>
      </c>
      <c r="I2" s="8" t="s">
        <v>18</v>
      </c>
      <c r="J2" s="8" t="s">
        <v>19</v>
      </c>
    </row>
    <row r="3" spans="1:10" ht="18" customHeight="1">
      <c r="A3" s="12">
        <v>100</v>
      </c>
      <c r="B3" s="12"/>
      <c r="C3" s="12">
        <v>350</v>
      </c>
      <c r="D3" s="11"/>
      <c r="E3" s="6"/>
      <c r="F3" s="6"/>
      <c r="G3" s="6"/>
      <c r="H3" s="6"/>
      <c r="I3" s="6"/>
      <c r="J3" s="6"/>
    </row>
    <row r="4" spans="1:10" ht="17.25" customHeight="1">
      <c r="A4" s="12">
        <v>101</v>
      </c>
      <c r="B4" s="12" t="s">
        <v>20</v>
      </c>
      <c r="C4" s="12">
        <v>450</v>
      </c>
      <c r="D4" s="11"/>
      <c r="E4" s="6"/>
      <c r="F4" s="6"/>
      <c r="G4" s="6"/>
      <c r="H4" s="6"/>
      <c r="I4" s="6"/>
      <c r="J4" s="6"/>
    </row>
    <row r="5" spans="1:10" s="9" customFormat="1" ht="18" customHeight="1">
      <c r="A5" s="12">
        <v>102</v>
      </c>
      <c r="B5" s="12" t="s">
        <v>21</v>
      </c>
      <c r="C5" s="12">
        <v>270</v>
      </c>
      <c r="D5" s="11"/>
      <c r="E5" s="6"/>
      <c r="F5" s="6"/>
      <c r="G5" s="6"/>
      <c r="H5" s="6"/>
      <c r="I5" s="6"/>
      <c r="J5" s="6"/>
    </row>
    <row r="6" spans="1:10" s="9" customFormat="1" ht="17.25" customHeight="1">
      <c r="A6" s="12">
        <v>103</v>
      </c>
      <c r="B6" s="12" t="s">
        <v>22</v>
      </c>
      <c r="C6" s="12">
        <v>0</v>
      </c>
      <c r="D6" s="11"/>
      <c r="E6" s="6"/>
      <c r="F6" s="6"/>
      <c r="G6" s="6"/>
      <c r="H6" s="6"/>
      <c r="I6" s="6"/>
      <c r="J6" s="6"/>
    </row>
    <row r="7" spans="1:10" s="9" customFormat="1" ht="18" customHeight="1">
      <c r="A7" s="12">
        <v>104</v>
      </c>
      <c r="B7" s="12" t="s">
        <v>23</v>
      </c>
      <c r="C7" s="12">
        <v>0</v>
      </c>
      <c r="D7" s="11"/>
      <c r="E7" s="6"/>
      <c r="F7" s="6"/>
      <c r="G7" s="6"/>
      <c r="H7" s="6"/>
      <c r="I7" s="6"/>
      <c r="J7" s="6"/>
    </row>
    <row r="8" spans="1:10" s="9" customFormat="1" ht="17.25" customHeight="1">
      <c r="A8" s="12">
        <v>105</v>
      </c>
      <c r="B8" s="12" t="s">
        <v>24</v>
      </c>
      <c r="C8" s="12">
        <v>0</v>
      </c>
      <c r="D8" s="11"/>
      <c r="E8" s="6"/>
      <c r="F8" s="6"/>
      <c r="G8" s="6"/>
      <c r="H8" s="6"/>
      <c r="I8" s="6"/>
      <c r="J8" s="6"/>
    </row>
    <row r="9" spans="1:10" s="9" customFormat="1" ht="18" customHeight="1">
      <c r="A9" s="12">
        <v>106</v>
      </c>
      <c r="B9" s="12" t="s">
        <v>25</v>
      </c>
      <c r="C9" s="12">
        <v>0</v>
      </c>
      <c r="D9" s="11"/>
      <c r="E9" s="6"/>
      <c r="F9" s="6"/>
      <c r="G9" s="6"/>
      <c r="H9" s="6"/>
      <c r="I9" s="6"/>
      <c r="J9" s="6"/>
    </row>
    <row r="10" spans="1:10" s="9" customFormat="1" ht="17.25" customHeight="1">
      <c r="A10" s="12">
        <v>107</v>
      </c>
      <c r="B10" s="12" t="s">
        <v>26</v>
      </c>
      <c r="C10" s="12">
        <v>1000</v>
      </c>
      <c r="D10" s="11"/>
      <c r="E10" s="6"/>
      <c r="F10" s="6"/>
      <c r="G10" s="6"/>
      <c r="H10" s="6"/>
      <c r="I10" s="6"/>
      <c r="J10" s="6"/>
    </row>
    <row r="11" spans="1:10" s="9" customFormat="1" ht="18" customHeight="1">
      <c r="A11" s="12">
        <v>108</v>
      </c>
      <c r="B11" s="12" t="s">
        <v>27</v>
      </c>
      <c r="C11" s="12">
        <v>2425</v>
      </c>
      <c r="D11" s="11"/>
      <c r="E11" s="6"/>
      <c r="F11" s="6"/>
      <c r="G11" s="6"/>
      <c r="H11" s="6"/>
      <c r="I11" s="6"/>
      <c r="J11" s="6"/>
    </row>
    <row r="12" spans="1:10" s="9" customFormat="1" ht="17.25" customHeight="1">
      <c r="A12" s="12">
        <v>109</v>
      </c>
      <c r="B12" s="12" t="s">
        <v>28</v>
      </c>
      <c r="C12" s="12">
        <v>0</v>
      </c>
      <c r="D12" s="11"/>
      <c r="E12" s="6"/>
      <c r="F12" s="6"/>
      <c r="G12" s="6"/>
      <c r="H12" s="6"/>
      <c r="I12" s="6"/>
      <c r="J12" s="6"/>
    </row>
    <row r="13" spans="1:10" s="9" customFormat="1" ht="18" customHeight="1">
      <c r="A13" s="12">
        <v>110</v>
      </c>
      <c r="B13" s="12" t="s">
        <v>29</v>
      </c>
      <c r="C13" s="12">
        <v>0</v>
      </c>
      <c r="D13" s="11"/>
      <c r="E13" s="6"/>
      <c r="F13" s="6"/>
      <c r="G13" s="6"/>
      <c r="H13" s="6"/>
      <c r="I13" s="6"/>
      <c r="J13" s="6"/>
    </row>
    <row r="14" spans="1:10" s="9" customFormat="1" ht="17.25" customHeight="1">
      <c r="A14" s="12">
        <v>111</v>
      </c>
      <c r="B14" s="12" t="s">
        <v>30</v>
      </c>
      <c r="C14" s="12">
        <v>0</v>
      </c>
      <c r="D14" s="11"/>
      <c r="E14" s="6"/>
      <c r="F14" s="6"/>
      <c r="G14" s="6"/>
      <c r="H14" s="6"/>
      <c r="I14" s="6"/>
      <c r="J14" s="6"/>
    </row>
    <row r="15" spans="1:10" s="9" customFormat="1" ht="18" customHeight="1">
      <c r="A15" s="12">
        <v>112</v>
      </c>
      <c r="B15" s="12" t="s">
        <v>31</v>
      </c>
      <c r="C15" s="12">
        <v>0</v>
      </c>
      <c r="D15" s="11"/>
      <c r="E15" s="6"/>
      <c r="F15" s="6"/>
      <c r="G15" s="6"/>
      <c r="H15" s="6"/>
      <c r="I15" s="6"/>
      <c r="J15" s="6"/>
    </row>
    <row r="16" spans="1:10" s="9" customFormat="1" ht="17.25" customHeight="1">
      <c r="A16" s="12">
        <v>113</v>
      </c>
      <c r="B16" s="12" t="s">
        <v>32</v>
      </c>
      <c r="C16" s="12">
        <v>0</v>
      </c>
      <c r="D16" s="11"/>
      <c r="E16" s="6"/>
      <c r="F16" s="6"/>
      <c r="G16" s="6"/>
      <c r="H16" s="6"/>
      <c r="I16" s="6"/>
      <c r="J16" s="6"/>
    </row>
    <row r="17" spans="1:11" s="9" customFormat="1" ht="18" customHeight="1">
      <c r="A17" s="12">
        <v>114</v>
      </c>
      <c r="B17" s="12" t="s">
        <v>33</v>
      </c>
      <c r="C17" s="12">
        <v>0</v>
      </c>
      <c r="D17" s="11"/>
      <c r="E17" s="6"/>
      <c r="F17" s="6"/>
      <c r="G17" s="6"/>
      <c r="H17" s="6"/>
      <c r="I17" s="6"/>
      <c r="J17" s="6"/>
    </row>
    <row r="18" spans="1:11" s="9" customFormat="1" ht="17.25" customHeight="1">
      <c r="A18" s="31">
        <v>115</v>
      </c>
      <c r="B18" s="31" t="s">
        <v>34</v>
      </c>
      <c r="C18" s="31">
        <v>116</v>
      </c>
      <c r="D18" s="32">
        <v>10</v>
      </c>
      <c r="E18" s="33">
        <v>0</v>
      </c>
      <c r="F18" s="33">
        <f>C18*E18</f>
        <v>0</v>
      </c>
      <c r="G18" s="33">
        <v>3</v>
      </c>
      <c r="H18" s="33">
        <f>C18*G18</f>
        <v>348</v>
      </c>
      <c r="I18" s="33">
        <f>D18-G18</f>
        <v>7</v>
      </c>
      <c r="J18" s="33">
        <f>I18*C18</f>
        <v>812</v>
      </c>
      <c r="K18" s="34" t="s">
        <v>161</v>
      </c>
    </row>
    <row r="19" spans="1:11" s="9" customFormat="1" ht="18" customHeight="1">
      <c r="A19" s="12">
        <v>116</v>
      </c>
      <c r="B19" s="12" t="s">
        <v>35</v>
      </c>
      <c r="C19" s="12"/>
      <c r="D19" s="11"/>
      <c r="E19" s="6"/>
      <c r="F19" s="6"/>
      <c r="G19" s="6"/>
      <c r="H19" s="6"/>
      <c r="I19" s="6"/>
      <c r="J19" s="6"/>
    </row>
    <row r="20" spans="1:11" s="9" customFormat="1" ht="17.25" customHeight="1">
      <c r="A20" s="12">
        <v>117</v>
      </c>
      <c r="B20" s="12" t="s">
        <v>36</v>
      </c>
      <c r="C20" s="12">
        <v>425</v>
      </c>
      <c r="D20" s="11"/>
      <c r="E20" s="6"/>
      <c r="F20" s="6"/>
      <c r="G20" s="6"/>
      <c r="H20" s="6"/>
      <c r="I20" s="6"/>
      <c r="J20" s="6"/>
    </row>
    <row r="21" spans="1:11" s="9" customFormat="1" ht="18" customHeight="1">
      <c r="A21" s="12">
        <v>118</v>
      </c>
      <c r="B21" s="12" t="s">
        <v>37</v>
      </c>
      <c r="C21" s="12">
        <v>0</v>
      </c>
      <c r="D21" s="11"/>
      <c r="E21" s="6"/>
      <c r="F21" s="6"/>
      <c r="G21" s="6"/>
      <c r="H21" s="6"/>
      <c r="I21" s="6"/>
      <c r="J21" s="6"/>
    </row>
    <row r="22" spans="1:11" s="9" customFormat="1" ht="17.25" customHeight="1">
      <c r="A22" s="12">
        <v>119</v>
      </c>
      <c r="B22" s="12" t="s">
        <v>38</v>
      </c>
      <c r="C22" s="12">
        <v>230</v>
      </c>
      <c r="D22" s="11"/>
      <c r="E22" s="6"/>
      <c r="F22" s="6"/>
      <c r="G22" s="6"/>
      <c r="H22" s="6"/>
      <c r="I22" s="6"/>
      <c r="J22" s="6"/>
    </row>
    <row r="23" spans="1:11" s="9" customFormat="1" ht="18" customHeight="1">
      <c r="A23" s="12">
        <v>120</v>
      </c>
      <c r="B23" s="12" t="s">
        <v>39</v>
      </c>
      <c r="C23" s="12">
        <v>60</v>
      </c>
      <c r="D23" s="11"/>
      <c r="E23" s="6"/>
      <c r="F23" s="6"/>
      <c r="G23" s="6"/>
      <c r="H23" s="6"/>
      <c r="I23" s="6"/>
      <c r="J23" s="6"/>
    </row>
    <row r="24" spans="1:11" s="9" customFormat="1" ht="17.25" customHeight="1">
      <c r="A24" s="12">
        <v>121</v>
      </c>
      <c r="B24" s="12" t="s">
        <v>40</v>
      </c>
      <c r="C24" s="12">
        <v>4500</v>
      </c>
      <c r="D24" s="11"/>
      <c r="E24" s="6"/>
      <c r="F24" s="6"/>
      <c r="G24" s="6"/>
      <c r="H24" s="6"/>
      <c r="I24" s="6"/>
      <c r="J24" s="6"/>
    </row>
    <row r="25" spans="1:11" s="9" customFormat="1" ht="18" customHeight="1">
      <c r="A25" s="12">
        <v>122</v>
      </c>
      <c r="B25" s="12" t="s">
        <v>41</v>
      </c>
      <c r="C25" s="12">
        <v>1500</v>
      </c>
      <c r="D25" s="11"/>
      <c r="E25" s="6"/>
      <c r="F25" s="6"/>
      <c r="G25" s="6"/>
      <c r="H25" s="6"/>
      <c r="I25" s="6"/>
      <c r="J25" s="6"/>
    </row>
    <row r="26" spans="1:11" s="9" customFormat="1" ht="17.25" customHeight="1">
      <c r="A26" s="12">
        <v>123</v>
      </c>
      <c r="B26" s="12" t="s">
        <v>42</v>
      </c>
      <c r="C26" s="12">
        <v>1600</v>
      </c>
      <c r="D26" s="11"/>
      <c r="E26" s="6"/>
      <c r="F26" s="6"/>
      <c r="G26" s="6"/>
      <c r="H26" s="6"/>
      <c r="I26" s="6"/>
      <c r="J26" s="6"/>
    </row>
    <row r="27" spans="1:11" s="9" customFormat="1" ht="18" customHeight="1">
      <c r="A27" s="12">
        <v>124</v>
      </c>
      <c r="B27" s="12" t="s">
        <v>43</v>
      </c>
      <c r="C27" s="12">
        <v>320</v>
      </c>
      <c r="D27" s="11"/>
      <c r="E27" s="6"/>
      <c r="F27" s="6"/>
      <c r="G27" s="6"/>
      <c r="H27" s="6"/>
      <c r="I27" s="6"/>
      <c r="J27" s="6"/>
    </row>
    <row r="28" spans="1:11" s="9" customFormat="1" ht="17.25" customHeight="1">
      <c r="A28" s="12">
        <v>125</v>
      </c>
      <c r="B28" s="12" t="s">
        <v>44</v>
      </c>
      <c r="C28" s="12">
        <v>450</v>
      </c>
      <c r="D28" s="11"/>
      <c r="E28" s="6"/>
      <c r="F28" s="6"/>
      <c r="G28" s="6"/>
      <c r="H28" s="6"/>
      <c r="I28" s="6"/>
      <c r="J28" s="6"/>
    </row>
    <row r="29" spans="1:11" s="9" customFormat="1" ht="18" customHeight="1">
      <c r="A29" s="12">
        <v>126</v>
      </c>
      <c r="B29" s="12" t="s">
        <v>45</v>
      </c>
      <c r="C29" s="12">
        <v>0</v>
      </c>
      <c r="D29" s="11"/>
      <c r="E29" s="6"/>
      <c r="F29" s="6"/>
      <c r="G29" s="6"/>
      <c r="H29" s="6"/>
      <c r="I29" s="6"/>
      <c r="J29" s="6"/>
    </row>
    <row r="30" spans="1:11" s="9" customFormat="1" ht="17.25" customHeight="1">
      <c r="A30" s="12">
        <v>127</v>
      </c>
      <c r="B30" s="12" t="s">
        <v>46</v>
      </c>
      <c r="C30" s="12">
        <v>0</v>
      </c>
      <c r="D30" s="11"/>
      <c r="E30" s="6"/>
      <c r="F30" s="6"/>
      <c r="G30" s="6"/>
      <c r="H30" s="6"/>
      <c r="I30" s="6"/>
      <c r="J30" s="6"/>
    </row>
    <row r="31" spans="1:11" s="9" customFormat="1" ht="18" customHeight="1">
      <c r="A31" s="12">
        <v>128</v>
      </c>
      <c r="B31" s="12" t="s">
        <v>47</v>
      </c>
      <c r="C31" s="12">
        <v>450</v>
      </c>
      <c r="D31" s="11"/>
      <c r="E31" s="6"/>
      <c r="F31" s="6"/>
      <c r="G31" s="6"/>
      <c r="H31" s="6"/>
      <c r="I31" s="6"/>
      <c r="J31" s="6"/>
    </row>
    <row r="32" spans="1:11" s="9" customFormat="1" ht="17.25" customHeight="1">
      <c r="A32" s="12">
        <v>129</v>
      </c>
      <c r="B32" s="12" t="s">
        <v>48</v>
      </c>
      <c r="C32" s="12">
        <v>0</v>
      </c>
      <c r="D32" s="11"/>
      <c r="E32" s="6"/>
      <c r="F32" s="6"/>
      <c r="G32" s="6"/>
      <c r="H32" s="6"/>
      <c r="I32" s="6"/>
      <c r="J32" s="6"/>
    </row>
    <row r="33" spans="1:10" s="9" customFormat="1" ht="18" customHeight="1">
      <c r="A33" s="12">
        <v>130</v>
      </c>
      <c r="B33" s="12" t="s">
        <v>49</v>
      </c>
      <c r="C33" s="12">
        <v>263.14999999999998</v>
      </c>
      <c r="D33" s="11"/>
      <c r="E33" s="6"/>
      <c r="F33" s="6"/>
      <c r="G33" s="6"/>
      <c r="H33" s="6"/>
      <c r="I33" s="6"/>
      <c r="J33" s="6"/>
    </row>
    <row r="34" spans="1:10" s="9" customFormat="1" ht="17.25" customHeight="1">
      <c r="A34" s="12">
        <v>131</v>
      </c>
      <c r="B34" s="12" t="s">
        <v>50</v>
      </c>
      <c r="C34" s="12">
        <v>150</v>
      </c>
      <c r="D34" s="11"/>
      <c r="E34" s="6"/>
      <c r="F34" s="6"/>
      <c r="G34" s="6"/>
      <c r="H34" s="6"/>
      <c r="I34" s="6"/>
      <c r="J34" s="6"/>
    </row>
    <row r="35" spans="1:10" s="9" customFormat="1" ht="18" customHeight="1">
      <c r="A35" s="12">
        <v>132</v>
      </c>
      <c r="B35" s="12" t="s">
        <v>51</v>
      </c>
      <c r="C35" s="12">
        <v>110</v>
      </c>
      <c r="D35" s="11"/>
      <c r="E35" s="6"/>
      <c r="F35" s="6"/>
      <c r="G35" s="6"/>
      <c r="H35" s="6"/>
      <c r="I35" s="6"/>
      <c r="J35" s="6"/>
    </row>
    <row r="36" spans="1:10" s="9" customFormat="1" ht="17.25" customHeight="1">
      <c r="A36" s="12">
        <v>133</v>
      </c>
      <c r="B36" s="12" t="s">
        <v>52</v>
      </c>
      <c r="C36" s="12">
        <v>110</v>
      </c>
      <c r="D36" s="11"/>
      <c r="E36" s="6"/>
      <c r="F36" s="6"/>
      <c r="G36" s="6"/>
      <c r="H36" s="6"/>
      <c r="I36" s="6"/>
      <c r="J36" s="6"/>
    </row>
    <row r="37" spans="1:10" s="9" customFormat="1" ht="18" customHeight="1">
      <c r="A37" s="12">
        <v>134</v>
      </c>
      <c r="B37" s="12" t="s">
        <v>53</v>
      </c>
      <c r="C37" s="12">
        <v>25</v>
      </c>
      <c r="D37" s="11"/>
      <c r="E37" s="6"/>
      <c r="F37" s="6"/>
      <c r="G37" s="6"/>
      <c r="H37" s="6"/>
      <c r="I37" s="6"/>
      <c r="J37" s="6"/>
    </row>
    <row r="38" spans="1:10" s="9" customFormat="1" ht="17.25" customHeight="1">
      <c r="A38" s="12">
        <v>135</v>
      </c>
      <c r="B38" s="12" t="s">
        <v>54</v>
      </c>
      <c r="C38" s="12">
        <v>320</v>
      </c>
      <c r="D38" s="11"/>
      <c r="E38" s="6"/>
      <c r="F38" s="6"/>
      <c r="G38" s="6"/>
      <c r="H38" s="6"/>
      <c r="I38" s="6"/>
      <c r="J38" s="6"/>
    </row>
    <row r="39" spans="1:10" s="9" customFormat="1" ht="18" customHeight="1">
      <c r="A39" s="12">
        <v>136</v>
      </c>
      <c r="B39" s="12" t="s">
        <v>55</v>
      </c>
      <c r="C39" s="12">
        <v>350</v>
      </c>
      <c r="D39" s="11"/>
      <c r="E39" s="6"/>
      <c r="F39" s="6"/>
      <c r="G39" s="6"/>
      <c r="H39" s="6"/>
      <c r="I39" s="6"/>
      <c r="J39" s="6"/>
    </row>
    <row r="40" spans="1:10" s="9" customFormat="1" ht="17.25" customHeight="1">
      <c r="A40" s="12">
        <v>137</v>
      </c>
      <c r="B40" s="12" t="s">
        <v>56</v>
      </c>
      <c r="C40" s="12">
        <v>140</v>
      </c>
      <c r="D40" s="11"/>
      <c r="E40" s="6"/>
      <c r="F40" s="6"/>
      <c r="G40" s="6"/>
      <c r="H40" s="6"/>
      <c r="I40" s="6"/>
      <c r="J40" s="6"/>
    </row>
    <row r="41" spans="1:10" s="9" customFormat="1" ht="18" customHeight="1">
      <c r="A41" s="12">
        <v>138</v>
      </c>
      <c r="B41" s="12" t="s">
        <v>57</v>
      </c>
      <c r="C41" s="12">
        <v>2000</v>
      </c>
      <c r="D41" s="11"/>
      <c r="E41" s="6"/>
      <c r="F41" s="6"/>
      <c r="G41" s="6"/>
      <c r="H41" s="6"/>
      <c r="I41" s="6"/>
      <c r="J41" s="6"/>
    </row>
    <row r="42" spans="1:10" s="9" customFormat="1" ht="17.25" customHeight="1">
      <c r="A42" s="12">
        <v>139</v>
      </c>
      <c r="B42" s="12" t="s">
        <v>58</v>
      </c>
      <c r="C42" s="12">
        <v>390</v>
      </c>
      <c r="D42" s="11"/>
      <c r="E42" s="6"/>
      <c r="F42" s="6"/>
      <c r="G42" s="6"/>
      <c r="H42" s="6"/>
      <c r="I42" s="6"/>
      <c r="J42" s="6"/>
    </row>
    <row r="43" spans="1:10" s="9" customFormat="1" ht="18" customHeight="1">
      <c r="A43" s="12">
        <v>140</v>
      </c>
      <c r="B43" s="12" t="s">
        <v>59</v>
      </c>
      <c r="C43" s="12">
        <v>150</v>
      </c>
      <c r="D43" s="11"/>
      <c r="E43" s="6"/>
      <c r="F43" s="6"/>
      <c r="G43" s="6"/>
      <c r="H43" s="6"/>
      <c r="I43" s="6"/>
      <c r="J43" s="6"/>
    </row>
    <row r="44" spans="1:10" s="9" customFormat="1" ht="17.25" customHeight="1">
      <c r="A44" s="12">
        <v>141</v>
      </c>
      <c r="B44" s="12" t="s">
        <v>60</v>
      </c>
      <c r="C44" s="12">
        <v>1500</v>
      </c>
      <c r="D44" s="11"/>
      <c r="E44" s="6"/>
      <c r="F44" s="6"/>
      <c r="G44" s="6"/>
      <c r="H44" s="6"/>
      <c r="I44" s="6"/>
      <c r="J44" s="6"/>
    </row>
    <row r="45" spans="1:10" s="9" customFormat="1" ht="18" customHeight="1">
      <c r="A45" s="12">
        <v>142</v>
      </c>
      <c r="B45" s="12" t="s">
        <v>61</v>
      </c>
      <c r="C45" s="12">
        <v>550</v>
      </c>
      <c r="D45" s="11"/>
      <c r="E45" s="6"/>
      <c r="F45" s="6"/>
      <c r="G45" s="6"/>
      <c r="H45" s="6"/>
      <c r="I45" s="6"/>
      <c r="J45" s="6"/>
    </row>
    <row r="46" spans="1:10" s="9" customFormat="1" ht="17.25" customHeight="1">
      <c r="A46" s="12">
        <v>143</v>
      </c>
      <c r="B46" s="12" t="s">
        <v>62</v>
      </c>
      <c r="C46" s="12">
        <v>0</v>
      </c>
      <c r="D46" s="11"/>
      <c r="E46" s="6"/>
      <c r="F46" s="6"/>
      <c r="G46" s="6"/>
      <c r="H46" s="6"/>
      <c r="I46" s="6"/>
      <c r="J46" s="6"/>
    </row>
    <row r="47" spans="1:10" s="9" customFormat="1" ht="18" customHeight="1">
      <c r="A47" s="12">
        <v>144</v>
      </c>
      <c r="B47" s="12" t="s">
        <v>63</v>
      </c>
      <c r="C47" s="12">
        <v>0</v>
      </c>
      <c r="D47" s="11"/>
      <c r="E47" s="6"/>
      <c r="F47" s="6"/>
      <c r="G47" s="6"/>
      <c r="H47" s="6"/>
      <c r="I47" s="6"/>
      <c r="J47" s="6"/>
    </row>
    <row r="48" spans="1:10" s="9" customFormat="1" ht="17.25" customHeight="1">
      <c r="A48" s="12">
        <v>145</v>
      </c>
      <c r="B48" s="12" t="s">
        <v>64</v>
      </c>
      <c r="C48" s="12">
        <v>0</v>
      </c>
      <c r="D48" s="11"/>
      <c r="E48" s="6"/>
      <c r="F48" s="6"/>
      <c r="G48" s="6"/>
      <c r="H48" s="6"/>
      <c r="I48" s="6"/>
      <c r="J48" s="6"/>
    </row>
    <row r="49" spans="1:10" s="9" customFormat="1" ht="18" customHeight="1">
      <c r="A49" s="12">
        <v>146</v>
      </c>
      <c r="B49" s="12" t="s">
        <v>65</v>
      </c>
      <c r="C49" s="12">
        <v>0</v>
      </c>
      <c r="D49" s="11"/>
      <c r="E49" s="6"/>
      <c r="F49" s="6"/>
      <c r="G49" s="6"/>
      <c r="H49" s="6"/>
      <c r="I49" s="6"/>
      <c r="J49" s="6"/>
    </row>
    <row r="50" spans="1:10" s="9" customFormat="1" ht="17.25" customHeight="1">
      <c r="A50" s="12">
        <v>147</v>
      </c>
      <c r="B50" s="12" t="s">
        <v>66</v>
      </c>
      <c r="C50" s="12">
        <v>150</v>
      </c>
      <c r="D50" s="11"/>
      <c r="E50" s="6"/>
      <c r="F50" s="6"/>
      <c r="G50" s="6"/>
      <c r="H50" s="6"/>
      <c r="I50" s="6"/>
      <c r="J50" s="6"/>
    </row>
    <row r="51" spans="1:10" s="9" customFormat="1" ht="18" customHeight="1">
      <c r="A51" s="12">
        <v>148</v>
      </c>
      <c r="B51" s="12" t="s">
        <v>67</v>
      </c>
      <c r="C51" s="12">
        <v>400</v>
      </c>
      <c r="D51" s="11"/>
      <c r="E51" s="6"/>
      <c r="F51" s="6"/>
      <c r="G51" s="6"/>
      <c r="H51" s="6"/>
      <c r="I51" s="6"/>
      <c r="J51" s="6"/>
    </row>
    <row r="52" spans="1:10" s="9" customFormat="1" ht="17.25" customHeight="1">
      <c r="A52" s="12">
        <v>149</v>
      </c>
      <c r="B52" s="12" t="s">
        <v>68</v>
      </c>
      <c r="C52" s="12">
        <v>0</v>
      </c>
      <c r="D52" s="11"/>
      <c r="E52" s="6"/>
      <c r="F52" s="6"/>
      <c r="G52" s="6"/>
      <c r="H52" s="6"/>
      <c r="I52" s="6"/>
      <c r="J52" s="6"/>
    </row>
    <row r="53" spans="1:10" s="9" customFormat="1" ht="18" customHeight="1">
      <c r="A53" s="12">
        <v>150</v>
      </c>
      <c r="B53" s="12" t="s">
        <v>69</v>
      </c>
      <c r="C53" s="12">
        <v>0</v>
      </c>
      <c r="D53" s="11"/>
      <c r="E53" s="6"/>
      <c r="F53" s="6"/>
      <c r="G53" s="6"/>
      <c r="H53" s="6"/>
      <c r="I53" s="6"/>
      <c r="J53" s="6"/>
    </row>
    <row r="54" spans="1:10" s="9" customFormat="1" ht="17.25" customHeight="1">
      <c r="A54" s="12">
        <v>151</v>
      </c>
      <c r="B54" s="12" t="s">
        <v>70</v>
      </c>
      <c r="C54" s="12">
        <v>375</v>
      </c>
      <c r="D54" s="11"/>
      <c r="E54" s="6"/>
      <c r="F54" s="6"/>
      <c r="G54" s="6"/>
      <c r="H54" s="6"/>
      <c r="I54" s="6"/>
      <c r="J54" s="6"/>
    </row>
    <row r="55" spans="1:10" s="9" customFormat="1" ht="18" customHeight="1">
      <c r="A55" s="12">
        <v>152</v>
      </c>
      <c r="B55" s="12" t="s">
        <v>71</v>
      </c>
      <c r="C55" s="12">
        <v>0</v>
      </c>
      <c r="D55" s="11"/>
      <c r="E55" s="6"/>
      <c r="F55" s="6"/>
      <c r="G55" s="6"/>
      <c r="H55" s="6"/>
      <c r="I55" s="6"/>
      <c r="J55" s="6"/>
    </row>
    <row r="56" spans="1:10" s="9" customFormat="1" ht="17.25" customHeight="1">
      <c r="A56" s="12">
        <v>153</v>
      </c>
      <c r="B56" s="12" t="s">
        <v>72</v>
      </c>
      <c r="C56" s="12">
        <v>0</v>
      </c>
      <c r="D56" s="11"/>
      <c r="E56" s="6"/>
      <c r="F56" s="6"/>
      <c r="G56" s="6"/>
      <c r="H56" s="6"/>
      <c r="I56" s="6"/>
      <c r="J56" s="6"/>
    </row>
    <row r="57" spans="1:10" s="9" customFormat="1" ht="18" customHeight="1">
      <c r="A57" s="12">
        <v>154</v>
      </c>
      <c r="B57" s="12" t="s">
        <v>73</v>
      </c>
      <c r="C57" s="12">
        <v>0</v>
      </c>
      <c r="D57" s="11"/>
      <c r="E57" s="6"/>
      <c r="F57" s="6"/>
      <c r="G57" s="6"/>
      <c r="H57" s="6"/>
      <c r="I57" s="6"/>
      <c r="J57" s="6"/>
    </row>
    <row r="58" spans="1:10" s="9" customFormat="1" ht="17.25" customHeight="1">
      <c r="A58" s="12">
        <v>155</v>
      </c>
      <c r="B58" s="12" t="s">
        <v>74</v>
      </c>
      <c r="C58" s="12">
        <v>2700</v>
      </c>
      <c r="D58" s="11"/>
      <c r="E58" s="6"/>
      <c r="F58" s="6"/>
      <c r="G58" s="6"/>
      <c r="H58" s="6"/>
      <c r="I58" s="6"/>
      <c r="J58" s="6"/>
    </row>
    <row r="59" spans="1:10" s="9" customFormat="1" ht="18" customHeight="1">
      <c r="A59" s="12">
        <v>156</v>
      </c>
      <c r="B59" s="12" t="s">
        <v>75</v>
      </c>
      <c r="C59" s="12">
        <v>2200</v>
      </c>
      <c r="D59" s="11"/>
      <c r="E59" s="6"/>
      <c r="F59" s="6"/>
      <c r="G59" s="6"/>
      <c r="H59" s="6"/>
      <c r="I59" s="6"/>
      <c r="J59" s="6"/>
    </row>
    <row r="60" spans="1:10" s="9" customFormat="1" ht="17.25" customHeight="1">
      <c r="A60" s="12">
        <v>157</v>
      </c>
      <c r="B60" s="12" t="s">
        <v>76</v>
      </c>
      <c r="C60" s="12">
        <v>250</v>
      </c>
      <c r="D60" s="11"/>
      <c r="E60" s="6"/>
      <c r="F60" s="6"/>
      <c r="G60" s="6"/>
      <c r="H60" s="6"/>
      <c r="I60" s="6"/>
      <c r="J60" s="6"/>
    </row>
    <row r="61" spans="1:10" s="9" customFormat="1" ht="18" customHeight="1">
      <c r="A61" s="12">
        <v>158</v>
      </c>
      <c r="B61" s="12" t="s">
        <v>77</v>
      </c>
      <c r="C61" s="12">
        <v>10</v>
      </c>
      <c r="D61" s="11"/>
      <c r="E61" s="6"/>
      <c r="F61" s="6"/>
      <c r="G61" s="6"/>
      <c r="H61" s="6"/>
      <c r="I61" s="6"/>
      <c r="J61" s="6"/>
    </row>
    <row r="62" spans="1:10" s="9" customFormat="1" ht="17.25" customHeight="1">
      <c r="A62" s="12">
        <v>159</v>
      </c>
      <c r="B62" s="12" t="s">
        <v>78</v>
      </c>
      <c r="C62" s="12">
        <v>320</v>
      </c>
      <c r="D62" s="11"/>
      <c r="E62" s="6"/>
      <c r="F62" s="6"/>
      <c r="G62" s="6"/>
      <c r="H62" s="6"/>
      <c r="I62" s="6"/>
      <c r="J62" s="6"/>
    </row>
    <row r="63" spans="1:10" s="9" customFormat="1" ht="18" customHeight="1">
      <c r="A63" s="12">
        <v>160</v>
      </c>
      <c r="B63" s="12" t="s">
        <v>79</v>
      </c>
      <c r="C63" s="12">
        <v>650</v>
      </c>
      <c r="D63" s="11"/>
      <c r="E63" s="6"/>
      <c r="F63" s="6"/>
      <c r="G63" s="6"/>
      <c r="H63" s="6"/>
      <c r="I63" s="6"/>
      <c r="J63" s="6"/>
    </row>
    <row r="64" spans="1:10" s="9" customFormat="1" ht="17.25" customHeight="1">
      <c r="A64" s="12">
        <v>161</v>
      </c>
      <c r="B64" s="12" t="s">
        <v>80</v>
      </c>
      <c r="C64" s="12">
        <v>350</v>
      </c>
      <c r="D64" s="11"/>
      <c r="E64" s="6"/>
      <c r="F64" s="6"/>
      <c r="G64" s="6"/>
      <c r="H64" s="6"/>
      <c r="I64" s="6"/>
      <c r="J64" s="6"/>
    </row>
    <row r="65" spans="1:10" s="9" customFormat="1" ht="18" customHeight="1">
      <c r="A65" s="12">
        <v>162</v>
      </c>
      <c r="B65" s="12" t="s">
        <v>81</v>
      </c>
      <c r="C65" s="12">
        <v>480</v>
      </c>
      <c r="D65" s="11"/>
      <c r="E65" s="6"/>
      <c r="F65" s="6"/>
      <c r="G65" s="6"/>
      <c r="H65" s="6"/>
      <c r="I65" s="6"/>
      <c r="J65" s="6"/>
    </row>
    <row r="66" spans="1:10" s="9" customFormat="1" ht="17.25" customHeight="1">
      <c r="A66" s="12">
        <v>163</v>
      </c>
      <c r="B66" s="12" t="s">
        <v>82</v>
      </c>
      <c r="C66" s="12">
        <v>2800</v>
      </c>
      <c r="D66" s="11"/>
      <c r="E66" s="6"/>
      <c r="F66" s="6"/>
      <c r="G66" s="6"/>
      <c r="H66" s="6"/>
      <c r="I66" s="6"/>
      <c r="J66" s="6"/>
    </row>
    <row r="67" spans="1:10" s="9" customFormat="1" ht="18" customHeight="1">
      <c r="A67" s="12">
        <v>164</v>
      </c>
      <c r="B67" s="12" t="s">
        <v>83</v>
      </c>
      <c r="C67" s="12">
        <v>35000</v>
      </c>
      <c r="D67" s="11"/>
      <c r="E67" s="6"/>
      <c r="F67" s="6"/>
      <c r="G67" s="6"/>
      <c r="H67" s="6"/>
      <c r="I67" s="6"/>
      <c r="J67" s="6"/>
    </row>
    <row r="68" spans="1:10" s="9" customFormat="1" ht="17.25" customHeight="1">
      <c r="A68" s="12">
        <v>165</v>
      </c>
      <c r="B68" s="12" t="s">
        <v>84</v>
      </c>
      <c r="C68" s="12">
        <v>1500</v>
      </c>
      <c r="D68" s="11"/>
      <c r="E68" s="6"/>
      <c r="F68" s="6"/>
      <c r="G68" s="6"/>
      <c r="H68" s="6"/>
      <c r="I68" s="6"/>
      <c r="J68" s="6"/>
    </row>
    <row r="69" spans="1:10" s="9" customFormat="1" ht="18" customHeight="1">
      <c r="A69" s="12">
        <v>166</v>
      </c>
      <c r="B69" s="12" t="s">
        <v>85</v>
      </c>
      <c r="C69" s="12">
        <v>3000</v>
      </c>
      <c r="D69" s="11"/>
      <c r="E69" s="6"/>
      <c r="F69" s="6"/>
      <c r="G69" s="6"/>
      <c r="H69" s="6"/>
      <c r="I69" s="6"/>
      <c r="J69" s="6"/>
    </row>
    <row r="70" spans="1:10" s="9" customFormat="1" ht="17.25" customHeight="1">
      <c r="A70" s="12">
        <v>167</v>
      </c>
      <c r="B70" s="12" t="s">
        <v>86</v>
      </c>
      <c r="C70" s="12">
        <v>780</v>
      </c>
      <c r="D70" s="11"/>
      <c r="E70" s="6"/>
      <c r="F70" s="6"/>
      <c r="G70" s="6"/>
      <c r="H70" s="6"/>
      <c r="I70" s="6"/>
      <c r="J70" s="6"/>
    </row>
    <row r="71" spans="1:10" s="9" customFormat="1" ht="18" customHeight="1">
      <c r="A71" s="12">
        <v>168</v>
      </c>
      <c r="B71" s="12" t="s">
        <v>87</v>
      </c>
      <c r="C71" s="12">
        <v>450</v>
      </c>
      <c r="D71" s="11"/>
      <c r="E71" s="6"/>
      <c r="F71" s="6"/>
      <c r="G71" s="6"/>
      <c r="H71" s="6"/>
      <c r="I71" s="6"/>
      <c r="J71" s="6"/>
    </row>
    <row r="72" spans="1:10" s="9" customFormat="1" ht="17.25" customHeight="1">
      <c r="A72" s="12">
        <v>169</v>
      </c>
      <c r="B72" s="12" t="s">
        <v>88</v>
      </c>
      <c r="C72" s="12">
        <v>225</v>
      </c>
      <c r="D72" s="11"/>
      <c r="E72" s="6"/>
      <c r="F72" s="6"/>
      <c r="G72" s="6"/>
      <c r="H72" s="6"/>
      <c r="I72" s="6"/>
      <c r="J72" s="6"/>
    </row>
    <row r="73" spans="1:10" s="9" customFormat="1" ht="18" customHeight="1">
      <c r="A73" s="12">
        <v>170</v>
      </c>
      <c r="B73" s="12" t="s">
        <v>89</v>
      </c>
      <c r="C73" s="12">
        <v>500</v>
      </c>
      <c r="D73" s="11"/>
      <c r="E73" s="6"/>
      <c r="F73" s="6"/>
      <c r="G73" s="6"/>
      <c r="H73" s="6"/>
      <c r="I73" s="6"/>
      <c r="J73" s="6"/>
    </row>
    <row r="74" spans="1:10" s="9" customFormat="1" ht="17.25" customHeight="1">
      <c r="A74" s="12">
        <v>171</v>
      </c>
      <c r="B74" s="12" t="s">
        <v>90</v>
      </c>
      <c r="C74" s="12">
        <v>200</v>
      </c>
      <c r="D74" s="11"/>
      <c r="E74" s="6"/>
      <c r="F74" s="6"/>
      <c r="G74" s="6"/>
      <c r="H74" s="6"/>
      <c r="I74" s="6"/>
      <c r="J74" s="6"/>
    </row>
    <row r="75" spans="1:10" s="9" customFormat="1" ht="18" customHeight="1">
      <c r="A75" s="12">
        <v>172</v>
      </c>
      <c r="B75" s="12" t="s">
        <v>91</v>
      </c>
      <c r="C75" s="12">
        <v>210</v>
      </c>
      <c r="D75" s="11"/>
      <c r="E75" s="6"/>
      <c r="F75" s="6"/>
      <c r="G75" s="6"/>
      <c r="H75" s="6"/>
      <c r="I75" s="6"/>
      <c r="J75" s="6"/>
    </row>
    <row r="76" spans="1:10" s="9" customFormat="1" ht="17.25" customHeight="1">
      <c r="A76" s="12">
        <v>173</v>
      </c>
      <c r="B76" s="12" t="s">
        <v>92</v>
      </c>
      <c r="C76" s="12">
        <v>1100</v>
      </c>
      <c r="D76" s="11"/>
      <c r="E76" s="6"/>
      <c r="F76" s="6"/>
      <c r="G76" s="6"/>
      <c r="H76" s="6"/>
      <c r="I76" s="6"/>
      <c r="J76" s="6"/>
    </row>
    <row r="77" spans="1:10" s="9" customFormat="1" ht="18" customHeight="1">
      <c r="A77" s="12">
        <v>174</v>
      </c>
      <c r="B77" s="12" t="s">
        <v>93</v>
      </c>
      <c r="C77" s="12">
        <v>1000</v>
      </c>
      <c r="D77" s="11"/>
      <c r="E77" s="6"/>
      <c r="F77" s="6"/>
      <c r="G77" s="6"/>
      <c r="H77" s="6"/>
      <c r="I77" s="6"/>
      <c r="J77" s="6"/>
    </row>
    <row r="78" spans="1:10" s="9" customFormat="1" ht="17.25" customHeight="1">
      <c r="A78" s="12">
        <v>175</v>
      </c>
      <c r="B78" s="12" t="s">
        <v>94</v>
      </c>
      <c r="C78" s="12">
        <v>15</v>
      </c>
      <c r="D78" s="11"/>
      <c r="E78" s="6"/>
      <c r="F78" s="6"/>
      <c r="G78" s="6"/>
      <c r="H78" s="6"/>
      <c r="I78" s="6"/>
      <c r="J78" s="6"/>
    </row>
    <row r="79" spans="1:10" s="9" customFormat="1" ht="18" customHeight="1">
      <c r="A79" s="12">
        <v>176</v>
      </c>
      <c r="B79" s="12" t="s">
        <v>95</v>
      </c>
      <c r="C79" s="12">
        <v>110</v>
      </c>
      <c r="D79" s="11"/>
      <c r="E79" s="6"/>
      <c r="F79" s="6"/>
      <c r="G79" s="6"/>
      <c r="H79" s="6"/>
      <c r="I79" s="6"/>
      <c r="J79" s="6"/>
    </row>
    <row r="80" spans="1:10" s="9" customFormat="1" ht="17.25" customHeight="1">
      <c r="A80" s="12">
        <v>177</v>
      </c>
      <c r="B80" s="12" t="s">
        <v>96</v>
      </c>
      <c r="C80" s="12">
        <v>150</v>
      </c>
      <c r="D80" s="11"/>
      <c r="E80" s="6"/>
      <c r="F80" s="6"/>
      <c r="G80" s="6"/>
      <c r="H80" s="6"/>
      <c r="I80" s="6"/>
      <c r="J80" s="6"/>
    </row>
    <row r="81" spans="1:10" s="9" customFormat="1" ht="18" customHeight="1">
      <c r="A81" s="12">
        <v>178</v>
      </c>
      <c r="B81" s="12" t="s">
        <v>97</v>
      </c>
      <c r="C81" s="12">
        <v>120</v>
      </c>
      <c r="D81" s="11"/>
      <c r="E81" s="6"/>
      <c r="F81" s="6"/>
      <c r="G81" s="6"/>
      <c r="H81" s="6"/>
      <c r="I81" s="6"/>
      <c r="J81" s="6"/>
    </row>
    <row r="82" spans="1:10" s="9" customFormat="1" ht="17.25" customHeight="1">
      <c r="A82" s="12">
        <v>179</v>
      </c>
      <c r="B82" s="12" t="s">
        <v>98</v>
      </c>
      <c r="C82" s="12">
        <v>488</v>
      </c>
      <c r="D82" s="11"/>
      <c r="E82" s="6"/>
      <c r="F82" s="6"/>
      <c r="G82" s="6"/>
      <c r="H82" s="6"/>
      <c r="I82" s="6"/>
      <c r="J82" s="6"/>
    </row>
    <row r="83" spans="1:10" s="9" customFormat="1" ht="18" customHeight="1">
      <c r="A83" s="12">
        <v>180</v>
      </c>
      <c r="B83" s="12" t="s">
        <v>99</v>
      </c>
      <c r="C83" s="12">
        <v>230</v>
      </c>
      <c r="D83" s="11"/>
      <c r="E83" s="6"/>
      <c r="F83" s="6"/>
      <c r="G83" s="6"/>
      <c r="H83" s="6"/>
      <c r="I83" s="6"/>
      <c r="J83" s="6"/>
    </row>
    <row r="84" spans="1:10" s="9" customFormat="1" ht="17.25" customHeight="1">
      <c r="A84" s="12">
        <v>181</v>
      </c>
      <c r="B84" s="12" t="s">
        <v>100</v>
      </c>
      <c r="C84" s="12">
        <v>4500</v>
      </c>
      <c r="D84" s="11"/>
      <c r="E84" s="6"/>
      <c r="F84" s="6"/>
      <c r="G84" s="6"/>
      <c r="H84" s="6"/>
      <c r="I84" s="6"/>
      <c r="J84" s="6"/>
    </row>
    <row r="85" spans="1:10" s="9" customFormat="1" ht="18" customHeight="1">
      <c r="A85" s="12">
        <v>182</v>
      </c>
      <c r="B85" s="12" t="s">
        <v>101</v>
      </c>
      <c r="C85" s="12">
        <v>1100</v>
      </c>
      <c r="D85" s="11"/>
      <c r="E85" s="6"/>
      <c r="F85" s="6"/>
      <c r="G85" s="6"/>
      <c r="H85" s="6"/>
      <c r="I85" s="6"/>
      <c r="J85" s="6"/>
    </row>
    <row r="86" spans="1:10" s="9" customFormat="1" ht="17.25" customHeight="1">
      <c r="A86" s="12">
        <v>183</v>
      </c>
      <c r="B86" s="12" t="s">
        <v>102</v>
      </c>
      <c r="C86" s="12">
        <v>40</v>
      </c>
      <c r="D86" s="11"/>
      <c r="E86" s="6"/>
      <c r="F86" s="6"/>
      <c r="G86" s="6"/>
      <c r="H86" s="6"/>
      <c r="I86" s="6"/>
      <c r="J86" s="6"/>
    </row>
    <row r="87" spans="1:10" s="9" customFormat="1" ht="18" customHeight="1">
      <c r="A87" s="12">
        <v>184</v>
      </c>
      <c r="B87" s="12" t="s">
        <v>103</v>
      </c>
      <c r="C87" s="12">
        <v>65</v>
      </c>
      <c r="D87" s="11"/>
      <c r="E87" s="6"/>
      <c r="F87" s="6"/>
      <c r="G87" s="6"/>
      <c r="H87" s="6"/>
      <c r="I87" s="6"/>
      <c r="J87" s="6"/>
    </row>
    <row r="88" spans="1:10" s="9" customFormat="1" ht="17.25" customHeight="1">
      <c r="A88" s="12">
        <v>185</v>
      </c>
      <c r="B88" s="12" t="s">
        <v>104</v>
      </c>
      <c r="C88" s="12">
        <v>450</v>
      </c>
      <c r="D88" s="11"/>
      <c r="E88" s="6"/>
      <c r="F88" s="6"/>
      <c r="G88" s="6"/>
      <c r="H88" s="6"/>
      <c r="I88" s="6"/>
      <c r="J88" s="6"/>
    </row>
    <row r="89" spans="1:10" s="9" customFormat="1" ht="18" customHeight="1">
      <c r="A89" s="12">
        <v>186</v>
      </c>
      <c r="B89" s="12" t="s">
        <v>105</v>
      </c>
      <c r="C89" s="12">
        <v>15</v>
      </c>
      <c r="D89" s="11"/>
      <c r="E89" s="6"/>
      <c r="F89" s="6"/>
      <c r="G89" s="6"/>
      <c r="H89" s="6"/>
      <c r="I89" s="6"/>
      <c r="J89" s="6"/>
    </row>
    <row r="90" spans="1:10" s="9" customFormat="1" ht="17.25" customHeight="1">
      <c r="A90" s="12">
        <v>187</v>
      </c>
      <c r="B90" s="12" t="s">
        <v>106</v>
      </c>
      <c r="C90" s="12">
        <v>105</v>
      </c>
      <c r="D90" s="11"/>
      <c r="E90" s="6"/>
      <c r="F90" s="6"/>
      <c r="G90" s="6"/>
      <c r="H90" s="6"/>
      <c r="I90" s="6"/>
      <c r="J90" s="6"/>
    </row>
    <row r="91" spans="1:10" s="9" customFormat="1" ht="18" customHeight="1">
      <c r="A91" s="12">
        <v>188</v>
      </c>
      <c r="B91" s="12" t="s">
        <v>107</v>
      </c>
      <c r="C91" s="12">
        <v>250</v>
      </c>
      <c r="D91" s="11"/>
      <c r="E91" s="6"/>
      <c r="F91" s="6"/>
      <c r="G91" s="6"/>
      <c r="H91" s="6"/>
      <c r="I91" s="6"/>
      <c r="J91" s="6"/>
    </row>
    <row r="92" spans="1:10" s="9" customFormat="1" ht="17.25" customHeight="1">
      <c r="A92" s="12">
        <v>189</v>
      </c>
      <c r="B92" s="12" t="s">
        <v>108</v>
      </c>
      <c r="C92" s="12">
        <v>350</v>
      </c>
      <c r="D92" s="11"/>
      <c r="E92" s="6"/>
      <c r="F92" s="6"/>
      <c r="G92" s="6"/>
      <c r="H92" s="6"/>
      <c r="I92" s="6"/>
      <c r="J92" s="6"/>
    </row>
    <row r="93" spans="1:10" s="9" customFormat="1" ht="18" customHeight="1">
      <c r="A93" s="12">
        <v>190</v>
      </c>
      <c r="B93" s="12" t="s">
        <v>93</v>
      </c>
      <c r="C93" s="12">
        <v>1000</v>
      </c>
      <c r="D93" s="11"/>
      <c r="E93" s="6"/>
      <c r="F93" s="6"/>
      <c r="G93" s="6"/>
      <c r="H93" s="6"/>
      <c r="I93" s="6"/>
      <c r="J93" s="6"/>
    </row>
    <row r="94" spans="1:10" s="9" customFormat="1" ht="17.25" customHeight="1">
      <c r="A94" s="12">
        <v>191</v>
      </c>
      <c r="B94" s="12" t="s">
        <v>109</v>
      </c>
      <c r="C94" s="12">
        <v>60</v>
      </c>
      <c r="D94" s="11"/>
      <c r="E94" s="6"/>
      <c r="F94" s="6"/>
      <c r="G94" s="6"/>
      <c r="H94" s="6"/>
      <c r="I94" s="6"/>
      <c r="J94" s="6"/>
    </row>
    <row r="95" spans="1:10" s="9" customFormat="1" ht="18" customHeight="1">
      <c r="A95" s="12">
        <v>192</v>
      </c>
      <c r="B95" s="12" t="s">
        <v>110</v>
      </c>
      <c r="C95" s="12">
        <v>125</v>
      </c>
      <c r="D95" s="11"/>
      <c r="E95" s="6"/>
      <c r="F95" s="6"/>
      <c r="G95" s="6"/>
      <c r="H95" s="6"/>
      <c r="I95" s="6"/>
      <c r="J95" s="6"/>
    </row>
    <row r="96" spans="1:10" s="9" customFormat="1" ht="17.25" customHeight="1">
      <c r="A96" s="12">
        <v>193</v>
      </c>
      <c r="B96" s="12" t="s">
        <v>111</v>
      </c>
      <c r="C96" s="12">
        <v>3000</v>
      </c>
      <c r="D96" s="11"/>
      <c r="E96" s="6"/>
      <c r="F96" s="6"/>
      <c r="G96" s="6"/>
      <c r="H96" s="6"/>
      <c r="I96" s="6"/>
      <c r="J96" s="6"/>
    </row>
    <row r="97" spans="1:10" s="9" customFormat="1" ht="18" customHeight="1">
      <c r="A97" s="12">
        <v>194</v>
      </c>
      <c r="B97" s="12" t="s">
        <v>112</v>
      </c>
      <c r="C97" s="12">
        <v>480</v>
      </c>
      <c r="D97" s="11"/>
      <c r="E97" s="6"/>
      <c r="F97" s="6"/>
      <c r="G97" s="6"/>
      <c r="H97" s="6"/>
      <c r="I97" s="6"/>
      <c r="J97" s="6"/>
    </row>
    <row r="98" spans="1:10" s="9" customFormat="1" ht="17.25" customHeight="1">
      <c r="A98" s="12">
        <v>195</v>
      </c>
      <c r="B98" s="12" t="s">
        <v>113</v>
      </c>
      <c r="C98" s="12">
        <v>175</v>
      </c>
      <c r="D98" s="11"/>
      <c r="E98" s="6"/>
      <c r="F98" s="6"/>
      <c r="G98" s="6"/>
      <c r="H98" s="6"/>
      <c r="I98" s="6"/>
      <c r="J98" s="6"/>
    </row>
    <row r="99" spans="1:10" s="9" customFormat="1" ht="18" customHeight="1">
      <c r="A99" s="12">
        <v>196</v>
      </c>
      <c r="B99" s="12" t="s">
        <v>114</v>
      </c>
      <c r="C99" s="12">
        <v>10</v>
      </c>
      <c r="D99" s="11"/>
      <c r="E99" s="6"/>
      <c r="F99" s="6"/>
      <c r="G99" s="6"/>
      <c r="H99" s="6"/>
      <c r="I99" s="6"/>
      <c r="J99" s="6"/>
    </row>
    <row r="100" spans="1:10" s="9" customFormat="1" ht="17.25" customHeight="1">
      <c r="A100" s="12">
        <v>197</v>
      </c>
      <c r="B100" s="12" t="s">
        <v>115</v>
      </c>
      <c r="C100" s="12">
        <v>400</v>
      </c>
      <c r="D100" s="11"/>
      <c r="E100" s="6"/>
      <c r="F100" s="6"/>
      <c r="G100" s="6"/>
      <c r="H100" s="6"/>
      <c r="I100" s="6"/>
      <c r="J100" s="6"/>
    </row>
    <row r="101" spans="1:10" s="9" customFormat="1" ht="18" customHeight="1">
      <c r="A101" s="12">
        <v>198</v>
      </c>
      <c r="B101" s="12" t="s">
        <v>116</v>
      </c>
      <c r="C101" s="12">
        <v>1900</v>
      </c>
      <c r="D101" s="11"/>
      <c r="E101" s="6"/>
      <c r="F101" s="6"/>
      <c r="G101" s="6"/>
      <c r="H101" s="6"/>
      <c r="I101" s="6"/>
      <c r="J101" s="6"/>
    </row>
    <row r="102" spans="1:10" s="9" customFormat="1" ht="17.25" customHeight="1">
      <c r="A102" s="12">
        <v>199</v>
      </c>
      <c r="B102" s="12" t="s">
        <v>117</v>
      </c>
      <c r="C102" s="12">
        <v>4500</v>
      </c>
      <c r="D102" s="11"/>
      <c r="E102" s="6"/>
      <c r="F102" s="6"/>
      <c r="G102" s="6"/>
      <c r="H102" s="6"/>
      <c r="I102" s="6"/>
      <c r="J102" s="6"/>
    </row>
    <row r="103" spans="1:10" s="9" customFormat="1" ht="18" customHeight="1">
      <c r="A103" s="12">
        <v>200</v>
      </c>
      <c r="B103" s="12" t="s">
        <v>118</v>
      </c>
      <c r="C103" s="12">
        <v>850</v>
      </c>
      <c r="D103" s="11"/>
      <c r="E103" s="6"/>
      <c r="F103" s="6"/>
      <c r="G103" s="6"/>
      <c r="H103" s="6"/>
      <c r="I103" s="6"/>
      <c r="J103" s="6"/>
    </row>
    <row r="104" spans="1:10" s="9" customFormat="1" ht="17.25" customHeight="1">
      <c r="A104" s="12">
        <v>201</v>
      </c>
      <c r="B104" s="12" t="s">
        <v>119</v>
      </c>
      <c r="C104" s="12">
        <v>4750</v>
      </c>
      <c r="D104" s="11"/>
      <c r="E104" s="6"/>
      <c r="F104" s="6"/>
      <c r="G104" s="6"/>
      <c r="H104" s="6"/>
      <c r="I104" s="6"/>
      <c r="J104" s="6"/>
    </row>
    <row r="105" spans="1:10" s="9" customFormat="1" ht="18" customHeight="1">
      <c r="A105" s="12">
        <v>202</v>
      </c>
      <c r="B105" s="12" t="s">
        <v>120</v>
      </c>
      <c r="C105" s="12">
        <v>35</v>
      </c>
      <c r="D105" s="11"/>
      <c r="E105" s="6"/>
      <c r="F105" s="6"/>
      <c r="G105" s="6"/>
      <c r="H105" s="6"/>
      <c r="I105" s="6"/>
      <c r="J105" s="6"/>
    </row>
    <row r="106" spans="1:10" s="9" customFormat="1" ht="17.25" customHeight="1">
      <c r="A106" s="12">
        <v>203</v>
      </c>
      <c r="B106" s="12" t="s">
        <v>121</v>
      </c>
      <c r="C106" s="12">
        <v>300</v>
      </c>
      <c r="D106" s="11"/>
      <c r="E106" s="6"/>
      <c r="F106" s="6"/>
      <c r="G106" s="6"/>
      <c r="H106" s="6"/>
      <c r="I106" s="6"/>
      <c r="J106" s="6"/>
    </row>
    <row r="107" spans="1:10" s="9" customFormat="1" ht="18" customHeight="1">
      <c r="A107" s="12">
        <v>204</v>
      </c>
      <c r="B107" s="12" t="s">
        <v>122</v>
      </c>
      <c r="C107" s="12">
        <v>325</v>
      </c>
      <c r="D107" s="11"/>
      <c r="E107" s="6"/>
      <c r="F107" s="6"/>
      <c r="G107" s="6"/>
      <c r="H107" s="6"/>
      <c r="I107" s="6"/>
      <c r="J107" s="6"/>
    </row>
    <row r="108" spans="1:10" s="9" customFormat="1" ht="17.25" customHeight="1">
      <c r="A108" s="12">
        <v>205</v>
      </c>
      <c r="B108" s="12" t="s">
        <v>123</v>
      </c>
      <c r="C108" s="12">
        <v>175</v>
      </c>
      <c r="D108" s="11"/>
      <c r="E108" s="6"/>
      <c r="F108" s="6"/>
      <c r="G108" s="6"/>
      <c r="H108" s="6"/>
      <c r="I108" s="6"/>
      <c r="J108" s="6"/>
    </row>
    <row r="109" spans="1:10" s="9" customFormat="1" ht="18" customHeight="1">
      <c r="A109" s="12">
        <v>206</v>
      </c>
      <c r="B109" s="12" t="s">
        <v>124</v>
      </c>
      <c r="C109" s="12">
        <v>250</v>
      </c>
      <c r="D109" s="11"/>
      <c r="E109" s="6"/>
      <c r="F109" s="6"/>
      <c r="G109" s="6"/>
      <c r="H109" s="6"/>
      <c r="I109" s="6"/>
      <c r="J109" s="6"/>
    </row>
    <row r="110" spans="1:10" s="9" customFormat="1" ht="17.25" customHeight="1">
      <c r="A110" s="12">
        <v>207</v>
      </c>
      <c r="B110" s="12" t="s">
        <v>125</v>
      </c>
      <c r="C110" s="12">
        <v>350</v>
      </c>
      <c r="D110" s="11"/>
      <c r="E110" s="6"/>
      <c r="F110" s="6"/>
      <c r="G110" s="6"/>
      <c r="H110" s="6"/>
      <c r="I110" s="6"/>
      <c r="J110" s="6"/>
    </row>
    <row r="111" spans="1:10" s="9" customFormat="1" ht="18" customHeight="1">
      <c r="A111" s="12">
        <v>208</v>
      </c>
      <c r="B111" s="12" t="s">
        <v>126</v>
      </c>
      <c r="C111" s="12">
        <v>55</v>
      </c>
      <c r="D111" s="11"/>
      <c r="E111" s="6"/>
      <c r="F111" s="6"/>
      <c r="G111" s="6"/>
      <c r="H111" s="6"/>
      <c r="I111" s="6"/>
      <c r="J111" s="6"/>
    </row>
    <row r="112" spans="1:10" s="9" customFormat="1" ht="17.25" customHeight="1">
      <c r="A112" s="12">
        <v>209</v>
      </c>
      <c r="B112" s="12" t="s">
        <v>127</v>
      </c>
      <c r="C112" s="12">
        <v>250</v>
      </c>
      <c r="D112" s="11"/>
      <c r="E112" s="6"/>
      <c r="F112" s="6"/>
      <c r="G112" s="6"/>
      <c r="H112" s="6"/>
      <c r="I112" s="6"/>
      <c r="J112" s="6"/>
    </row>
    <row r="113" spans="1:10" s="9" customFormat="1" ht="18" customHeight="1">
      <c r="A113" s="12">
        <v>210</v>
      </c>
      <c r="B113" s="12" t="s">
        <v>128</v>
      </c>
      <c r="C113" s="12">
        <v>350</v>
      </c>
      <c r="D113" s="11"/>
      <c r="E113" s="6"/>
      <c r="F113" s="6"/>
      <c r="G113" s="6"/>
      <c r="H113" s="6"/>
      <c r="I113" s="6"/>
      <c r="J113" s="6"/>
    </row>
    <row r="114" spans="1:10" s="9" customFormat="1" ht="17.25" customHeight="1">
      <c r="A114" s="12">
        <v>211</v>
      </c>
      <c r="B114" s="12" t="s">
        <v>129</v>
      </c>
      <c r="C114" s="12">
        <v>275</v>
      </c>
      <c r="D114" s="11"/>
      <c r="E114" s="6"/>
      <c r="F114" s="6"/>
      <c r="G114" s="6"/>
      <c r="H114" s="6"/>
      <c r="I114" s="6"/>
      <c r="J114" s="6"/>
    </row>
    <row r="115" spans="1:10" s="9" customFormat="1" ht="18" customHeight="1">
      <c r="A115" s="12">
        <v>212</v>
      </c>
      <c r="B115" s="12" t="s">
        <v>130</v>
      </c>
      <c r="C115" s="12">
        <v>275</v>
      </c>
      <c r="D115" s="11"/>
      <c r="E115" s="6"/>
      <c r="F115" s="6"/>
      <c r="G115" s="6"/>
      <c r="H115" s="6"/>
      <c r="I115" s="6"/>
      <c r="J115" s="6"/>
    </row>
    <row r="116" spans="1:10" s="9" customFormat="1" ht="17.25" customHeight="1">
      <c r="A116" s="12">
        <v>213</v>
      </c>
      <c r="B116" s="12" t="s">
        <v>131</v>
      </c>
      <c r="C116" s="12">
        <v>245</v>
      </c>
      <c r="D116" s="11"/>
      <c r="E116" s="6"/>
      <c r="F116" s="6"/>
      <c r="G116" s="6"/>
      <c r="H116" s="6"/>
      <c r="I116" s="6"/>
      <c r="J116" s="6"/>
    </row>
    <row r="117" spans="1:10" s="9" customFormat="1" ht="18" customHeight="1">
      <c r="A117" s="12">
        <v>214</v>
      </c>
      <c r="B117" s="12" t="s">
        <v>132</v>
      </c>
      <c r="C117" s="12">
        <v>315</v>
      </c>
      <c r="D117" s="11"/>
      <c r="E117" s="6"/>
      <c r="F117" s="6"/>
      <c r="G117" s="6"/>
      <c r="H117" s="6"/>
      <c r="I117" s="6"/>
      <c r="J117" s="6"/>
    </row>
    <row r="118" spans="1:10" s="9" customFormat="1" ht="17.25" customHeight="1">
      <c r="A118" s="12">
        <v>215</v>
      </c>
      <c r="B118" s="12" t="s">
        <v>133</v>
      </c>
      <c r="C118" s="12">
        <v>385</v>
      </c>
      <c r="D118" s="11"/>
      <c r="E118" s="6"/>
      <c r="F118" s="6"/>
      <c r="G118" s="6"/>
      <c r="H118" s="6"/>
      <c r="I118" s="6"/>
      <c r="J118" s="6"/>
    </row>
    <row r="119" spans="1:10" s="9" customFormat="1" ht="18" customHeight="1">
      <c r="A119" s="12">
        <v>216</v>
      </c>
      <c r="B119" s="12" t="s">
        <v>134</v>
      </c>
      <c r="C119" s="12">
        <v>725</v>
      </c>
      <c r="D119" s="11"/>
      <c r="E119" s="6"/>
      <c r="F119" s="6"/>
      <c r="G119" s="6"/>
      <c r="H119" s="6"/>
      <c r="I119" s="6"/>
      <c r="J119" s="6"/>
    </row>
    <row r="120" spans="1:10" s="9" customFormat="1" ht="17.25" customHeight="1">
      <c r="A120" s="12">
        <v>217</v>
      </c>
      <c r="B120" s="12" t="s">
        <v>135</v>
      </c>
      <c r="C120" s="12">
        <v>275</v>
      </c>
      <c r="D120" s="11"/>
      <c r="E120" s="6"/>
      <c r="F120" s="6"/>
      <c r="G120" s="6"/>
      <c r="H120" s="6"/>
      <c r="I120" s="6"/>
      <c r="J120" s="6"/>
    </row>
    <row r="121" spans="1:10" s="9" customFormat="1" ht="18" customHeight="1">
      <c r="A121" s="12">
        <v>218</v>
      </c>
      <c r="B121" s="12" t="s">
        <v>136</v>
      </c>
      <c r="C121" s="12">
        <v>10000</v>
      </c>
      <c r="D121" s="11"/>
      <c r="E121" s="6"/>
      <c r="F121" s="6"/>
      <c r="G121" s="6"/>
      <c r="H121" s="6"/>
      <c r="I121" s="6"/>
      <c r="J121" s="6"/>
    </row>
    <row r="122" spans="1:10" s="9" customFormat="1" ht="17.25" customHeight="1">
      <c r="A122" s="12">
        <v>219</v>
      </c>
      <c r="B122" s="12" t="s">
        <v>137</v>
      </c>
      <c r="C122" s="12">
        <v>2000</v>
      </c>
      <c r="D122" s="11"/>
      <c r="E122" s="6"/>
      <c r="F122" s="6"/>
      <c r="G122" s="6"/>
      <c r="H122" s="6"/>
      <c r="I122" s="6"/>
      <c r="J122" s="6"/>
    </row>
    <row r="123" spans="1:10" s="9" customFormat="1" ht="18" customHeight="1">
      <c r="A123" s="12">
        <v>220</v>
      </c>
      <c r="B123" s="12" t="s">
        <v>138</v>
      </c>
      <c r="C123" s="12">
        <v>1550</v>
      </c>
      <c r="D123" s="11"/>
      <c r="E123" s="6"/>
      <c r="F123" s="6"/>
      <c r="G123" s="6"/>
      <c r="H123" s="6"/>
      <c r="I123" s="6"/>
      <c r="J123" s="6"/>
    </row>
    <row r="124" spans="1:10" s="9" customFormat="1" ht="17.25" customHeight="1">
      <c r="A124" s="12">
        <v>221</v>
      </c>
      <c r="B124" s="12" t="s">
        <v>139</v>
      </c>
      <c r="C124" s="12">
        <v>500</v>
      </c>
      <c r="D124" s="11"/>
      <c r="E124" s="6"/>
      <c r="F124" s="6"/>
      <c r="G124" s="6"/>
      <c r="H124" s="6"/>
      <c r="I124" s="6"/>
      <c r="J124" s="6"/>
    </row>
    <row r="125" spans="1:10" s="9" customFormat="1" ht="18" customHeight="1">
      <c r="A125" s="12">
        <v>222</v>
      </c>
      <c r="B125" s="12" t="s">
        <v>140</v>
      </c>
      <c r="C125" s="12">
        <v>20</v>
      </c>
      <c r="D125" s="11"/>
      <c r="E125" s="6"/>
      <c r="F125" s="6"/>
      <c r="G125" s="6"/>
      <c r="H125" s="6"/>
      <c r="I125" s="6"/>
      <c r="J125" s="6"/>
    </row>
    <row r="126" spans="1:10" s="9" customFormat="1" ht="17.25" customHeight="1">
      <c r="A126" s="12">
        <v>223</v>
      </c>
      <c r="B126" s="12" t="s">
        <v>141</v>
      </c>
      <c r="C126" s="12">
        <v>120</v>
      </c>
      <c r="D126" s="11"/>
      <c r="E126" s="6"/>
      <c r="F126" s="6"/>
      <c r="G126" s="6"/>
      <c r="H126" s="6"/>
      <c r="I126" s="6"/>
      <c r="J126" s="6"/>
    </row>
    <row r="127" spans="1:10" s="9" customFormat="1" ht="18" customHeight="1">
      <c r="A127" s="12">
        <v>224</v>
      </c>
      <c r="B127" s="12" t="s">
        <v>142</v>
      </c>
      <c r="C127" s="12">
        <v>75</v>
      </c>
      <c r="D127" s="11"/>
      <c r="E127" s="6"/>
      <c r="F127" s="6"/>
      <c r="G127" s="6"/>
      <c r="H127" s="6"/>
      <c r="I127" s="6"/>
      <c r="J127" s="6"/>
    </row>
    <row r="128" spans="1:10" s="9" customFormat="1" ht="17.25" customHeight="1">
      <c r="A128" s="12">
        <v>225</v>
      </c>
      <c r="B128" s="12" t="s">
        <v>143</v>
      </c>
      <c r="C128" s="12">
        <v>30</v>
      </c>
      <c r="D128" s="11"/>
      <c r="E128" s="6"/>
      <c r="F128" s="6"/>
      <c r="G128" s="6"/>
      <c r="H128" s="6"/>
      <c r="I128" s="6"/>
      <c r="J128" s="6"/>
    </row>
    <row r="129" spans="1:10" s="9" customFormat="1" ht="18" customHeight="1">
      <c r="A129" s="12">
        <v>226</v>
      </c>
      <c r="B129" s="12" t="s">
        <v>144</v>
      </c>
      <c r="C129" s="12">
        <v>275</v>
      </c>
      <c r="D129" s="11"/>
      <c r="E129" s="6"/>
      <c r="F129" s="6"/>
      <c r="G129" s="6"/>
      <c r="H129" s="6"/>
      <c r="I129" s="6"/>
      <c r="J129" s="6"/>
    </row>
    <row r="130" spans="1:10" s="9" customFormat="1" ht="17.25" customHeight="1">
      <c r="A130" s="12">
        <v>227</v>
      </c>
      <c r="B130" s="12" t="s">
        <v>145</v>
      </c>
      <c r="C130" s="12">
        <v>375</v>
      </c>
      <c r="D130" s="11"/>
      <c r="E130" s="6"/>
      <c r="F130" s="6"/>
      <c r="G130" s="6"/>
      <c r="H130" s="6"/>
      <c r="I130" s="6"/>
      <c r="J130" s="6"/>
    </row>
    <row r="131" spans="1:10" s="9" customFormat="1" ht="18" customHeight="1">
      <c r="A131" s="12">
        <v>228</v>
      </c>
      <c r="B131" s="12" t="s">
        <v>146</v>
      </c>
      <c r="C131" s="12">
        <v>400</v>
      </c>
      <c r="D131" s="11"/>
      <c r="E131" s="6"/>
      <c r="F131" s="6"/>
      <c r="G131" s="6"/>
      <c r="H131" s="6"/>
      <c r="I131" s="6"/>
      <c r="J131" s="6"/>
    </row>
    <row r="132" spans="1:10" s="9" customFormat="1" ht="17.25" customHeight="1">
      <c r="A132" s="12">
        <v>229</v>
      </c>
      <c r="B132" s="12" t="s">
        <v>147</v>
      </c>
      <c r="C132" s="12">
        <v>30</v>
      </c>
      <c r="D132" s="11"/>
      <c r="E132" s="6"/>
      <c r="F132" s="6"/>
      <c r="G132" s="6"/>
      <c r="H132" s="6"/>
      <c r="I132" s="6"/>
      <c r="J132" s="6"/>
    </row>
    <row r="133" spans="1:10" s="9" customFormat="1" ht="18" customHeight="1">
      <c r="A133" s="12">
        <v>230</v>
      </c>
      <c r="B133" s="12" t="s">
        <v>148</v>
      </c>
      <c r="C133" s="12">
        <v>275</v>
      </c>
      <c r="D133" s="11"/>
      <c r="E133" s="6"/>
      <c r="F133" s="6"/>
      <c r="G133" s="6"/>
      <c r="H133" s="6"/>
      <c r="I133" s="6"/>
      <c r="J133" s="6"/>
    </row>
    <row r="134" spans="1:10" s="9" customFormat="1" ht="17.25" customHeight="1">
      <c r="A134" s="12">
        <v>231</v>
      </c>
      <c r="B134" s="12" t="s">
        <v>149</v>
      </c>
      <c r="C134" s="12">
        <v>350</v>
      </c>
      <c r="D134" s="11"/>
      <c r="E134" s="6"/>
      <c r="F134" s="6"/>
      <c r="G134" s="6"/>
      <c r="H134" s="6"/>
      <c r="I134" s="6"/>
      <c r="J134" s="6"/>
    </row>
    <row r="135" spans="1:10" s="9" customFormat="1" ht="18" customHeight="1">
      <c r="A135" s="12">
        <v>232</v>
      </c>
      <c r="B135" s="12" t="s">
        <v>150</v>
      </c>
      <c r="C135" s="12">
        <v>1900</v>
      </c>
      <c r="D135" s="11"/>
      <c r="E135" s="6"/>
      <c r="F135" s="6"/>
      <c r="G135" s="6"/>
      <c r="H135" s="6"/>
      <c r="I135" s="6"/>
      <c r="J135" s="6"/>
    </row>
    <row r="136" spans="1:10" s="9" customFormat="1" ht="17.25" customHeight="1">
      <c r="A136" s="12">
        <v>233</v>
      </c>
      <c r="B136" s="12" t="s">
        <v>151</v>
      </c>
      <c r="C136" s="12">
        <v>10</v>
      </c>
      <c r="D136" s="11"/>
      <c r="E136" s="6"/>
      <c r="F136" s="6"/>
      <c r="G136" s="6"/>
      <c r="H136" s="6"/>
      <c r="I136" s="6"/>
      <c r="J136" s="6"/>
    </row>
    <row r="137" spans="1:10" s="9" customFormat="1" ht="18" customHeight="1">
      <c r="A137" s="12">
        <v>234</v>
      </c>
      <c r="B137" s="12" t="s">
        <v>152</v>
      </c>
      <c r="C137" s="12">
        <v>10</v>
      </c>
      <c r="D137" s="11"/>
      <c r="E137" s="6"/>
      <c r="F137" s="6"/>
      <c r="G137" s="6"/>
      <c r="H137" s="6"/>
      <c r="I137" s="6"/>
      <c r="J137" s="6"/>
    </row>
    <row r="138" spans="1:10" s="9" customFormat="1" ht="17.25" customHeight="1">
      <c r="A138" s="12">
        <v>235</v>
      </c>
      <c r="B138" s="12" t="s">
        <v>125</v>
      </c>
      <c r="C138" s="12">
        <v>250</v>
      </c>
      <c r="D138" s="11"/>
      <c r="E138" s="6"/>
      <c r="F138" s="6"/>
      <c r="G138" s="6"/>
      <c r="H138" s="6"/>
      <c r="I138" s="6"/>
      <c r="J138" s="6"/>
    </row>
    <row r="139" spans="1:10" s="9" customFormat="1" ht="18" customHeight="1">
      <c r="A139" s="12">
        <v>236</v>
      </c>
      <c r="B139" s="12" t="s">
        <v>153</v>
      </c>
      <c r="C139" s="12">
        <v>250</v>
      </c>
      <c r="D139" s="11"/>
      <c r="E139" s="6"/>
      <c r="F139" s="6"/>
      <c r="G139" s="6"/>
      <c r="H139" s="6"/>
      <c r="I139" s="6"/>
      <c r="J139" s="6"/>
    </row>
    <row r="140" spans="1:10" s="9" customFormat="1" ht="17.25" customHeight="1">
      <c r="A140" s="12">
        <v>237</v>
      </c>
      <c r="B140" s="12" t="s">
        <v>154</v>
      </c>
      <c r="C140" s="12">
        <v>1500</v>
      </c>
      <c r="D140" s="11"/>
      <c r="E140" s="6"/>
      <c r="F140" s="6"/>
      <c r="G140" s="6"/>
      <c r="H140" s="6"/>
      <c r="I140" s="6"/>
      <c r="J140" s="6"/>
    </row>
    <row r="141" spans="1:10" s="9" customFormat="1" ht="18" customHeight="1">
      <c r="A141" s="12">
        <v>238</v>
      </c>
      <c r="B141" s="12" t="s">
        <v>155</v>
      </c>
      <c r="C141" s="12">
        <v>1450</v>
      </c>
      <c r="D141" s="11"/>
      <c r="E141" s="6"/>
      <c r="F141" s="6"/>
      <c r="G141" s="6"/>
      <c r="H141" s="6"/>
      <c r="I141" s="6"/>
      <c r="J141" s="6"/>
    </row>
    <row r="142" spans="1:10" s="9" customFormat="1" ht="17.25" customHeight="1">
      <c r="A142" s="12">
        <v>239</v>
      </c>
      <c r="B142" s="12" t="s">
        <v>156</v>
      </c>
      <c r="C142" s="12">
        <v>15</v>
      </c>
      <c r="D142" s="11"/>
      <c r="E142" s="6"/>
      <c r="F142" s="6"/>
      <c r="G142" s="6"/>
      <c r="H142" s="6"/>
      <c r="I142" s="6"/>
      <c r="J142" s="6"/>
    </row>
    <row r="143" spans="1:10" s="9" customFormat="1" ht="18" customHeight="1">
      <c r="A143" s="12">
        <v>240</v>
      </c>
      <c r="B143" s="12" t="s">
        <v>157</v>
      </c>
      <c r="C143" s="12">
        <v>50</v>
      </c>
      <c r="D143" s="11"/>
      <c r="E143" s="6"/>
      <c r="F143" s="6"/>
      <c r="G143" s="6"/>
      <c r="H143" s="6"/>
      <c r="I143" s="6"/>
      <c r="J143" s="6"/>
    </row>
    <row r="144" spans="1:10" s="9" customFormat="1" ht="17.25" customHeight="1">
      <c r="A144" s="12"/>
      <c r="B144" s="12"/>
      <c r="C144" s="10"/>
      <c r="D144" s="11"/>
      <c r="E144" s="6"/>
      <c r="F144" s="6"/>
      <c r="G144" s="6"/>
      <c r="H144" s="6"/>
      <c r="I144" s="6"/>
      <c r="J144" s="6"/>
    </row>
    <row r="145" spans="1:10" s="9" customFormat="1" ht="18" customHeight="1">
      <c r="A145" s="12"/>
      <c r="B145" s="12"/>
      <c r="C145" s="10"/>
      <c r="D145" s="11"/>
      <c r="E145" s="6"/>
      <c r="F145" s="6"/>
      <c r="G145" s="6"/>
      <c r="H145" s="6"/>
      <c r="I145" s="6"/>
      <c r="J145" s="6"/>
    </row>
    <row r="146" spans="1:10" s="9" customFormat="1" ht="17.25" customHeight="1">
      <c r="A146" s="12"/>
      <c r="B146" s="12"/>
      <c r="C146" s="10"/>
      <c r="D146" s="11"/>
      <c r="E146" s="6"/>
      <c r="F146" s="6"/>
      <c r="G146" s="6"/>
      <c r="H146" s="6"/>
      <c r="I146" s="6"/>
      <c r="J146" s="6"/>
    </row>
    <row r="147" spans="1:10" s="9" customFormat="1" ht="18" customHeight="1">
      <c r="A147" s="12"/>
      <c r="B147" s="12"/>
      <c r="C147" s="10"/>
      <c r="D147" s="11"/>
      <c r="E147" s="6"/>
      <c r="F147" s="6"/>
      <c r="G147" s="6"/>
      <c r="H147" s="6"/>
      <c r="I147" s="6"/>
      <c r="J147" s="6"/>
    </row>
    <row r="148" spans="1:10" s="9" customFormat="1" ht="17.25" customHeight="1">
      <c r="A148" s="12"/>
      <c r="B148" s="12"/>
      <c r="C148" s="10"/>
      <c r="D148" s="11"/>
      <c r="E148" s="6"/>
      <c r="F148" s="6"/>
      <c r="G148" s="6"/>
      <c r="H148" s="6"/>
      <c r="I148" s="6"/>
      <c r="J148" s="6"/>
    </row>
    <row r="149" spans="1:10" s="9" customFormat="1" ht="18" customHeight="1">
      <c r="A149" s="12"/>
      <c r="B149" s="12"/>
      <c r="C149" s="10"/>
      <c r="D149" s="11"/>
      <c r="E149" s="6"/>
      <c r="F149" s="6"/>
      <c r="G149" s="6"/>
      <c r="H149" s="6"/>
      <c r="I149" s="6"/>
      <c r="J149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0"/>
  <sheetViews>
    <sheetView rightToLeft="1" tabSelected="1" topLeftCell="D1" zoomScale="85" zoomScaleNormal="85" workbookViewId="0">
      <selection activeCell="O6" sqref="O6:O17"/>
    </sheetView>
  </sheetViews>
  <sheetFormatPr defaultColWidth="9" defaultRowHeight="18"/>
  <cols>
    <col min="1" max="1" width="7.140625" style="1" customWidth="1"/>
    <col min="2" max="2" width="24.85546875" style="1" customWidth="1"/>
    <col min="3" max="3" width="12.7109375" style="1" customWidth="1"/>
    <col min="4" max="5" width="6.42578125" style="1" customWidth="1"/>
    <col min="6" max="6" width="9" style="1"/>
    <col min="7" max="8" width="6.42578125" style="1" customWidth="1"/>
    <col min="9" max="9" width="9" style="1"/>
    <col min="10" max="11" width="6.42578125" style="1" customWidth="1"/>
    <col min="12" max="12" width="9" style="1"/>
    <col min="13" max="13" width="10" style="1" customWidth="1"/>
    <col min="14" max="14" width="6.42578125" style="1" customWidth="1"/>
    <col min="15" max="15" width="11.85546875" style="1" customWidth="1"/>
    <col min="16" max="16" width="25.42578125" style="1" customWidth="1"/>
    <col min="17" max="16384" width="9" style="1"/>
  </cols>
  <sheetData>
    <row r="1" spans="1:16" ht="18.75" thickBot="1"/>
    <row r="2" spans="1:16">
      <c r="A2" s="42" t="s">
        <v>11</v>
      </c>
      <c r="B2" s="36" t="s">
        <v>10</v>
      </c>
      <c r="C2" s="39" t="s">
        <v>0</v>
      </c>
      <c r="D2" s="49" t="s">
        <v>8</v>
      </c>
      <c r="E2" s="50"/>
      <c r="F2" s="51"/>
      <c r="G2" s="49" t="s">
        <v>1</v>
      </c>
      <c r="H2" s="50"/>
      <c r="I2" s="51"/>
      <c r="J2" s="49" t="s">
        <v>2</v>
      </c>
      <c r="K2" s="50"/>
      <c r="L2" s="51"/>
      <c r="M2" s="49" t="s">
        <v>9</v>
      </c>
      <c r="N2" s="50"/>
      <c r="O2" s="51"/>
      <c r="P2" s="46" t="s">
        <v>3</v>
      </c>
    </row>
    <row r="3" spans="1:16">
      <c r="A3" s="43"/>
      <c r="B3" s="37"/>
      <c r="C3" s="40"/>
      <c r="D3" s="24" t="s">
        <v>4</v>
      </c>
      <c r="E3" s="2" t="s">
        <v>7</v>
      </c>
      <c r="F3" s="15" t="s">
        <v>5</v>
      </c>
      <c r="G3" s="24" t="s">
        <v>6</v>
      </c>
      <c r="H3" s="2" t="s">
        <v>7</v>
      </c>
      <c r="I3" s="15" t="s">
        <v>5</v>
      </c>
      <c r="J3" s="14" t="s">
        <v>6</v>
      </c>
      <c r="K3" s="2" t="s">
        <v>7</v>
      </c>
      <c r="L3" s="15" t="s">
        <v>5</v>
      </c>
      <c r="M3" s="14" t="s">
        <v>6</v>
      </c>
      <c r="N3" s="2" t="s">
        <v>7</v>
      </c>
      <c r="O3" s="15" t="s">
        <v>5</v>
      </c>
      <c r="P3" s="47"/>
    </row>
    <row r="4" spans="1:16">
      <c r="A4" s="43"/>
      <c r="B4" s="37"/>
      <c r="C4" s="40"/>
      <c r="D4" s="16">
        <f>SUM(D6:D40)</f>
        <v>20</v>
      </c>
      <c r="E4" s="4"/>
      <c r="F4" s="17">
        <f>D4*E4</f>
        <v>0</v>
      </c>
      <c r="G4" s="16">
        <f>SUM(G6:G40)</f>
        <v>0</v>
      </c>
      <c r="H4" s="4"/>
      <c r="I4" s="17">
        <f t="shared" ref="I4" si="0">G4*H4</f>
        <v>0</v>
      </c>
      <c r="J4" s="16">
        <f>SUM(J6:J40)</f>
        <v>4</v>
      </c>
      <c r="K4" s="4"/>
      <c r="L4" s="17">
        <f t="shared" ref="L4" si="1">J4*K4</f>
        <v>0</v>
      </c>
      <c r="M4" s="16">
        <f ca="1">SUM(M6:M40)</f>
        <v>13</v>
      </c>
      <c r="N4" s="4"/>
      <c r="O4" s="17">
        <f t="shared" ref="O4" ca="1" si="2">M4*N4</f>
        <v>0</v>
      </c>
      <c r="P4" s="48"/>
    </row>
    <row r="5" spans="1:16">
      <c r="A5" s="44"/>
      <c r="B5" s="38"/>
      <c r="C5" s="41"/>
      <c r="D5" s="25"/>
      <c r="E5" s="3"/>
      <c r="F5" s="19"/>
      <c r="G5" s="25"/>
      <c r="H5" s="3"/>
      <c r="I5" s="19"/>
      <c r="J5" s="18"/>
      <c r="K5" s="3"/>
      <c r="L5" s="19"/>
      <c r="M5" s="18"/>
      <c r="N5" s="3"/>
      <c r="O5" s="19"/>
      <c r="P5" s="35"/>
    </row>
    <row r="6" spans="1:16" ht="22.5" customHeight="1">
      <c r="A6" s="28">
        <v>101</v>
      </c>
      <c r="B6" s="28" t="str">
        <f>IFERROR(VLOOKUP(A6,'كود الصنف'!$A:$J,2,0),"")</f>
        <v>صفيحة شحم روفان</v>
      </c>
      <c r="C6" s="26">
        <v>43254</v>
      </c>
      <c r="D6" s="20">
        <f>IFERROR(VLOOKUP(A6,'كود الصنف'!A3:D300,4,0),"")</f>
        <v>0</v>
      </c>
      <c r="E6" s="13">
        <f>IFERROR(VLOOKUP($A6,'كود الصنف'!$A:$C,3,0),"")</f>
        <v>450</v>
      </c>
      <c r="F6" s="21">
        <f>IFERROR(D6*E6,"")</f>
        <v>0</v>
      </c>
      <c r="G6" s="20"/>
      <c r="H6" s="13">
        <f>IFERROR(VLOOKUP($A6,'كود الصنف'!$A:$C,3,0),"")</f>
        <v>450</v>
      </c>
      <c r="I6" s="21">
        <f>IFERROR(G6*H6,"")</f>
        <v>0</v>
      </c>
      <c r="J6" s="20">
        <v>1</v>
      </c>
      <c r="K6" s="13">
        <f>IFERROR(VLOOKUP($A6,'كود الصنف'!$A:$C,3,0),"")</f>
        <v>450</v>
      </c>
      <c r="L6" s="21">
        <f>IFERROR(J6*K6,"")</f>
        <v>450</v>
      </c>
      <c r="M6" s="20">
        <f ca="1">IFERROR((D6+SUMIF($A$6:$A$294,A6,$G$6:G6))-SUMIF($A$6:$A$294,A6,$J$6:J6),"")</f>
        <v>-1</v>
      </c>
      <c r="N6" s="13">
        <f>IFERROR(VLOOKUP($A6,'كود الصنف'!$A:$C,3,0),"")</f>
        <v>450</v>
      </c>
      <c r="O6" s="21">
        <f ca="1">IFERROR(M6*N6,"")</f>
        <v>-450</v>
      </c>
      <c r="P6" s="28" t="s">
        <v>158</v>
      </c>
    </row>
    <row r="7" spans="1:16" ht="22.5" customHeight="1">
      <c r="A7" s="28">
        <v>115</v>
      </c>
      <c r="B7" s="28" t="str">
        <f>IFERROR(VLOOKUP(A7,'كود الصنف'!$A:$J,2,0),"")</f>
        <v>استيك كاوتش</v>
      </c>
      <c r="C7" s="26">
        <v>43261</v>
      </c>
      <c r="D7" s="20">
        <f>IFERROR(VLOOKUP(A7,'كود الصنف'!A4:D301,4,0),"")</f>
        <v>10</v>
      </c>
      <c r="E7" s="13">
        <f>IFERROR(VLOOKUP($A7,'كود الصنف'!$A:$C,3,0),"")</f>
        <v>116</v>
      </c>
      <c r="F7" s="21">
        <f t="shared" ref="F7:F17" si="3">IFERROR(D7*E7,"")</f>
        <v>1160</v>
      </c>
      <c r="G7" s="20"/>
      <c r="H7" s="13">
        <f>IFERROR(VLOOKUP($A7,'كود الصنف'!$A:$C,3,0),"")</f>
        <v>116</v>
      </c>
      <c r="I7" s="21">
        <f t="shared" ref="I7:I17" si="4">IFERROR(G7*H7,"")</f>
        <v>0</v>
      </c>
      <c r="J7" s="20">
        <v>1</v>
      </c>
      <c r="K7" s="13">
        <f>IFERROR(VLOOKUP($A7,'كود الصنف'!$A:$C,3,0),"")</f>
        <v>116</v>
      </c>
      <c r="L7" s="21">
        <f t="shared" ref="L7:L17" si="5">IFERROR(J7*K7,"")</f>
        <v>116</v>
      </c>
      <c r="M7" s="20">
        <f ca="1">IFERROR((D7+SUMIF($A$6:$A$294,A7,$G$6:G7))-SUMIF($A$6:$A$294,A7,$J$6:J7),"")</f>
        <v>7</v>
      </c>
      <c r="N7" s="13">
        <f>IFERROR(VLOOKUP($A7,'كود الصنف'!$A:$C,3,0),"")</f>
        <v>116</v>
      </c>
      <c r="O7" s="21">
        <f t="shared" ref="O7:O17" ca="1" si="6">IFERROR(M7*N7,"")</f>
        <v>812</v>
      </c>
      <c r="P7" s="28" t="s">
        <v>159</v>
      </c>
    </row>
    <row r="8" spans="1:16" ht="22.5" customHeight="1">
      <c r="A8" s="28">
        <v>115</v>
      </c>
      <c r="B8" s="28" t="str">
        <f>IFERROR(VLOOKUP(A8,'كود الصنف'!$A:$J,2,0),"")</f>
        <v>استيك كاوتش</v>
      </c>
      <c r="C8" s="26">
        <v>43270</v>
      </c>
      <c r="D8" s="20">
        <f>IFERROR(VLOOKUP(A8,'كود الصنف'!A5:D302,4,0),"")</f>
        <v>10</v>
      </c>
      <c r="E8" s="13">
        <f>IFERROR(VLOOKUP($A8,'كود الصنف'!$A:$C,3,0),"")</f>
        <v>116</v>
      </c>
      <c r="F8" s="21">
        <f t="shared" si="3"/>
        <v>1160</v>
      </c>
      <c r="G8" s="20"/>
      <c r="H8" s="13">
        <f>IFERROR(VLOOKUP($A8,'كود الصنف'!$A:$C,3,0),"")</f>
        <v>116</v>
      </c>
      <c r="I8" s="21">
        <f t="shared" si="4"/>
        <v>0</v>
      </c>
      <c r="J8" s="30">
        <v>2</v>
      </c>
      <c r="K8" s="13">
        <f>IFERROR(VLOOKUP($A8,'كود الصنف'!$A:$C,3,0),"")</f>
        <v>116</v>
      </c>
      <c r="L8" s="21">
        <f t="shared" si="5"/>
        <v>232</v>
      </c>
      <c r="M8" s="20">
        <f ca="1">IFERROR((D8+SUMIF($A$6:$A$294,A8,$G$6:G8))-SUMIF($A$6:$A$294,A8,$J$6:J8),"")</f>
        <v>7</v>
      </c>
      <c r="N8" s="13">
        <f>IFERROR(VLOOKUP($A8,'كود الصنف'!$A:$C,3,0),"")</f>
        <v>116</v>
      </c>
      <c r="O8" s="21">
        <f t="shared" ca="1" si="6"/>
        <v>812</v>
      </c>
      <c r="P8" s="28" t="s">
        <v>160</v>
      </c>
    </row>
    <row r="9" spans="1:16" ht="22.5" customHeight="1">
      <c r="A9" s="28"/>
      <c r="B9" s="28" t="str">
        <f>IFERROR(VLOOKUP(A9,'كود الصنف'!$A:$J,2,0),"")</f>
        <v/>
      </c>
      <c r="C9" s="26"/>
      <c r="D9" s="20" t="str">
        <f>IFERROR(VLOOKUP(A9,'كود الصنف'!A6:D303,4,0),"")</f>
        <v/>
      </c>
      <c r="E9" s="13" t="str">
        <f>IFERROR(VLOOKUP($A9,'كود الصنف'!$A:$C,3,0),"")</f>
        <v/>
      </c>
      <c r="F9" s="21" t="str">
        <f t="shared" si="3"/>
        <v/>
      </c>
      <c r="G9" s="20"/>
      <c r="H9" s="13" t="str">
        <f>IFERROR(VLOOKUP($A9,'كود الصنف'!$A:$C,3,0),"")</f>
        <v/>
      </c>
      <c r="I9" s="21" t="str">
        <f t="shared" si="4"/>
        <v/>
      </c>
      <c r="J9" s="20"/>
      <c r="K9" s="13" t="str">
        <f>IFERROR(VLOOKUP($A9,'كود الصنف'!$A:$C,3,0),"")</f>
        <v/>
      </c>
      <c r="L9" s="21" t="str">
        <f t="shared" si="5"/>
        <v/>
      </c>
      <c r="M9" s="20" t="str">
        <f ca="1">IFERROR((D9+SUMIF($A$6:$A$294,A9,$G$6:G9))-SUMIF($A$6:$A$294,A9,$J$6:J9),"")</f>
        <v/>
      </c>
      <c r="N9" s="13" t="str">
        <f>IFERROR(VLOOKUP($A9,'كود الصنف'!$A:$C,3,0),"")</f>
        <v/>
      </c>
      <c r="O9" s="21" t="str">
        <f t="shared" ca="1" si="6"/>
        <v/>
      </c>
      <c r="P9" s="28"/>
    </row>
    <row r="10" spans="1:16" ht="22.5" customHeight="1">
      <c r="A10" s="28"/>
      <c r="B10" s="28" t="str">
        <f>IFERROR(VLOOKUP(A10,'كود الصنف'!$A:$J,2,0),"")</f>
        <v/>
      </c>
      <c r="C10" s="26"/>
      <c r="D10" s="20" t="str">
        <f>IFERROR(VLOOKUP(A10,'كود الصنف'!A7:D304,4,0),"")</f>
        <v/>
      </c>
      <c r="E10" s="13" t="str">
        <f>IFERROR(VLOOKUP($A10,'كود الصنف'!$A:$C,3,0),"")</f>
        <v/>
      </c>
      <c r="F10" s="21" t="str">
        <f t="shared" si="3"/>
        <v/>
      </c>
      <c r="G10" s="20"/>
      <c r="H10" s="13" t="str">
        <f>IFERROR(VLOOKUP($A10,'كود الصنف'!$A:$C,3,0),"")</f>
        <v/>
      </c>
      <c r="I10" s="21" t="str">
        <f t="shared" si="4"/>
        <v/>
      </c>
      <c r="J10" s="20"/>
      <c r="K10" s="13" t="str">
        <f>IFERROR(VLOOKUP($A10,'كود الصنف'!$A:$C,3,0),"")</f>
        <v/>
      </c>
      <c r="L10" s="21" t="str">
        <f t="shared" si="5"/>
        <v/>
      </c>
      <c r="M10" s="20" t="str">
        <f ca="1">IFERROR((D10+SUMIF($A$6:$A$294,A10,$G$6:G10))-SUMIF($A$6:$A$294,A10,$J$6:J10),"")</f>
        <v/>
      </c>
      <c r="N10" s="13" t="str">
        <f>IFERROR(VLOOKUP($A10,'كود الصنف'!$A:$C,3,0),"")</f>
        <v/>
      </c>
      <c r="O10" s="21" t="str">
        <f t="shared" ca="1" si="6"/>
        <v/>
      </c>
      <c r="P10" s="28"/>
    </row>
    <row r="11" spans="1:16" ht="22.5" customHeight="1">
      <c r="A11" s="28"/>
      <c r="B11" s="28" t="str">
        <f>IFERROR(VLOOKUP(A11,'كود الصنف'!$A:$J,2,0),"")</f>
        <v/>
      </c>
      <c r="C11" s="26"/>
      <c r="D11" s="20" t="str">
        <f>IFERROR(VLOOKUP(A11,'كود الصنف'!A8:D305,4,0),"")</f>
        <v/>
      </c>
      <c r="E11" s="13" t="str">
        <f>IFERROR(VLOOKUP($A11,'كود الصنف'!$A:$C,3,0),"")</f>
        <v/>
      </c>
      <c r="F11" s="21" t="str">
        <f t="shared" si="3"/>
        <v/>
      </c>
      <c r="G11" s="20"/>
      <c r="H11" s="13" t="str">
        <f>IFERROR(VLOOKUP($A11,'كود الصنف'!$A:$C,3,0),"")</f>
        <v/>
      </c>
      <c r="I11" s="21" t="str">
        <f t="shared" si="4"/>
        <v/>
      </c>
      <c r="J11" s="20"/>
      <c r="K11" s="13" t="str">
        <f>IFERROR(VLOOKUP($A11,'كود الصنف'!$A:$C,3,0),"")</f>
        <v/>
      </c>
      <c r="L11" s="21" t="str">
        <f t="shared" si="5"/>
        <v/>
      </c>
      <c r="M11" s="20" t="str">
        <f ca="1">IFERROR((D11+SUMIF($A$6:$A$294,A11,$G$6:G11))-SUMIF($A$6:$A$294,A11,$J$6:J11),"")</f>
        <v/>
      </c>
      <c r="N11" s="13" t="str">
        <f>IFERROR(VLOOKUP($A11,'كود الصنف'!$A:$C,3,0),"")</f>
        <v/>
      </c>
      <c r="O11" s="21" t="str">
        <f t="shared" ca="1" si="6"/>
        <v/>
      </c>
      <c r="P11" s="28"/>
    </row>
    <row r="12" spans="1:16" ht="22.5" customHeight="1">
      <c r="A12" s="28"/>
      <c r="B12" s="28" t="str">
        <f>IFERROR(VLOOKUP(A12,'كود الصنف'!$A:$J,2,0),"")</f>
        <v/>
      </c>
      <c r="C12" s="26"/>
      <c r="D12" s="20" t="str">
        <f>IFERROR(VLOOKUP(A12,'كود الصنف'!A9:D306,4,0),"")</f>
        <v/>
      </c>
      <c r="E12" s="13" t="str">
        <f>IFERROR(VLOOKUP($A12,'كود الصنف'!$A:$C,3,0),"")</f>
        <v/>
      </c>
      <c r="F12" s="21" t="str">
        <f t="shared" si="3"/>
        <v/>
      </c>
      <c r="G12" s="20"/>
      <c r="H12" s="13" t="str">
        <f>IFERROR(VLOOKUP($A12,'كود الصنف'!$A:$C,3,0),"")</f>
        <v/>
      </c>
      <c r="I12" s="21" t="str">
        <f t="shared" si="4"/>
        <v/>
      </c>
      <c r="J12" s="20"/>
      <c r="K12" s="13" t="str">
        <f>IFERROR(VLOOKUP($A12,'كود الصنف'!$A:$C,3,0),"")</f>
        <v/>
      </c>
      <c r="L12" s="21" t="str">
        <f t="shared" si="5"/>
        <v/>
      </c>
      <c r="M12" s="20" t="str">
        <f ca="1">IFERROR((D12+SUMIF($A$6:$A$294,A12,$G$6:G12))-SUMIF($A$6:$A$294,A12,$J$6:J12),"")</f>
        <v/>
      </c>
      <c r="N12" s="13" t="str">
        <f>IFERROR(VLOOKUP($A12,'كود الصنف'!$A:$C,3,0),"")</f>
        <v/>
      </c>
      <c r="O12" s="21" t="str">
        <f t="shared" ca="1" si="6"/>
        <v/>
      </c>
      <c r="P12" s="28"/>
    </row>
    <row r="13" spans="1:16" ht="22.5" customHeight="1">
      <c r="A13" s="28"/>
      <c r="B13" s="28" t="str">
        <f>IFERROR(VLOOKUP(A13,'كود الصنف'!$A:$J,2,0),"")</f>
        <v/>
      </c>
      <c r="C13" s="26"/>
      <c r="D13" s="20" t="str">
        <f>IFERROR(VLOOKUP(A13,'كود الصنف'!A10:D307,4,0),"")</f>
        <v/>
      </c>
      <c r="E13" s="13" t="str">
        <f>IFERROR(VLOOKUP($A13,'كود الصنف'!$A:$C,3,0),"")</f>
        <v/>
      </c>
      <c r="F13" s="21" t="str">
        <f t="shared" si="3"/>
        <v/>
      </c>
      <c r="G13" s="20"/>
      <c r="H13" s="13" t="str">
        <f>IFERROR(VLOOKUP($A13,'كود الصنف'!$A:$C,3,0),"")</f>
        <v/>
      </c>
      <c r="I13" s="21" t="str">
        <f t="shared" si="4"/>
        <v/>
      </c>
      <c r="J13" s="20"/>
      <c r="K13" s="13" t="str">
        <f>IFERROR(VLOOKUP($A13,'كود الصنف'!$A:$C,3,0),"")</f>
        <v/>
      </c>
      <c r="L13" s="21" t="str">
        <f t="shared" si="5"/>
        <v/>
      </c>
      <c r="M13" s="20" t="str">
        <f ca="1">IFERROR((D13+SUMIF($A$6:$A$294,A13,$G$6:G13))-SUMIF($A$6:$A$294,A13,$J$6:J13),"")</f>
        <v/>
      </c>
      <c r="N13" s="13" t="str">
        <f>IFERROR(VLOOKUP($A13,'كود الصنف'!$A:$C,3,0),"")</f>
        <v/>
      </c>
      <c r="O13" s="21" t="str">
        <f t="shared" ca="1" si="6"/>
        <v/>
      </c>
      <c r="P13" s="28"/>
    </row>
    <row r="14" spans="1:16" ht="22.5" customHeight="1">
      <c r="A14" s="28"/>
      <c r="B14" s="28" t="str">
        <f>IFERROR(VLOOKUP(A14,'كود الصنف'!$A:$J,2,0),"")</f>
        <v/>
      </c>
      <c r="C14" s="26"/>
      <c r="D14" s="20" t="str">
        <f>IFERROR(VLOOKUP(A14,'كود الصنف'!A11:D308,4,0),"")</f>
        <v/>
      </c>
      <c r="E14" s="13" t="str">
        <f>IFERROR(VLOOKUP($A14,'كود الصنف'!$A:$C,3,0),"")</f>
        <v/>
      </c>
      <c r="F14" s="21" t="str">
        <f t="shared" si="3"/>
        <v/>
      </c>
      <c r="G14" s="20"/>
      <c r="H14" s="13" t="str">
        <f>IFERROR(VLOOKUP($A14,'كود الصنف'!$A:$C,3,0),"")</f>
        <v/>
      </c>
      <c r="I14" s="21" t="str">
        <f t="shared" si="4"/>
        <v/>
      </c>
      <c r="J14" s="20"/>
      <c r="K14" s="13" t="str">
        <f>IFERROR(VLOOKUP($A14,'كود الصنف'!$A:$C,3,0),"")</f>
        <v/>
      </c>
      <c r="L14" s="21" t="str">
        <f t="shared" si="5"/>
        <v/>
      </c>
      <c r="M14" s="20" t="str">
        <f ca="1">IFERROR((D14+SUMIF($A$6:$A$294,A14,$G$6:G14))-SUMIF($A$6:$A$294,A14,$J$6:J14),"")</f>
        <v/>
      </c>
      <c r="N14" s="13" t="str">
        <f>IFERROR(VLOOKUP($A14,'كود الصنف'!$A:$C,3,0),"")</f>
        <v/>
      </c>
      <c r="O14" s="21" t="str">
        <f t="shared" ca="1" si="6"/>
        <v/>
      </c>
      <c r="P14" s="28"/>
    </row>
    <row r="15" spans="1:16" ht="22.5" customHeight="1">
      <c r="A15" s="28"/>
      <c r="B15" s="28" t="str">
        <f>IFERROR(VLOOKUP(A15,'كود الصنف'!$A:$J,2,0),"")</f>
        <v/>
      </c>
      <c r="C15" s="26"/>
      <c r="D15" s="20" t="str">
        <f>IFERROR(VLOOKUP(A15,'كود الصنف'!A12:D309,4,0),"")</f>
        <v/>
      </c>
      <c r="E15" s="13" t="str">
        <f>IFERROR(VLOOKUP($A15,'كود الصنف'!$A:$C,3,0),"")</f>
        <v/>
      </c>
      <c r="F15" s="21" t="str">
        <f t="shared" si="3"/>
        <v/>
      </c>
      <c r="G15" s="20"/>
      <c r="H15" s="13" t="str">
        <f>IFERROR(VLOOKUP($A15,'كود الصنف'!$A:$C,3,0),"")</f>
        <v/>
      </c>
      <c r="I15" s="21" t="str">
        <f t="shared" si="4"/>
        <v/>
      </c>
      <c r="J15" s="20"/>
      <c r="K15" s="13" t="str">
        <f>IFERROR(VLOOKUP($A15,'كود الصنف'!$A:$C,3,0),"")</f>
        <v/>
      </c>
      <c r="L15" s="21" t="str">
        <f t="shared" si="5"/>
        <v/>
      </c>
      <c r="M15" s="20" t="str">
        <f ca="1">IFERROR((D15+SUMIF($A$6:$A$294,A15,$G$6:G15))-SUMIF($A$6:$A$294,A15,$J$6:J15),"")</f>
        <v/>
      </c>
      <c r="N15" s="13" t="str">
        <f>IFERROR(VLOOKUP($A15,'كود الصنف'!$A:$C,3,0),"")</f>
        <v/>
      </c>
      <c r="O15" s="21" t="str">
        <f t="shared" ca="1" si="6"/>
        <v/>
      </c>
      <c r="P15" s="28"/>
    </row>
    <row r="16" spans="1:16" ht="22.5" customHeight="1">
      <c r="A16" s="28"/>
      <c r="B16" s="28" t="str">
        <f>IFERROR(VLOOKUP(A16,'كود الصنف'!$A:$J,2,0),"")</f>
        <v/>
      </c>
      <c r="C16" s="26"/>
      <c r="D16" s="20" t="str">
        <f>IFERROR(VLOOKUP(A16,'كود الصنف'!A13:D310,4,0),"")</f>
        <v/>
      </c>
      <c r="E16" s="13" t="str">
        <f>IFERROR(VLOOKUP($A16,'كود الصنف'!$A:$C,3,0),"")</f>
        <v/>
      </c>
      <c r="F16" s="21" t="str">
        <f t="shared" si="3"/>
        <v/>
      </c>
      <c r="G16" s="20"/>
      <c r="H16" s="13" t="str">
        <f>IFERROR(VLOOKUP($A16,'كود الصنف'!$A:$C,3,0),"")</f>
        <v/>
      </c>
      <c r="I16" s="21" t="str">
        <f t="shared" si="4"/>
        <v/>
      </c>
      <c r="J16" s="20"/>
      <c r="K16" s="13" t="str">
        <f>IFERROR(VLOOKUP($A16,'كود الصنف'!$A:$C,3,0),"")</f>
        <v/>
      </c>
      <c r="L16" s="21" t="str">
        <f t="shared" si="5"/>
        <v/>
      </c>
      <c r="M16" s="20" t="str">
        <f ca="1">IFERROR((D16+SUMIF($A$6:$A$294,A16,$G$6:G16))-SUMIF($A$6:$A$294,A16,$J$6:J16),"")</f>
        <v/>
      </c>
      <c r="N16" s="13" t="str">
        <f>IFERROR(VLOOKUP($A16,'كود الصنف'!$A:$C,3,0),"")</f>
        <v/>
      </c>
      <c r="O16" s="21" t="str">
        <f t="shared" ca="1" si="6"/>
        <v/>
      </c>
      <c r="P16" s="28"/>
    </row>
    <row r="17" spans="1:16" ht="22.5" customHeight="1" thickBot="1">
      <c r="A17" s="29"/>
      <c r="B17" s="29" t="str">
        <f>IFERROR(VLOOKUP(A17,'كود الصنف'!$A:$J,2,0),"")</f>
        <v/>
      </c>
      <c r="C17" s="27"/>
      <c r="D17" s="20" t="str">
        <f>IFERROR(VLOOKUP(A17,'كود الصنف'!A14:D311,4,0),"")</f>
        <v/>
      </c>
      <c r="E17" s="23" t="str">
        <f>IFERROR(VLOOKUP($A17,'كود الصنف'!$A:$C,3,0),"")</f>
        <v/>
      </c>
      <c r="F17" s="21" t="str">
        <f t="shared" si="3"/>
        <v/>
      </c>
      <c r="G17" s="22"/>
      <c r="H17" s="23" t="str">
        <f>IFERROR(VLOOKUP($A17,'كود الصنف'!$A:$C,3,0),"")</f>
        <v/>
      </c>
      <c r="I17" s="21" t="str">
        <f t="shared" si="4"/>
        <v/>
      </c>
      <c r="J17" s="22"/>
      <c r="K17" s="23" t="str">
        <f>IFERROR(VLOOKUP($A17,'كود الصنف'!$A:$C,3,0),"")</f>
        <v/>
      </c>
      <c r="L17" s="21" t="str">
        <f t="shared" si="5"/>
        <v/>
      </c>
      <c r="M17" s="20" t="str">
        <f ca="1">IFERROR((D17+SUMIF($A$6:$A$294,A17,$G$6:G17))-SUMIF($A$6:$A$294,A17,$J$6:J17),"")</f>
        <v/>
      </c>
      <c r="N17" s="23" t="str">
        <f>IFERROR(VLOOKUP($A17,'كود الصنف'!$A:$C,3,0),"")</f>
        <v/>
      </c>
      <c r="O17" s="21" t="str">
        <f t="shared" ca="1" si="6"/>
        <v/>
      </c>
      <c r="P17" s="29"/>
    </row>
    <row r="19" spans="1:16"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6"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mergeCells count="9">
    <mergeCell ref="F19:O20"/>
    <mergeCell ref="P2:P4"/>
    <mergeCell ref="D2:F2"/>
    <mergeCell ref="G2:I2"/>
    <mergeCell ref="J2:L2"/>
    <mergeCell ref="M2:O2"/>
    <mergeCell ref="B2:B5"/>
    <mergeCell ref="C2:C5"/>
    <mergeCell ref="A2:A5"/>
  </mergeCells>
  <printOptions horizontalCentered="1"/>
  <pageMargins left="7.874015748031496E-2" right="7.874015748031496E-2" top="0.15748031496062992" bottom="0.15748031496062992" header="0.11811023622047245" footer="0.11811023622047245"/>
  <pageSetup paperSize="9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كود الصنف</vt:lpstr>
      <vt:lpstr>الوارد والمنصرف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2018-12-27T20:41:16Z</cp:lastPrinted>
  <dcterms:created xsi:type="dcterms:W3CDTF">2018-12-27T20:18:34Z</dcterms:created>
  <dcterms:modified xsi:type="dcterms:W3CDTF">2018-12-28T08:16:39Z</dcterms:modified>
</cp:coreProperties>
</file>