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95" windowWidth="19425" windowHeight="7575"/>
  </bookViews>
  <sheets>
    <sheet name="ديسمبر 2018" sheetId="6" r:id="rId1"/>
  </sheets>
  <definedNames>
    <definedName name="_xlnm.Print_Area" localSheetId="0">'ديسمبر 2018'!$D$7:$Y$58</definedName>
  </definedNames>
  <calcPr calcId="144525"/>
</workbook>
</file>

<file path=xl/calcChain.xml><?xml version="1.0" encoding="utf-8"?>
<calcChain xmlns="http://schemas.openxmlformats.org/spreadsheetml/2006/main">
  <c r="Y34" i="6" l="1"/>
  <c r="Y35" i="6"/>
  <c r="O17" i="6" l="1"/>
  <c r="O16" i="6"/>
  <c r="I47" i="6"/>
  <c r="K47" i="6"/>
  <c r="J47" i="6"/>
  <c r="K49" i="6" l="1"/>
  <c r="V41" i="6" l="1"/>
  <c r="W41" i="6"/>
  <c r="X41" i="6"/>
  <c r="V42" i="6"/>
  <c r="W42" i="6"/>
  <c r="X42" i="6"/>
  <c r="V43" i="6"/>
  <c r="W43" i="6"/>
  <c r="X43" i="6"/>
  <c r="V44" i="6"/>
  <c r="W44" i="6"/>
  <c r="X44" i="6"/>
  <c r="V45" i="6"/>
  <c r="W45" i="6"/>
  <c r="X45" i="6"/>
  <c r="V46" i="6"/>
  <c r="W46" i="6"/>
  <c r="X46" i="6"/>
  <c r="V17" i="6"/>
  <c r="W17" i="6"/>
  <c r="X17" i="6"/>
  <c r="V18" i="6"/>
  <c r="W18" i="6"/>
  <c r="X18" i="6"/>
  <c r="V19" i="6"/>
  <c r="W19" i="6"/>
  <c r="X19" i="6"/>
  <c r="V20" i="6"/>
  <c r="W20" i="6"/>
  <c r="X20" i="6"/>
  <c r="V21" i="6"/>
  <c r="W21" i="6"/>
  <c r="X21" i="6"/>
  <c r="V22" i="6"/>
  <c r="W22" i="6"/>
  <c r="X22" i="6"/>
  <c r="V23" i="6"/>
  <c r="W23" i="6"/>
  <c r="X23" i="6"/>
  <c r="V24" i="6"/>
  <c r="W24" i="6"/>
  <c r="X24" i="6"/>
  <c r="V25" i="6"/>
  <c r="W25" i="6"/>
  <c r="X25" i="6"/>
  <c r="V26" i="6"/>
  <c r="W26" i="6"/>
  <c r="X26" i="6"/>
  <c r="V27" i="6"/>
  <c r="W27" i="6"/>
  <c r="X27" i="6"/>
  <c r="V28" i="6"/>
  <c r="W28" i="6"/>
  <c r="X28" i="6"/>
  <c r="V29" i="6"/>
  <c r="W29" i="6"/>
  <c r="X29" i="6"/>
  <c r="V30" i="6"/>
  <c r="W30" i="6"/>
  <c r="X30" i="6"/>
  <c r="V31" i="6"/>
  <c r="W31" i="6"/>
  <c r="X31" i="6"/>
  <c r="V32" i="6"/>
  <c r="W32" i="6"/>
  <c r="X32" i="6"/>
  <c r="V33" i="6"/>
  <c r="W33" i="6"/>
  <c r="X33" i="6"/>
  <c r="V34" i="6"/>
  <c r="W34" i="6"/>
  <c r="X34" i="6"/>
  <c r="V35" i="6"/>
  <c r="W35" i="6"/>
  <c r="X35" i="6"/>
  <c r="V36" i="6"/>
  <c r="W36" i="6"/>
  <c r="X36" i="6"/>
  <c r="V37" i="6"/>
  <c r="W37" i="6"/>
  <c r="X37" i="6"/>
  <c r="V38" i="6"/>
  <c r="W38" i="6"/>
  <c r="X38" i="6"/>
  <c r="V39" i="6"/>
  <c r="W39" i="6"/>
  <c r="X39" i="6"/>
  <c r="V40" i="6"/>
  <c r="W40" i="6"/>
  <c r="X40" i="6"/>
  <c r="X16" i="6"/>
  <c r="W16" i="6"/>
  <c r="V16" i="6"/>
  <c r="N39" i="6"/>
  <c r="M38" i="6"/>
  <c r="M37" i="6"/>
  <c r="U16" i="6" l="1"/>
  <c r="Y16" i="6"/>
  <c r="U17" i="6"/>
  <c r="Y17" i="6"/>
  <c r="U18" i="6"/>
  <c r="Y18" i="6"/>
  <c r="U19" i="6"/>
  <c r="Y19" i="6"/>
  <c r="U20" i="6"/>
  <c r="Y20" i="6"/>
  <c r="U21" i="6"/>
  <c r="Y21" i="6"/>
  <c r="U22" i="6"/>
  <c r="Y22" i="6"/>
  <c r="U23" i="6"/>
  <c r="Y23" i="6"/>
  <c r="U24" i="6"/>
  <c r="Y24" i="6"/>
  <c r="U25" i="6"/>
  <c r="Y25" i="6"/>
  <c r="U26" i="6"/>
  <c r="Y26" i="6"/>
  <c r="U27" i="6"/>
  <c r="Y27" i="6"/>
  <c r="U28" i="6"/>
  <c r="Y28" i="6"/>
  <c r="U29" i="6"/>
  <c r="Y29" i="6"/>
  <c r="U30" i="6"/>
  <c r="Y30" i="6"/>
  <c r="U31" i="6"/>
  <c r="Y31" i="6"/>
  <c r="U32" i="6"/>
  <c r="Y32" i="6"/>
  <c r="U33" i="6"/>
  <c r="Y33" i="6"/>
  <c r="U34" i="6"/>
  <c r="U35" i="6"/>
  <c r="U36" i="6"/>
  <c r="Y36" i="6"/>
  <c r="U37" i="6"/>
  <c r="Y37" i="6"/>
  <c r="U38" i="6"/>
  <c r="Y38" i="6"/>
  <c r="U39" i="6"/>
  <c r="Y39" i="6"/>
  <c r="U40" i="6"/>
  <c r="Y40" i="6"/>
  <c r="U41" i="6"/>
  <c r="Y41" i="6"/>
  <c r="U42" i="6"/>
  <c r="Y42" i="6"/>
  <c r="U43" i="6"/>
  <c r="Y43" i="6"/>
  <c r="U44" i="6"/>
  <c r="Y44" i="6"/>
  <c r="U45" i="6"/>
  <c r="Y45" i="6"/>
  <c r="U46" i="6"/>
  <c r="Y46" i="6"/>
  <c r="Q47" i="6"/>
  <c r="R47" i="6"/>
  <c r="S47" i="6"/>
  <c r="T47" i="6"/>
  <c r="V12" i="6"/>
  <c r="L16" i="6"/>
  <c r="L34" i="6"/>
  <c r="W49" i="6" l="1"/>
  <c r="V53" i="6"/>
  <c r="V52" i="6"/>
  <c r="V54" i="6"/>
  <c r="M35" i="6"/>
  <c r="N35" i="6"/>
  <c r="M16" i="6" l="1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N16" i="6"/>
  <c r="G45" i="6" l="1"/>
  <c r="F45" i="6" s="1"/>
  <c r="L45" i="6"/>
  <c r="M45" i="6"/>
  <c r="N45" i="6"/>
  <c r="N46" i="6" l="1"/>
  <c r="M46" i="6"/>
  <c r="L46" i="6"/>
  <c r="G46" i="6"/>
  <c r="F46" i="6" s="1"/>
  <c r="N44" i="6"/>
  <c r="M44" i="6"/>
  <c r="L44" i="6"/>
  <c r="G44" i="6"/>
  <c r="F44" i="6" s="1"/>
  <c r="N43" i="6"/>
  <c r="M43" i="6"/>
  <c r="L43" i="6"/>
  <c r="G43" i="6"/>
  <c r="F43" i="6" s="1"/>
  <c r="N42" i="6"/>
  <c r="M42" i="6"/>
  <c r="L42" i="6"/>
  <c r="G42" i="6"/>
  <c r="F42" i="6" s="1"/>
  <c r="N41" i="6"/>
  <c r="M41" i="6"/>
  <c r="L41" i="6"/>
  <c r="G41" i="6"/>
  <c r="F41" i="6" s="1"/>
  <c r="N40" i="6"/>
  <c r="M40" i="6"/>
  <c r="L40" i="6"/>
  <c r="G40" i="6"/>
  <c r="F40" i="6" s="1"/>
  <c r="M39" i="6"/>
  <c r="L39" i="6"/>
  <c r="G39" i="6"/>
  <c r="F39" i="6" s="1"/>
  <c r="N38" i="6"/>
  <c r="L38" i="6"/>
  <c r="G38" i="6"/>
  <c r="F38" i="6" s="1"/>
  <c r="N37" i="6"/>
  <c r="L37" i="6"/>
  <c r="G37" i="6"/>
  <c r="F37" i="6" s="1"/>
  <c r="N36" i="6"/>
  <c r="M36" i="6"/>
  <c r="L36" i="6"/>
  <c r="G36" i="6"/>
  <c r="F36" i="6" s="1"/>
  <c r="L35" i="6"/>
  <c r="G35" i="6"/>
  <c r="F35" i="6" s="1"/>
  <c r="N34" i="6"/>
  <c r="M34" i="6"/>
  <c r="G34" i="6"/>
  <c r="F34" i="6" s="1"/>
  <c r="N33" i="6"/>
  <c r="M33" i="6"/>
  <c r="L33" i="6"/>
  <c r="G33" i="6"/>
  <c r="F33" i="6" s="1"/>
  <c r="N32" i="6"/>
  <c r="M32" i="6"/>
  <c r="L32" i="6"/>
  <c r="G32" i="6"/>
  <c r="F32" i="6" s="1"/>
  <c r="N31" i="6"/>
  <c r="M31" i="6"/>
  <c r="L31" i="6"/>
  <c r="G31" i="6"/>
  <c r="F31" i="6" s="1"/>
  <c r="N30" i="6"/>
  <c r="M30" i="6"/>
  <c r="L30" i="6"/>
  <c r="G30" i="6"/>
  <c r="F30" i="6" s="1"/>
  <c r="N29" i="6"/>
  <c r="M29" i="6"/>
  <c r="L29" i="6"/>
  <c r="G29" i="6"/>
  <c r="F29" i="6" s="1"/>
  <c r="N28" i="6"/>
  <c r="M28" i="6"/>
  <c r="L28" i="6"/>
  <c r="G28" i="6"/>
  <c r="F28" i="6" s="1"/>
  <c r="N27" i="6"/>
  <c r="M27" i="6"/>
  <c r="L27" i="6"/>
  <c r="G27" i="6"/>
  <c r="F27" i="6" s="1"/>
  <c r="N26" i="6"/>
  <c r="M26" i="6"/>
  <c r="L26" i="6"/>
  <c r="G26" i="6"/>
  <c r="F26" i="6" s="1"/>
  <c r="N25" i="6"/>
  <c r="M25" i="6"/>
  <c r="L25" i="6"/>
  <c r="G25" i="6"/>
  <c r="F25" i="6" s="1"/>
  <c r="N24" i="6"/>
  <c r="M24" i="6"/>
  <c r="L24" i="6"/>
  <c r="G24" i="6"/>
  <c r="F24" i="6" s="1"/>
  <c r="N23" i="6"/>
  <c r="M23" i="6"/>
  <c r="L23" i="6"/>
  <c r="G23" i="6"/>
  <c r="F23" i="6" s="1"/>
  <c r="N22" i="6"/>
  <c r="M22" i="6"/>
  <c r="L22" i="6"/>
  <c r="G22" i="6"/>
  <c r="F22" i="6" s="1"/>
  <c r="N21" i="6"/>
  <c r="M21" i="6"/>
  <c r="L21" i="6"/>
  <c r="G21" i="6"/>
  <c r="F21" i="6" s="1"/>
  <c r="N20" i="6"/>
  <c r="M20" i="6"/>
  <c r="L20" i="6"/>
  <c r="G20" i="6"/>
  <c r="F20" i="6" s="1"/>
  <c r="N19" i="6"/>
  <c r="M19" i="6"/>
  <c r="L19" i="6"/>
  <c r="G19" i="6"/>
  <c r="F19" i="6" s="1"/>
  <c r="N18" i="6"/>
  <c r="M18" i="6"/>
  <c r="L18" i="6"/>
  <c r="G18" i="6"/>
  <c r="F18" i="6" s="1"/>
  <c r="N17" i="6"/>
  <c r="M17" i="6"/>
  <c r="L17" i="6"/>
  <c r="G17" i="6"/>
  <c r="F17" i="6" s="1"/>
  <c r="G16" i="6"/>
  <c r="F16" i="6" s="1"/>
  <c r="T10" i="6" l="1"/>
  <c r="J54" i="6"/>
  <c r="J53" i="6"/>
  <c r="J52" i="6"/>
</calcChain>
</file>

<file path=xl/sharedStrings.xml><?xml version="1.0" encoding="utf-8"?>
<sst xmlns="http://schemas.openxmlformats.org/spreadsheetml/2006/main" count="70" uniqueCount="34">
  <si>
    <t xml:space="preserve">من تاريخ </t>
  </si>
  <si>
    <t xml:space="preserve">إلى تاريخ </t>
  </si>
  <si>
    <t xml:space="preserve">التاريخ </t>
  </si>
  <si>
    <t xml:space="preserve">المتوسط </t>
  </si>
  <si>
    <t>المنخفض</t>
  </si>
  <si>
    <t xml:space="preserve">المجموع </t>
  </si>
  <si>
    <t xml:space="preserve"> N</t>
  </si>
  <si>
    <t xml:space="preserve"> M</t>
  </si>
  <si>
    <t xml:space="preserve"> A</t>
  </si>
  <si>
    <t xml:space="preserve">الأعلى </t>
  </si>
  <si>
    <t xml:space="preserve">* حيث تبين أن وردية </t>
  </si>
  <si>
    <t>A</t>
  </si>
  <si>
    <t xml:space="preserve">إجمالي الوصول للمنفذ خلال الشهر </t>
  </si>
  <si>
    <r>
      <t xml:space="preserve">هي </t>
    </r>
    <r>
      <rPr>
        <b/>
        <sz val="16"/>
        <color theme="9" tint="-0.249977111117893"/>
        <rFont val="Calibri"/>
        <family val="2"/>
        <scheme val="minor"/>
      </rPr>
      <t xml:space="preserve">التشغيل المتوسط </t>
    </r>
    <r>
      <rPr>
        <b/>
        <sz val="16"/>
        <color theme="1"/>
        <rFont val="Calibri"/>
        <family val="2"/>
        <scheme val="minor"/>
      </rPr>
      <t xml:space="preserve">النسبة لهذا الشهر </t>
    </r>
  </si>
  <si>
    <r>
      <t xml:space="preserve">هي </t>
    </r>
    <r>
      <rPr>
        <b/>
        <sz val="16"/>
        <color rgb="FF00B050"/>
        <rFont val="Calibri"/>
        <family val="2"/>
        <scheme val="minor"/>
      </rPr>
      <t>التشغيل المنخفض</t>
    </r>
    <r>
      <rPr>
        <b/>
        <sz val="16"/>
        <color theme="1"/>
        <rFont val="Calibri"/>
        <family val="2"/>
        <scheme val="minor"/>
      </rPr>
      <t xml:space="preserve"> النسبة لهذا الشهر </t>
    </r>
  </si>
  <si>
    <t>اليوم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</si>
  <si>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</si>
  <si>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</si>
  <si>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</si>
  <si>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</si>
  <si>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</si>
  <si>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</si>
  <si>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</si>
  <si>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 xml:space="preserve">السبت </t>
  </si>
  <si>
    <r>
      <t xml:space="preserve">هي </t>
    </r>
    <r>
      <rPr>
        <b/>
        <sz val="16"/>
        <color rgb="FFFF0000"/>
        <rFont val="Calibri"/>
        <family val="2"/>
        <scheme val="minor"/>
      </rPr>
      <t>التشغيل الأعلى</t>
    </r>
    <r>
      <rPr>
        <b/>
        <sz val="16"/>
        <color theme="1"/>
        <rFont val="Calibri"/>
        <family val="2"/>
        <scheme val="minor"/>
      </rPr>
      <t xml:space="preserve"> نسبة لهذا الشهر </t>
    </r>
  </si>
  <si>
    <t xml:space="preserve">دخول </t>
  </si>
  <si>
    <t>المغادرة</t>
  </si>
  <si>
    <t>المجموع</t>
  </si>
  <si>
    <t xml:space="preserve">إجمالي المغادرة للمنفذ خلال الشهر </t>
  </si>
  <si>
    <t>هي التشغيل الأعلى نسبة لهذا الشهر</t>
  </si>
  <si>
    <t xml:space="preserve">هي التشغيل المتوسط النسبة لهذا الشهر </t>
  </si>
  <si>
    <t xml:space="preserve">هي التشغيل المنخفض النسبة لهذا الشهر </t>
  </si>
  <si>
    <t>M</t>
  </si>
  <si>
    <r>
      <t xml:space="preserve">   التشغيل الشهري ( ديسمبر ) 2018  </t>
    </r>
    <r>
      <rPr>
        <b/>
        <sz val="48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</si>
</sst>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Border="1" applyAlignment="1" applyProtection="1">
      <alignment horizontal="center"/>
      <protection locked="0"/>
    </xf>
    <xf numFmtId="164" fontId="2" fillId="0" borderId="0" xfId="0" applyNumberFormat="1" applyFont="1" applyBorder="1" applyAlignment="1" applyProtection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/>
    <xf numFmtId="164" fontId="2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 vertical="center" readingOrder="2"/>
    </xf>
    <xf numFmtId="164" fontId="2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 readingOrder="2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readingOrder="2"/>
    </xf>
    <xf numFmtId="164" fontId="2" fillId="5" borderId="1" xfId="0" applyNumberFormat="1" applyFont="1" applyFill="1" applyBorder="1" applyAlignment="1" applyProtection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readingOrder="2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readingOrder="2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>
      <alignment horizontal="left" vertical="center" readingOrder="2"/>
    </xf>
    <xf numFmtId="0" fontId="2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</dxfs>
  <tableStyles count="0" defaultTableStyle="TableStyleMedium2" defaultPivotStyle="PivotStyleLight16"/>
  <colors>
    <mruColors>
      <color rgb="FFDAEEF3"/>
      <color rgb="FFFDE9D9"/>
      <color rgb="FFE4DFEC"/>
      <color rgb="FFFDDF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314324</xdr:colOff>
      <xdr:row>2</xdr:row>
      <xdr:rowOff>89807</xdr:rowOff>
    </xdr:from>
    <xdr:to>
      <xdr:col>25</xdr:col>
      <xdr:colOff>69610</xdr:colOff>
      <xdr:row>4</xdr:row>
      <xdr:rowOff>51026</xdr:rowOff>
    </xdr:to>
    <xdr:pic>
      <xdr:nvPicPr>
        <xdr:cNvPr id="2" name="صورة 1" descr="شعار التسهيل"/>
        <xdr:cNvPicPr/>
      </xdr:nvPicPr>
      <xdr:blipFill>
        <a:blip xmlns:r="http://schemas.openxmlformats.org/officeDocument/2006/relationships" r:embed="rId1"/>
        <a:srcRect t="12372" b="67834"/>
        <a:stretch>
          <a:fillRect/>
        </a:stretch>
      </xdr:blipFill>
      <xdr:spPr bwMode="auto">
        <a:xfrm>
          <a:off x="10017604211" y="280307"/>
          <a:ext cx="1714715" cy="505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D2:Y60"/>
  <sheetViews>
    <sheetView rightToLeft="1" tabSelected="1" view="pageBreakPreview" topLeftCell="A7" zoomScale="70" zoomScaleNormal="66" zoomScaleSheetLayoutView="70" zoomScalePageLayoutView="80" workbookViewId="0">
      <pane xSplit="8" ySplit="9" topLeftCell="I16" activePane="bottomRight" state="frozen"/>
      <selection activeCell="A7" sqref="A7"/>
      <selection pane="topRight" activeCell="I7" sqref="I7"/>
      <selection pane="bottomLeft" activeCell="A16" sqref="A16"/>
      <selection pane="bottomRight" activeCell="M58" sqref="M58:Q58"/>
    </sheetView>
  </sheetViews>
  <sheetFormatPr defaultRowHeight="21"/>
  <cols>
    <col min="1" max="3" width="9.140625" style="3"/>
    <col min="4" max="4" width="11.85546875" style="41" customWidth="1"/>
    <col min="5" max="5" width="15.7109375" style="3" customWidth="1"/>
    <col min="6" max="6" width="2.140625" style="3" hidden="1" customWidth="1"/>
    <col min="7" max="7" width="20.5703125" style="3" customWidth="1"/>
    <col min="8" max="8" width="2" style="34" customWidth="1"/>
    <col min="9" max="9" width="14.42578125" style="3" customWidth="1"/>
    <col min="10" max="10" width="14" style="3" customWidth="1"/>
    <col min="11" max="11" width="14.7109375" style="3" customWidth="1"/>
    <col min="12" max="12" width="10.85546875" style="3" customWidth="1"/>
    <col min="13" max="13" width="11.7109375" style="3" customWidth="1"/>
    <col min="14" max="14" width="11" style="3" customWidth="1"/>
    <col min="15" max="15" width="14.85546875" style="3" customWidth="1"/>
    <col min="16" max="16" width="2.28515625" style="27" customWidth="1"/>
    <col min="17" max="17" width="11.5703125" style="3" customWidth="1"/>
    <col min="18" max="18" width="12.42578125" style="3" customWidth="1"/>
    <col min="19" max="19" width="11.85546875" style="3" customWidth="1"/>
    <col min="20" max="21" width="0" style="3" hidden="1" customWidth="1"/>
    <col min="22" max="22" width="11.7109375" style="3" customWidth="1"/>
    <col min="23" max="23" width="12.140625" style="3" customWidth="1"/>
    <col min="24" max="24" width="13" style="3" customWidth="1"/>
    <col min="25" max="25" width="16.28515625" style="3" customWidth="1"/>
    <col min="26" max="16384" width="9.140625" style="3"/>
  </cols>
  <sheetData>
    <row r="2" spans="5:25" ht="15" customHeight="1"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5:25"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5:25"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5:25"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5:25">
      <c r="E6" s="4"/>
      <c r="F6" s="4"/>
      <c r="G6" s="4"/>
      <c r="H6" s="33"/>
      <c r="I6" s="4"/>
      <c r="J6" s="4"/>
      <c r="K6" s="4"/>
      <c r="L6" s="4"/>
    </row>
    <row r="7" spans="5:25" ht="33.75" customHeight="1">
      <c r="E7" s="69" t="s">
        <v>33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spans="5:25" ht="33.75" customHeight="1"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5:25" ht="33.75" customHeight="1"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</row>
    <row r="10" spans="5:25" ht="21.75" thickBot="1">
      <c r="T10" s="3">
        <f>SUMPRODUCT(--($L$16:$N$46=K$15))</f>
        <v>0</v>
      </c>
      <c r="U10" s="3" t="s">
        <v>11</v>
      </c>
    </row>
    <row r="11" spans="5:25" ht="22.5" thickTop="1" thickBot="1">
      <c r="E11" s="58" t="s">
        <v>0</v>
      </c>
      <c r="F11" s="58"/>
      <c r="G11" s="58"/>
      <c r="H11" s="58"/>
      <c r="I11" s="58"/>
      <c r="J11" s="19"/>
      <c r="K11" s="19"/>
      <c r="L11" s="19"/>
      <c r="M11" s="19"/>
      <c r="N11" s="19"/>
      <c r="O11" s="26"/>
      <c r="P11" s="26"/>
      <c r="Q11" s="5"/>
      <c r="R11" s="5"/>
      <c r="V11" s="58" t="s">
        <v>1</v>
      </c>
      <c r="W11" s="58"/>
      <c r="X11" s="58"/>
      <c r="Y11" s="58"/>
    </row>
    <row r="12" spans="5:25" ht="22.5" thickTop="1" thickBot="1">
      <c r="E12" s="59">
        <v>43435</v>
      </c>
      <c r="F12" s="59"/>
      <c r="G12" s="59"/>
      <c r="H12" s="59"/>
      <c r="I12" s="59"/>
      <c r="J12" s="20"/>
      <c r="K12" s="31"/>
      <c r="L12" s="31"/>
      <c r="M12" s="31"/>
      <c r="N12" s="31"/>
      <c r="O12" s="22"/>
      <c r="P12" s="28"/>
      <c r="Q12" s="6"/>
      <c r="R12" s="6"/>
      <c r="V12" s="61">
        <f>E12+30</f>
        <v>43465</v>
      </c>
      <c r="W12" s="61"/>
      <c r="X12" s="61"/>
      <c r="Y12" s="61"/>
    </row>
    <row r="13" spans="5:25" ht="22.5" thickTop="1" thickBot="1">
      <c r="E13" s="21"/>
      <c r="F13" s="21"/>
      <c r="G13" s="21"/>
      <c r="H13" s="32"/>
      <c r="I13" s="21"/>
      <c r="J13" s="20"/>
      <c r="K13" s="22"/>
      <c r="L13" s="22"/>
      <c r="M13" s="22"/>
      <c r="N13" s="22"/>
      <c r="O13" s="22"/>
      <c r="P13" s="28"/>
      <c r="Q13" s="6"/>
      <c r="R13" s="6"/>
      <c r="Y13" s="22"/>
    </row>
    <row r="14" spans="5:25" ht="33" customHeight="1" thickTop="1" thickBot="1">
      <c r="I14" s="46" t="s">
        <v>25</v>
      </c>
      <c r="J14" s="47"/>
      <c r="K14" s="47"/>
      <c r="L14" s="47"/>
      <c r="M14" s="47"/>
      <c r="N14" s="47"/>
      <c r="O14" s="48"/>
      <c r="P14" s="29"/>
      <c r="Q14" s="46" t="s">
        <v>26</v>
      </c>
      <c r="R14" s="47"/>
      <c r="S14" s="47"/>
      <c r="T14" s="47"/>
      <c r="U14" s="47"/>
      <c r="V14" s="47"/>
      <c r="W14" s="47"/>
      <c r="X14" s="47"/>
      <c r="Y14" s="48"/>
    </row>
    <row r="15" spans="5:25" ht="22.5" thickTop="1" thickBot="1">
      <c r="E15" s="43" t="s">
        <v>15</v>
      </c>
      <c r="F15" s="43"/>
      <c r="G15" s="43" t="s">
        <v>2</v>
      </c>
      <c r="H15" s="35"/>
      <c r="I15" s="8" t="s">
        <v>6</v>
      </c>
      <c r="J15" s="9" t="s">
        <v>7</v>
      </c>
      <c r="K15" s="10" t="s">
        <v>8</v>
      </c>
      <c r="L15" s="7" t="s">
        <v>9</v>
      </c>
      <c r="M15" s="7" t="s">
        <v>3</v>
      </c>
      <c r="N15" s="23" t="s">
        <v>4</v>
      </c>
      <c r="O15" s="25" t="s">
        <v>27</v>
      </c>
      <c r="P15" s="11"/>
      <c r="Q15" s="8" t="s">
        <v>6</v>
      </c>
      <c r="R15" s="9" t="s">
        <v>32</v>
      </c>
      <c r="S15" s="15" t="s">
        <v>11</v>
      </c>
      <c r="T15" s="10" t="s">
        <v>8</v>
      </c>
      <c r="U15" s="7" t="s">
        <v>9</v>
      </c>
      <c r="V15" s="7" t="s">
        <v>9</v>
      </c>
      <c r="W15" s="7" t="s">
        <v>3</v>
      </c>
      <c r="X15" s="7" t="s">
        <v>4</v>
      </c>
      <c r="Y15" s="25" t="s">
        <v>27</v>
      </c>
    </row>
    <row r="16" spans="5:25" ht="22.5" thickTop="1" thickBot="1">
      <c r="E16" s="70" t="s">
        <v>23</v>
      </c>
      <c r="F16" s="43" t="e">
        <f>VLOOKUP(TEXT(G16,"ddd"),{"sun","الأحد";"mon","الإثنين";"tue","الثلاثاء";"wed","الأربعاء";"thu","الخميس";"fri","الجمعة";"sat","السّبت"},2,0)</f>
        <v>#N/A</v>
      </c>
      <c r="G16" s="43">
        <f>$E$12+ROWS($G$16:G16)-1</f>
        <v>43435</v>
      </c>
      <c r="H16" s="35"/>
      <c r="I16" s="12">
        <v>0</v>
      </c>
      <c r="J16" s="13">
        <v>0</v>
      </c>
      <c r="K16" s="14">
        <v>0</v>
      </c>
      <c r="L16" s="15" t="str">
        <f>INDEX($I$15:$K$15,MATCH(LARGE($I16:$K16,COLUMNS($L$10:L10)),$I16:$K16,0))</f>
        <v xml:space="preserve"> N</v>
      </c>
      <c r="M16" s="8" t="str">
        <f>INDEX($I$15:$K$15,MATCH(LARGE($I16:$K16,COLUMNS($L$10:M10)),$I16:$K16,0))</f>
        <v xml:space="preserve"> N</v>
      </c>
      <c r="N16" s="24" t="str">
        <f>INDEX($I$15:$K$15,MATCH(LARGE($I16:$K16,COLUMNS($L$10:N10)),$I16:$K16,0))</f>
        <v xml:space="preserve"> N</v>
      </c>
      <c r="O16" s="25">
        <f>K16+J16+I16</f>
        <v>0</v>
      </c>
      <c r="P16" s="11"/>
      <c r="Q16" s="12">
        <v>0</v>
      </c>
      <c r="R16" s="13">
        <v>0</v>
      </c>
      <c r="S16" s="14">
        <v>0</v>
      </c>
      <c r="T16" s="14">
        <v>390</v>
      </c>
      <c r="U16" s="15" t="e">
        <f>INDEX($I$15:$K$15,MATCH(LARGE($I16:$K16,COLUMNS($L$10:U10)),$I16:$K16,0))</f>
        <v>#NUM!</v>
      </c>
      <c r="V16" s="15" t="str">
        <f>INDEX($I$15:$K$15,MATCH(LARGE($Q16:$S16,COLUMNS($L$10:L10)),$Q16:$S16,0))</f>
        <v xml:space="preserve"> N</v>
      </c>
      <c r="W16" s="15" t="str">
        <f>INDEX($I$15:$K$15,MATCH(LARGE($Q16:$S16,COLUMNS($L$10:M10)),$Q16:$S16,0))</f>
        <v xml:space="preserve"> N</v>
      </c>
      <c r="X16" s="9" t="str">
        <f>INDEX($I$15:$K$15,MATCH(LARGE($Q16:$S16,COLUMNS($L$10:N10)),$Q16:$S16,0))</f>
        <v xml:space="preserve"> N</v>
      </c>
      <c r="Y16" s="25">
        <f t="shared" ref="Y16:Y46" si="0">S16+R16+Q16</f>
        <v>0</v>
      </c>
    </row>
    <row r="17" spans="5:25" ht="22.5" thickTop="1" thickBot="1">
      <c r="E17" s="70" t="s">
        <v>19</v>
      </c>
      <c r="F17" s="43" t="e">
        <f>VLOOKUP(TEXT(G17,"ddd"),{"sun","الأحد";"mon","الإثنين";"tue","الثلاثاء";"wed","الأربعاء";"thu","الخميس";"fri","الجمعة";"sat","السّبت"},2,0)</f>
        <v>#N/A</v>
      </c>
      <c r="G17" s="43">
        <f>$E$12+ROWS($G$16:G17)-1</f>
        <v>43436</v>
      </c>
      <c r="H17" s="35"/>
      <c r="I17" s="12">
        <v>0</v>
      </c>
      <c r="J17" s="13">
        <v>0</v>
      </c>
      <c r="K17" s="14">
        <v>0</v>
      </c>
      <c r="L17" s="15" t="str">
        <f>INDEX($I$15:$K$15,MATCH(LARGE($I17:$K17,COLUMNS($L$10:L11)),$I17:$K17,0))</f>
        <v xml:space="preserve"> N</v>
      </c>
      <c r="M17" s="8" t="str">
        <f>INDEX($I$15:$K$15,MATCH(LARGE($I17:$K17,COLUMNS($L$10:M11)),$I17:$K17,0))</f>
        <v xml:space="preserve"> N</v>
      </c>
      <c r="N17" s="24" t="str">
        <f>INDEX($I$15:$K$15,MATCH(LARGE($I17:$K17,COLUMNS($L$10:N11)),$I17:$K17,0))</f>
        <v xml:space="preserve"> N</v>
      </c>
      <c r="O17" s="25">
        <f>K17+J17+I17</f>
        <v>0</v>
      </c>
      <c r="P17" s="11"/>
      <c r="Q17" s="12">
        <v>0</v>
      </c>
      <c r="R17" s="13">
        <v>0</v>
      </c>
      <c r="S17" s="14">
        <v>0</v>
      </c>
      <c r="T17" s="14">
        <v>663</v>
      </c>
      <c r="U17" s="15" t="e">
        <f>INDEX($I$15:$K$15,MATCH(LARGE($I17:$K17,COLUMNS($L$10:U11)),$I17:$K17,0))</f>
        <v>#NUM!</v>
      </c>
      <c r="V17" s="15" t="str">
        <f>INDEX($I$15:$K$15,MATCH(LARGE($Q17:$S17,COLUMNS($L$10:L11)),$Q17:$S17,0))</f>
        <v xml:space="preserve"> N</v>
      </c>
      <c r="W17" s="15" t="str">
        <f>INDEX($I$15:$K$15,MATCH(LARGE($Q17:$S17,COLUMNS($L$10:M11)),$Q17:$S17,0))</f>
        <v xml:space="preserve"> N</v>
      </c>
      <c r="X17" s="9" t="str">
        <f>INDEX($I$15:$K$15,MATCH(LARGE($Q17:$S17,COLUMNS($L$10:N11)),$Q17:$S17,0))</f>
        <v xml:space="preserve"> N</v>
      </c>
      <c r="Y17" s="25">
        <f t="shared" si="0"/>
        <v>0</v>
      </c>
    </row>
    <row r="18" spans="5:25" ht="22.5" thickTop="1" thickBot="1">
      <c r="E18" s="70" t="s">
        <v>20</v>
      </c>
      <c r="F18" s="43" t="e">
        <f>VLOOKUP(TEXT(G18,"ddd"),{"sun","الأحد";"mon","الإثنين";"tue","الثلاثاء";"wed","الأربعاء";"thu","الخميس";"fri","الجمعة";"sat","السّبت"},2,0)</f>
        <v>#N/A</v>
      </c>
      <c r="G18" s="43">
        <f>$E$12+ROWS($G$16:G18)-1</f>
        <v>43437</v>
      </c>
      <c r="H18" s="35"/>
      <c r="I18" s="12">
        <v>0</v>
      </c>
      <c r="J18" s="13">
        <v>0</v>
      </c>
      <c r="K18" s="14">
        <v>0</v>
      </c>
      <c r="L18" s="15" t="str">
        <f>INDEX($I$15:$K$15,MATCH(LARGE($I18:$K18,COLUMNS($L$10:L12)),$I18:$K18,0))</f>
        <v xml:space="preserve"> N</v>
      </c>
      <c r="M18" s="8" t="str">
        <f>INDEX($I$15:$K$15,MATCH(LARGE($I18:$K18,COLUMNS($L$10:M12)),$I18:$K18,0))</f>
        <v xml:space="preserve"> N</v>
      </c>
      <c r="N18" s="24" t="str">
        <f>INDEX($I$15:$K$15,MATCH(LARGE($I18:$K18,COLUMNS($L$10:N12)),$I18:$K18,0))</f>
        <v xml:space="preserve"> N</v>
      </c>
      <c r="O18" s="25">
        <f t="shared" ref="O18:O46" si="1">K18+J18+I18</f>
        <v>0</v>
      </c>
      <c r="P18" s="11"/>
      <c r="Q18" s="12">
        <v>0</v>
      </c>
      <c r="R18" s="13">
        <v>0</v>
      </c>
      <c r="S18" s="14">
        <v>0</v>
      </c>
      <c r="T18" s="14">
        <v>541</v>
      </c>
      <c r="U18" s="15" t="e">
        <f>INDEX($I$15:$K$15,MATCH(LARGE($I18:$K18,COLUMNS($L$10:U12)),$I18:$K18,0))</f>
        <v>#NUM!</v>
      </c>
      <c r="V18" s="15" t="str">
        <f>INDEX($I$15:$K$15,MATCH(LARGE($Q18:$S18,COLUMNS($L$10:L12)),$Q18:$S18,0))</f>
        <v xml:space="preserve"> N</v>
      </c>
      <c r="W18" s="15" t="str">
        <f>INDEX($I$15:$K$15,MATCH(LARGE($Q18:$S18,COLUMNS($L$10:M12)),$Q18:$S18,0))</f>
        <v xml:space="preserve"> N</v>
      </c>
      <c r="X18" s="9" t="str">
        <f>INDEX($I$15:$K$15,MATCH(LARGE($Q18:$S18,COLUMNS($L$10:N12)),$Q18:$S18,0))</f>
        <v xml:space="preserve"> N</v>
      </c>
      <c r="Y18" s="25">
        <f t="shared" si="0"/>
        <v>0</v>
      </c>
    </row>
    <row r="19" spans="5:25" ht="22.5" thickTop="1" thickBot="1">
      <c r="E19" s="70" t="s">
        <v>21</v>
      </c>
      <c r="F19" s="43" t="e">
        <f>VLOOKUP(TEXT(G19,"ddd"),{"sun","الأحد";"mon","الإثنين";"tue","الثلاثاء";"wed","الأربعاء";"thu","الخميس";"fri","الجمعة";"sat","السّبت"},2,0)</f>
        <v>#N/A</v>
      </c>
      <c r="G19" s="43">
        <f>$E$12+ROWS($G$16:G19)-1</f>
        <v>43438</v>
      </c>
      <c r="H19" s="35"/>
      <c r="I19" s="12">
        <v>0</v>
      </c>
      <c r="J19" s="13">
        <v>0</v>
      </c>
      <c r="K19" s="14">
        <v>0</v>
      </c>
      <c r="L19" s="15" t="str">
        <f>INDEX($I$15:$K$15,MATCH(LARGE($I19:$K19,COLUMNS($L$10:L14)),$I19:$K19,0))</f>
        <v xml:space="preserve"> N</v>
      </c>
      <c r="M19" s="8" t="str">
        <f>INDEX($I$15:$K$15,MATCH(LARGE($I19:$K19,COLUMNS($L$10:M14)),$I19:$K19,0))</f>
        <v xml:space="preserve"> N</v>
      </c>
      <c r="N19" s="24" t="str">
        <f>INDEX($I$15:$K$15,MATCH(LARGE($I19:$K19,COLUMNS($L$10:N14)),$I19:$K19,0))</f>
        <v xml:space="preserve"> N</v>
      </c>
      <c r="O19" s="25">
        <f t="shared" si="1"/>
        <v>0</v>
      </c>
      <c r="P19" s="11"/>
      <c r="Q19" s="12">
        <v>0</v>
      </c>
      <c r="R19" s="13">
        <v>0</v>
      </c>
      <c r="S19" s="14">
        <v>0</v>
      </c>
      <c r="T19" s="14">
        <v>433</v>
      </c>
      <c r="U19" s="15" t="e">
        <f>INDEX($I$15:$K$15,MATCH(LARGE($I19:$K19,COLUMNS($L$10:U14)),$I19:$K19,0))</f>
        <v>#NUM!</v>
      </c>
      <c r="V19" s="15" t="str">
        <f>INDEX($I$15:$K$15,MATCH(LARGE($Q19:$S19,COLUMNS($L$10:L13)),$Q19:$S19,0))</f>
        <v xml:space="preserve"> N</v>
      </c>
      <c r="W19" s="15" t="str">
        <f>INDEX($I$15:$K$15,MATCH(LARGE($Q19:$S19,COLUMNS($L$10:M13)),$Q19:$S19,0))</f>
        <v xml:space="preserve"> N</v>
      </c>
      <c r="X19" s="9" t="str">
        <f>INDEX($I$15:$K$15,MATCH(LARGE($Q19:$S19,COLUMNS($L$10:N13)),$Q19:$S19,0))</f>
        <v xml:space="preserve"> N</v>
      </c>
      <c r="Y19" s="25">
        <f t="shared" si="0"/>
        <v>0</v>
      </c>
    </row>
    <row r="20" spans="5:25" ht="22.5" thickTop="1" thickBot="1">
      <c r="E20" s="70" t="s">
        <v>22</v>
      </c>
      <c r="F20" s="43" t="e">
        <f>VLOOKUP(TEXT(G20,"ddd"),{"sun","الأحد";"mon","الإثنين";"tue","الثلاثاء";"wed","الأربعاء";"thu","الخميس";"fri","الجمعة";"sat","السّبت"},2,0)</f>
        <v>#N/A</v>
      </c>
      <c r="G20" s="43">
        <f>$E$12+ROWS($G$16:G20)-1</f>
        <v>43439</v>
      </c>
      <c r="H20" s="35"/>
      <c r="I20" s="12">
        <v>0</v>
      </c>
      <c r="J20" s="13">
        <v>0</v>
      </c>
      <c r="K20" s="14">
        <v>0</v>
      </c>
      <c r="L20" s="15" t="str">
        <f>INDEX($I$15:$K$15,MATCH(LARGE($I20:$K20,COLUMNS($L$10:L15)),$I20:$K20,0))</f>
        <v xml:space="preserve"> N</v>
      </c>
      <c r="M20" s="8" t="str">
        <f>INDEX($I$15:$K$15,MATCH(LARGE($I20:$K20,COLUMNS($L$10:M15)),$I20:$K20,0))</f>
        <v xml:space="preserve"> N</v>
      </c>
      <c r="N20" s="24" t="str">
        <f>INDEX($I$15:$K$15,MATCH(LARGE($I20:$K20,COLUMNS($L$10:N15)),$I20:$K20,0))</f>
        <v xml:space="preserve"> N</v>
      </c>
      <c r="O20" s="25">
        <f t="shared" si="1"/>
        <v>0</v>
      </c>
      <c r="P20" s="11"/>
      <c r="Q20" s="12">
        <v>0</v>
      </c>
      <c r="R20" s="13">
        <v>0</v>
      </c>
      <c r="S20" s="14">
        <v>0</v>
      </c>
      <c r="T20" s="14">
        <v>523</v>
      </c>
      <c r="U20" s="15" t="e">
        <f>INDEX($I$15:$K$15,MATCH(LARGE($I20:$K20,COLUMNS($L$10:U15)),$I20:$K20,0))</f>
        <v>#NUM!</v>
      </c>
      <c r="V20" s="15" t="str">
        <f>INDEX($I$15:$K$15,MATCH(LARGE($Q20:$S20,COLUMNS($L$10:L14)),$Q20:$S20,0))</f>
        <v xml:space="preserve"> N</v>
      </c>
      <c r="W20" s="15" t="str">
        <f>INDEX($I$15:$K$15,MATCH(LARGE($Q20:$S20,COLUMNS($L$10:M14)),$Q20:$S20,0))</f>
        <v xml:space="preserve"> N</v>
      </c>
      <c r="X20" s="9" t="str">
        <f>INDEX($I$15:$K$15,MATCH(LARGE($Q20:$S20,COLUMNS($L$10:N14)),$Q20:$S20,0))</f>
        <v xml:space="preserve"> N</v>
      </c>
      <c r="Y20" s="25">
        <f t="shared" si="0"/>
        <v>0</v>
      </c>
    </row>
    <row r="21" spans="5:25" ht="22.5" thickTop="1" thickBot="1">
      <c r="E21" s="70" t="s">
        <v>16</v>
      </c>
      <c r="F21" s="43" t="e">
        <f>VLOOKUP(TEXT(G21,"ddd"),{"sun","الأحد";"mon","الإثنين";"tue","الثلاثاء";"wed","الأربعاء";"thu","الخميس";"fri","الجمعة";"sat","السّبت"},2,0)</f>
        <v>#N/A</v>
      </c>
      <c r="G21" s="43">
        <f>$E$12+ROWS($G$16:G21)-1</f>
        <v>43440</v>
      </c>
      <c r="H21" s="35"/>
      <c r="I21" s="12">
        <v>0</v>
      </c>
      <c r="J21" s="13">
        <v>0</v>
      </c>
      <c r="K21" s="14">
        <v>0</v>
      </c>
      <c r="L21" s="15" t="str">
        <f>INDEX($I$15:$K$15,MATCH(LARGE($I21:$K21,COLUMNS($L$10:L16)),$I21:$K21,0))</f>
        <v xml:space="preserve"> N</v>
      </c>
      <c r="M21" s="8" t="str">
        <f>INDEX($I$15:$K$15,MATCH(LARGE($I21:$K21,COLUMNS($L$10:M16)),$I21:$K21,0))</f>
        <v xml:space="preserve"> N</v>
      </c>
      <c r="N21" s="24" t="str">
        <f>INDEX($I$15:$K$15,MATCH(LARGE($I21:$K21,COLUMNS($L$10:N16)),$I21:$K21,0))</f>
        <v xml:space="preserve"> N</v>
      </c>
      <c r="O21" s="25">
        <f t="shared" si="1"/>
        <v>0</v>
      </c>
      <c r="P21" s="11"/>
      <c r="Q21" s="12">
        <v>0</v>
      </c>
      <c r="R21" s="13">
        <v>0</v>
      </c>
      <c r="S21" s="14">
        <v>0</v>
      </c>
      <c r="T21" s="14">
        <v>313</v>
      </c>
      <c r="U21" s="15" t="e">
        <f>INDEX($I$15:$K$15,MATCH(LARGE($I21:$K21,COLUMNS($L$10:U16)),$I21:$K21,0))</f>
        <v>#NUM!</v>
      </c>
      <c r="V21" s="15" t="str">
        <f>INDEX($I$15:$K$15,MATCH(LARGE($Q21:$S21,COLUMNS($L$10:L15)),$Q21:$S21,0))</f>
        <v xml:space="preserve"> N</v>
      </c>
      <c r="W21" s="15" t="str">
        <f>INDEX($I$15:$K$15,MATCH(LARGE($Q21:$S21,COLUMNS($L$10:M15)),$Q21:$S21,0))</f>
        <v xml:space="preserve"> N</v>
      </c>
      <c r="X21" s="9" t="str">
        <f>INDEX($I$15:$K$15,MATCH(LARGE($Q21:$S21,COLUMNS($L$10:N15)),$Q21:$S21,0))</f>
        <v xml:space="preserve"> N</v>
      </c>
      <c r="Y21" s="25">
        <f t="shared" si="0"/>
        <v>0</v>
      </c>
    </row>
    <row r="22" spans="5:25" ht="22.5" thickTop="1" thickBot="1">
      <c r="E22" s="70" t="s">
        <v>17</v>
      </c>
      <c r="F22" s="43" t="e">
        <f>VLOOKUP(TEXT(G22,"ddd"),{"sun","الأحد";"mon","الإثنين";"tue","الثلاثاء";"wed","الأربعاء";"thu","الخميس";"fri","الجمعة";"sat","السّبت"},2,0)</f>
        <v>#N/A</v>
      </c>
      <c r="G22" s="43">
        <f>$E$12+ROWS($G$16:G22)-1</f>
        <v>43441</v>
      </c>
      <c r="H22" s="35"/>
      <c r="I22" s="12">
        <v>0</v>
      </c>
      <c r="J22" s="13">
        <v>0</v>
      </c>
      <c r="K22" s="14">
        <v>0</v>
      </c>
      <c r="L22" s="15" t="str">
        <f>INDEX($I$15:$K$15,MATCH(LARGE($I22:$K22,COLUMNS($L$10:L17)),$I22:$K22,0))</f>
        <v xml:space="preserve"> N</v>
      </c>
      <c r="M22" s="8" t="str">
        <f>INDEX($I$15:$K$15,MATCH(LARGE($I22:$K22,COLUMNS($L$10:M17)),$I22:$K22,0))</f>
        <v xml:space="preserve"> N</v>
      </c>
      <c r="N22" s="24" t="str">
        <f>INDEX($I$15:$K$15,MATCH(LARGE($I22:$K22,COLUMNS($L$10:N17)),$I22:$K22,0))</f>
        <v xml:space="preserve"> N</v>
      </c>
      <c r="O22" s="25">
        <f t="shared" si="1"/>
        <v>0</v>
      </c>
      <c r="P22" s="11"/>
      <c r="Q22" s="12">
        <v>0</v>
      </c>
      <c r="R22" s="13">
        <v>0</v>
      </c>
      <c r="S22" s="14">
        <v>0</v>
      </c>
      <c r="T22" s="14">
        <v>310</v>
      </c>
      <c r="U22" s="15" t="e">
        <f>INDEX($I$15:$K$15,MATCH(LARGE($I22:$K22,COLUMNS($L$10:U17)),$I22:$K22,0))</f>
        <v>#NUM!</v>
      </c>
      <c r="V22" s="15" t="str">
        <f>INDEX($I$15:$K$15,MATCH(LARGE($Q22:$S22,COLUMNS($L$10:L16)),$Q22:$S22,0))</f>
        <v xml:space="preserve"> N</v>
      </c>
      <c r="W22" s="15" t="str">
        <f>INDEX($I$15:$K$15,MATCH(LARGE($Q22:$S22,COLUMNS($L$10:M16)),$Q22:$S22,0))</f>
        <v xml:space="preserve"> N</v>
      </c>
      <c r="X22" s="9" t="str">
        <f>INDEX($I$15:$K$15,MATCH(LARGE($Q22:$S22,COLUMNS($L$10:N16)),$Q22:$S22,0))</f>
        <v xml:space="preserve"> N</v>
      </c>
      <c r="Y22" s="25">
        <f t="shared" si="0"/>
        <v>0</v>
      </c>
    </row>
    <row r="23" spans="5:25" ht="22.5" thickTop="1" thickBot="1">
      <c r="E23" s="70" t="s">
        <v>18</v>
      </c>
      <c r="F23" s="43" t="e">
        <f>VLOOKUP(TEXT(G23,"ddd"),{"sun","الأحد";"mon","الإثنين";"tue","الثلاثاء";"wed","الأربعاء";"thu","الخميس";"fri","الجمعة";"sat","السّبت"},2,0)</f>
        <v>#N/A</v>
      </c>
      <c r="G23" s="43">
        <f>$E$12+ROWS($G$16:G23)-1</f>
        <v>43442</v>
      </c>
      <c r="H23" s="35"/>
      <c r="I23" s="12">
        <v>0</v>
      </c>
      <c r="J23" s="13">
        <v>0</v>
      </c>
      <c r="K23" s="14">
        <v>0</v>
      </c>
      <c r="L23" s="15" t="str">
        <f>INDEX($I$15:$K$15,MATCH(LARGE($I23:$K23,COLUMNS($L$10:L18)),$I23:$K23,0))</f>
        <v xml:space="preserve"> N</v>
      </c>
      <c r="M23" s="8" t="str">
        <f>INDEX($I$15:$K$15,MATCH(LARGE($I23:$K23,COLUMNS($L$10:M18)),$I23:$K23,0))</f>
        <v xml:space="preserve"> N</v>
      </c>
      <c r="N23" s="24" t="str">
        <f>INDEX($I$15:$K$15,MATCH(LARGE($I23:$K23,COLUMNS($L$10:N18)),$I23:$K23,0))</f>
        <v xml:space="preserve"> N</v>
      </c>
      <c r="O23" s="25">
        <f t="shared" si="1"/>
        <v>0</v>
      </c>
      <c r="P23" s="11"/>
      <c r="Q23" s="12">
        <v>0</v>
      </c>
      <c r="R23" s="13">
        <v>0</v>
      </c>
      <c r="S23" s="14">
        <v>0</v>
      </c>
      <c r="T23" s="14">
        <v>113</v>
      </c>
      <c r="U23" s="15" t="e">
        <f>INDEX($I$15:$K$15,MATCH(LARGE($I23:$K23,COLUMNS($L$10:U18)),$I23:$K23,0))</f>
        <v>#NUM!</v>
      </c>
      <c r="V23" s="15" t="str">
        <f>INDEX($I$15:$K$15,MATCH(LARGE($Q23:$S23,COLUMNS($L$10:L17)),$Q23:$S23,0))</f>
        <v xml:space="preserve"> N</v>
      </c>
      <c r="W23" s="15" t="str">
        <f>INDEX($I$15:$K$15,MATCH(LARGE($Q23:$S23,COLUMNS($L$10:M17)),$Q23:$S23,0))</f>
        <v xml:space="preserve"> N</v>
      </c>
      <c r="X23" s="9" t="str">
        <f>INDEX($I$15:$K$15,MATCH(LARGE($Q23:$S23,COLUMNS($L$10:N17)),$Q23:$S23,0))</f>
        <v xml:space="preserve"> N</v>
      </c>
      <c r="Y23" s="25">
        <f t="shared" si="0"/>
        <v>0</v>
      </c>
    </row>
    <row r="24" spans="5:25" ht="22.5" thickTop="1" thickBot="1">
      <c r="E24" s="70" t="s">
        <v>19</v>
      </c>
      <c r="F24" s="43" t="e">
        <f>VLOOKUP(TEXT(G24,"ddd"),{"sun","الأحد";"mon","الإثنين";"tue","الثلاثاء";"wed","الأربعاء";"thu","الخميس";"fri","الجمعة";"sat","السّبت"},2,0)</f>
        <v>#N/A</v>
      </c>
      <c r="G24" s="43">
        <f>$E$12+ROWS($G$16:G24)-1</f>
        <v>43443</v>
      </c>
      <c r="H24" s="35"/>
      <c r="I24" s="12">
        <v>0</v>
      </c>
      <c r="J24" s="13">
        <v>0</v>
      </c>
      <c r="K24" s="14">
        <v>0</v>
      </c>
      <c r="L24" s="15" t="str">
        <f>INDEX($I$15:$K$15,MATCH(LARGE($I24:$K24,COLUMNS($L$10:L19)),$I24:$K24,0))</f>
        <v xml:space="preserve"> N</v>
      </c>
      <c r="M24" s="8" t="str">
        <f>INDEX($I$15:$K$15,MATCH(LARGE($I24:$K24,COLUMNS($L$10:M19)),$I24:$K24,0))</f>
        <v xml:space="preserve"> N</v>
      </c>
      <c r="N24" s="24" t="str">
        <f>INDEX($I$15:$K$15,MATCH(LARGE($I24:$K24,COLUMNS($L$10:N19)),$I24:$K24,0))</f>
        <v xml:space="preserve"> N</v>
      </c>
      <c r="O24" s="25">
        <f t="shared" si="1"/>
        <v>0</v>
      </c>
      <c r="P24" s="11"/>
      <c r="Q24" s="12">
        <v>0</v>
      </c>
      <c r="R24" s="13">
        <v>0</v>
      </c>
      <c r="S24" s="14">
        <v>0</v>
      </c>
      <c r="T24" s="14">
        <v>210</v>
      </c>
      <c r="U24" s="15" t="e">
        <f>INDEX($I$15:$K$15,MATCH(LARGE($I24:$K24,COLUMNS($L$10:U19)),$I24:$K24,0))</f>
        <v>#NUM!</v>
      </c>
      <c r="V24" s="15" t="str">
        <f>INDEX($I$15:$K$15,MATCH(LARGE($Q24:$S24,COLUMNS($L$10:L18)),$Q24:$S24,0))</f>
        <v xml:space="preserve"> N</v>
      </c>
      <c r="W24" s="15" t="str">
        <f>INDEX($I$15:$K$15,MATCH(LARGE($Q24:$S24,COLUMNS($L$10:M18)),$Q24:$S24,0))</f>
        <v xml:space="preserve"> N</v>
      </c>
      <c r="X24" s="9" t="str">
        <f>INDEX($I$15:$K$15,MATCH(LARGE($Q24:$S24,COLUMNS($L$10:N18)),$Q24:$S24,0))</f>
        <v xml:space="preserve"> N</v>
      </c>
      <c r="Y24" s="25">
        <f t="shared" si="0"/>
        <v>0</v>
      </c>
    </row>
    <row r="25" spans="5:25" ht="22.5" thickTop="1" thickBot="1">
      <c r="E25" s="70" t="s">
        <v>20</v>
      </c>
      <c r="F25" s="43" t="e">
        <f>VLOOKUP(TEXT(G25,"ddd"),{"sun","الأحد";"mon","الإثنين";"tue","الثلاثاء";"wed","الأربعاء";"thu","الخميس";"fri","الجمعة";"sat","السّبت"},2,0)</f>
        <v>#N/A</v>
      </c>
      <c r="G25" s="43">
        <f>$E$12+ROWS($G$16:G25)-1</f>
        <v>43444</v>
      </c>
      <c r="H25" s="35"/>
      <c r="I25" s="12">
        <v>0</v>
      </c>
      <c r="J25" s="13">
        <v>0</v>
      </c>
      <c r="K25" s="14">
        <v>0</v>
      </c>
      <c r="L25" s="15" t="str">
        <f>INDEX($I$15:$K$15,MATCH(LARGE($I25:$K25,COLUMNS($L$10:L20)),$I25:$K25,0))</f>
        <v xml:space="preserve"> N</v>
      </c>
      <c r="M25" s="8" t="str">
        <f>INDEX($I$15:$K$15,MATCH(LARGE($I25:$K25,COLUMNS($L$10:M20)),$I25:$K25,0))</f>
        <v xml:space="preserve"> N</v>
      </c>
      <c r="N25" s="24" t="str">
        <f>INDEX($I$15:$K$15,MATCH(LARGE($I25:$K25,COLUMNS($L$10:N20)),$I25:$K25,0))</f>
        <v xml:space="preserve"> N</v>
      </c>
      <c r="O25" s="25">
        <f t="shared" si="1"/>
        <v>0</v>
      </c>
      <c r="P25" s="11"/>
      <c r="Q25" s="12">
        <v>0</v>
      </c>
      <c r="R25" s="13">
        <v>0</v>
      </c>
      <c r="S25" s="14">
        <v>0</v>
      </c>
      <c r="T25" s="14">
        <v>204</v>
      </c>
      <c r="U25" s="15" t="e">
        <f>INDEX($I$15:$K$15,MATCH(LARGE($I25:$K25,COLUMNS($L$10:U20)),$I25:$K25,0))</f>
        <v>#NUM!</v>
      </c>
      <c r="V25" s="15" t="str">
        <f>INDEX($I$15:$K$15,MATCH(LARGE($Q25:$S25,COLUMNS($L$10:L19)),$Q25:$S25,0))</f>
        <v xml:space="preserve"> N</v>
      </c>
      <c r="W25" s="15" t="str">
        <f>INDEX($I$15:$K$15,MATCH(LARGE($Q25:$S25,COLUMNS($L$10:M19)),$Q25:$S25,0))</f>
        <v xml:space="preserve"> N</v>
      </c>
      <c r="X25" s="9" t="str">
        <f>INDEX($I$15:$K$15,MATCH(LARGE($Q25:$S25,COLUMNS($L$10:N19)),$Q25:$S25,0))</f>
        <v xml:space="preserve"> N</v>
      </c>
      <c r="Y25" s="25">
        <f t="shared" si="0"/>
        <v>0</v>
      </c>
    </row>
    <row r="26" spans="5:25" ht="22.5" thickTop="1" thickBot="1">
      <c r="E26" s="70" t="s">
        <v>21</v>
      </c>
      <c r="F26" s="43" t="e">
        <f>VLOOKUP(TEXT(G26,"ddd"),{"sun","الأحد";"mon","الإثنين";"tue","الثلاثاء";"wed","الأربعاء";"thu","الخميس";"fri","الجمعة";"sat","السّبت"},2,0)</f>
        <v>#N/A</v>
      </c>
      <c r="G26" s="43">
        <f>$E$12+ROWS($G$16:G26)-1</f>
        <v>43445</v>
      </c>
      <c r="H26" s="35"/>
      <c r="I26" s="12">
        <v>0</v>
      </c>
      <c r="J26" s="13">
        <v>0</v>
      </c>
      <c r="K26" s="14">
        <v>0</v>
      </c>
      <c r="L26" s="15" t="str">
        <f>INDEX($I$15:$K$15,MATCH(LARGE($I26:$K26,COLUMNS($L$10:L21)),$I26:$K26,0))</f>
        <v xml:space="preserve"> N</v>
      </c>
      <c r="M26" s="8" t="str">
        <f>INDEX($I$15:$K$15,MATCH(LARGE($I26:$K26,COLUMNS($L$10:M21)),$I26:$K26,0))</f>
        <v xml:space="preserve"> N</v>
      </c>
      <c r="N26" s="24" t="str">
        <f>INDEX($I$15:$K$15,MATCH(LARGE($I26:$K26,COLUMNS($L$10:N21)),$I26:$K26,0))</f>
        <v xml:space="preserve"> N</v>
      </c>
      <c r="O26" s="25">
        <f t="shared" si="1"/>
        <v>0</v>
      </c>
      <c r="P26" s="11"/>
      <c r="Q26" s="12">
        <v>0</v>
      </c>
      <c r="R26" s="13">
        <v>0</v>
      </c>
      <c r="S26" s="14">
        <v>0</v>
      </c>
      <c r="T26" s="14">
        <v>194</v>
      </c>
      <c r="U26" s="15" t="e">
        <f>INDEX($I$15:$K$15,MATCH(LARGE($I26:$K26,COLUMNS($L$10:U21)),$I26:$K26,0))</f>
        <v>#NUM!</v>
      </c>
      <c r="V26" s="15" t="str">
        <f>INDEX($I$15:$K$15,MATCH(LARGE($Q26:$S26,COLUMNS($L$10:L20)),$Q26:$S26,0))</f>
        <v xml:space="preserve"> N</v>
      </c>
      <c r="W26" s="15" t="str">
        <f>INDEX($I$15:$K$15,MATCH(LARGE($Q26:$S26,COLUMNS($L$10:M20)),$Q26:$S26,0))</f>
        <v xml:space="preserve"> N</v>
      </c>
      <c r="X26" s="9" t="str">
        <f>INDEX($I$15:$K$15,MATCH(LARGE($Q26:$S26,COLUMNS($L$10:N20)),$Q26:$S26,0))</f>
        <v xml:space="preserve"> N</v>
      </c>
      <c r="Y26" s="25">
        <f t="shared" si="0"/>
        <v>0</v>
      </c>
    </row>
    <row r="27" spans="5:25" ht="22.5" thickTop="1" thickBot="1">
      <c r="E27" s="70" t="s">
        <v>22</v>
      </c>
      <c r="F27" s="43" t="e">
        <f>VLOOKUP(TEXT(G27,"ddd"),{"sun","الأحد";"mon","الإثنين";"tue","الثلاثاء";"wed","الأربعاء";"thu","الخميس";"fri","الجمعة";"sat","السّبت"},2,0)</f>
        <v>#N/A</v>
      </c>
      <c r="G27" s="43">
        <f>$E$12+ROWS($G$16:G27)-1</f>
        <v>43446</v>
      </c>
      <c r="H27" s="35"/>
      <c r="I27" s="12">
        <v>0</v>
      </c>
      <c r="J27" s="13">
        <v>0</v>
      </c>
      <c r="K27" s="14">
        <v>0</v>
      </c>
      <c r="L27" s="15" t="str">
        <f>INDEX($I$15:$K$15,MATCH(LARGE($I27:$K27,COLUMNS($L$10:L22)),$I27:$K27,0))</f>
        <v xml:space="preserve"> N</v>
      </c>
      <c r="M27" s="8" t="str">
        <f>INDEX($I$15:$K$15,MATCH(LARGE($I27:$K27,COLUMNS($L$10:M22)),$I27:$K27,0))</f>
        <v xml:space="preserve"> N</v>
      </c>
      <c r="N27" s="24" t="str">
        <f>INDEX($I$15:$K$15,MATCH(LARGE($I27:$K27,COLUMNS($L$10:N22)),$I27:$K27,0))</f>
        <v xml:space="preserve"> N</v>
      </c>
      <c r="O27" s="25">
        <f t="shared" si="1"/>
        <v>0</v>
      </c>
      <c r="P27" s="11"/>
      <c r="Q27" s="12">
        <v>0</v>
      </c>
      <c r="R27" s="13">
        <v>0</v>
      </c>
      <c r="S27" s="14">
        <v>0</v>
      </c>
      <c r="T27" s="14">
        <v>224</v>
      </c>
      <c r="U27" s="15" t="e">
        <f>INDEX($I$15:$K$15,MATCH(LARGE($I27:$K27,COLUMNS($L$10:U22)),$I27:$K27,0))</f>
        <v>#NUM!</v>
      </c>
      <c r="V27" s="15" t="str">
        <f>INDEX($I$15:$K$15,MATCH(LARGE($Q27:$S27,COLUMNS($L$10:L21)),$Q27:$S27,0))</f>
        <v xml:space="preserve"> N</v>
      </c>
      <c r="W27" s="15" t="str">
        <f>INDEX($I$15:$K$15,MATCH(LARGE($Q27:$S27,COLUMNS($L$10:M21)),$Q27:$S27,0))</f>
        <v xml:space="preserve"> N</v>
      </c>
      <c r="X27" s="9" t="str">
        <f>INDEX($I$15:$K$15,MATCH(LARGE($Q27:$S27,COLUMNS($L$10:N21)),$Q27:$S27,0))</f>
        <v xml:space="preserve"> N</v>
      </c>
      <c r="Y27" s="25">
        <f t="shared" si="0"/>
        <v>0</v>
      </c>
    </row>
    <row r="28" spans="5:25" ht="22.5" thickTop="1" thickBot="1">
      <c r="E28" s="70" t="s">
        <v>16</v>
      </c>
      <c r="F28" s="43" t="e">
        <f>VLOOKUP(TEXT(G28,"ddd"),{"sun","الأحد";"mon","الإثنين";"tue","الثلاثاء";"wed","الأربعاء";"thu","الخميس";"fri","الجمعة";"sat","السّبت"},2,0)</f>
        <v>#N/A</v>
      </c>
      <c r="G28" s="43">
        <f>$E$12+ROWS($G$16:G28)-1</f>
        <v>43447</v>
      </c>
      <c r="H28" s="35"/>
      <c r="I28" s="12">
        <v>0</v>
      </c>
      <c r="J28" s="13">
        <v>0</v>
      </c>
      <c r="K28" s="14">
        <v>0</v>
      </c>
      <c r="L28" s="15" t="str">
        <f>INDEX($I$15:$K$15,MATCH(LARGE($I28:$K28,COLUMNS($L$10:L23)),$I28:$K28,0))</f>
        <v xml:space="preserve"> N</v>
      </c>
      <c r="M28" s="8" t="str">
        <f>INDEX($I$15:$K$15,MATCH(LARGE($I28:$K28,COLUMNS($L$10:M23)),$I28:$K28,0))</f>
        <v xml:space="preserve"> N</v>
      </c>
      <c r="N28" s="24" t="str">
        <f>INDEX($I$15:$K$15,MATCH(LARGE($I28:$K28,COLUMNS($L$10:N23)),$I28:$K28,0))</f>
        <v xml:space="preserve"> N</v>
      </c>
      <c r="O28" s="25">
        <f t="shared" si="1"/>
        <v>0</v>
      </c>
      <c r="P28" s="11"/>
      <c r="Q28" s="12">
        <v>0</v>
      </c>
      <c r="R28" s="13">
        <v>0</v>
      </c>
      <c r="S28" s="14">
        <v>0</v>
      </c>
      <c r="T28" s="14">
        <v>176</v>
      </c>
      <c r="U28" s="15" t="e">
        <f>INDEX($I$15:$K$15,MATCH(LARGE($I28:$K28,COLUMNS($L$10:U23)),$I28:$K28,0))</f>
        <v>#NUM!</v>
      </c>
      <c r="V28" s="15" t="str">
        <f>INDEX($I$15:$K$15,MATCH(LARGE($Q28:$S28,COLUMNS($L$10:L22)),$Q28:$S28,0))</f>
        <v xml:space="preserve"> N</v>
      </c>
      <c r="W28" s="15" t="str">
        <f>INDEX($I$15:$K$15,MATCH(LARGE($Q28:$S28,COLUMNS($L$10:M22)),$Q28:$S28,0))</f>
        <v xml:space="preserve"> N</v>
      </c>
      <c r="X28" s="9" t="str">
        <f>INDEX($I$15:$K$15,MATCH(LARGE($Q28:$S28,COLUMNS($L$10:N22)),$Q28:$S28,0))</f>
        <v xml:space="preserve"> N</v>
      </c>
      <c r="Y28" s="25">
        <f t="shared" si="0"/>
        <v>0</v>
      </c>
    </row>
    <row r="29" spans="5:25" ht="22.5" thickTop="1" thickBot="1">
      <c r="E29" s="70" t="s">
        <v>17</v>
      </c>
      <c r="F29" s="43" t="e">
        <f>VLOOKUP(TEXT(G29,"ddd"),{"sun","الأحد";"mon","الإثنين";"tue","الثلاثاء";"wed","الأربعاء";"thu","الخميس";"fri","الجمعة";"sat","السّبت"},2,0)</f>
        <v>#N/A</v>
      </c>
      <c r="G29" s="43">
        <f>$E$12+ROWS($G$16:G29)-1</f>
        <v>43448</v>
      </c>
      <c r="H29" s="35"/>
      <c r="I29" s="12">
        <v>0</v>
      </c>
      <c r="J29" s="13">
        <v>0</v>
      </c>
      <c r="K29" s="14">
        <v>0</v>
      </c>
      <c r="L29" s="15" t="str">
        <f>INDEX($I$15:$K$15,MATCH(LARGE($I29:$K29,COLUMNS($L$10:L24)),$I29:$K29,0))</f>
        <v xml:space="preserve"> N</v>
      </c>
      <c r="M29" s="8" t="str">
        <f>INDEX($I$15:$K$15,MATCH(LARGE($I29:$K29,COLUMNS($L$10:M24)),$I29:$K29,0))</f>
        <v xml:space="preserve"> N</v>
      </c>
      <c r="N29" s="24" t="str">
        <f>INDEX($I$15:$K$15,MATCH(LARGE($I29:$K29,COLUMNS($L$10:N24)),$I29:$K29,0))</f>
        <v xml:space="preserve"> N</v>
      </c>
      <c r="O29" s="25">
        <f t="shared" si="1"/>
        <v>0</v>
      </c>
      <c r="P29" s="11"/>
      <c r="Q29" s="12">
        <v>0</v>
      </c>
      <c r="R29" s="13">
        <v>0</v>
      </c>
      <c r="S29" s="14">
        <v>0</v>
      </c>
      <c r="T29" s="14">
        <v>0</v>
      </c>
      <c r="U29" s="15" t="e">
        <f>INDEX($I$15:$K$15,MATCH(LARGE($I29:$K29,COLUMNS($L$10:U24)),$I29:$K29,0))</f>
        <v>#NUM!</v>
      </c>
      <c r="V29" s="15" t="str">
        <f>INDEX($I$15:$K$15,MATCH(LARGE($Q29:$S29,COLUMNS($L$10:L23)),$Q29:$S29,0))</f>
        <v xml:space="preserve"> N</v>
      </c>
      <c r="W29" s="15" t="str">
        <f>INDEX($I$15:$K$15,MATCH(LARGE($Q29:$S29,COLUMNS($L$10:M23)),$Q29:$S29,0))</f>
        <v xml:space="preserve"> N</v>
      </c>
      <c r="X29" s="9" t="str">
        <f>INDEX($I$15:$K$15,MATCH(LARGE($Q29:$S29,COLUMNS($L$10:N23)),$Q29:$S29,0))</f>
        <v xml:space="preserve"> N</v>
      </c>
      <c r="Y29" s="25">
        <f t="shared" si="0"/>
        <v>0</v>
      </c>
    </row>
    <row r="30" spans="5:25" ht="22.5" thickTop="1" thickBot="1">
      <c r="E30" s="70" t="s">
        <v>18</v>
      </c>
      <c r="F30" s="43" t="e">
        <f>VLOOKUP(TEXT(G30,"ddd"),{"sun","الأحد";"mon","الإثنين";"tue","الثلاثاء";"wed","الأربعاء";"thu","الخميس";"fri","الجمعة";"sat","السّبت"},2,0)</f>
        <v>#N/A</v>
      </c>
      <c r="G30" s="43">
        <f>$E$12+ROWS($G$16:G30)-1</f>
        <v>43449</v>
      </c>
      <c r="H30" s="35"/>
      <c r="I30" s="12">
        <v>0</v>
      </c>
      <c r="J30" s="13">
        <v>0</v>
      </c>
      <c r="K30" s="14">
        <v>0</v>
      </c>
      <c r="L30" s="15" t="str">
        <f>INDEX($I$15:$K$15,MATCH(LARGE($I30:$K30,COLUMNS($L$10:L25)),$I30:$K30,0))</f>
        <v xml:space="preserve"> N</v>
      </c>
      <c r="M30" s="8" t="str">
        <f>INDEX($I$15:$K$15,MATCH(LARGE($I30:$K30,COLUMNS($L$10:M25)),$I30:$K30,0))</f>
        <v xml:space="preserve"> N</v>
      </c>
      <c r="N30" s="24" t="str">
        <f>INDEX($I$15:$K$15,MATCH(LARGE($I30:$K30,COLUMNS($L$10:N25)),$I30:$K30,0))</f>
        <v xml:space="preserve"> N</v>
      </c>
      <c r="O30" s="25">
        <f t="shared" si="1"/>
        <v>0</v>
      </c>
      <c r="P30" s="11"/>
      <c r="Q30" s="12">
        <v>0</v>
      </c>
      <c r="R30" s="13">
        <v>0</v>
      </c>
      <c r="S30" s="14">
        <v>0</v>
      </c>
      <c r="T30" s="14">
        <v>0</v>
      </c>
      <c r="U30" s="15" t="e">
        <f>INDEX($I$15:$K$15,MATCH(LARGE($I30:$K30,COLUMNS($L$10:U25)),$I30:$K30,0))</f>
        <v>#NUM!</v>
      </c>
      <c r="V30" s="15" t="str">
        <f>INDEX($I$15:$K$15,MATCH(LARGE($Q30:$S30,COLUMNS($L$10:L24)),$Q30:$S30,0))</f>
        <v xml:space="preserve"> N</v>
      </c>
      <c r="W30" s="15" t="str">
        <f>INDEX($I$15:$K$15,MATCH(LARGE($Q30:$S30,COLUMNS($L$10:M24)),$Q30:$S30,0))</f>
        <v xml:space="preserve"> N</v>
      </c>
      <c r="X30" s="9" t="str">
        <f>INDEX($I$15:$K$15,MATCH(LARGE($Q30:$S30,COLUMNS($L$10:N24)),$Q30:$S30,0))</f>
        <v xml:space="preserve"> N</v>
      </c>
      <c r="Y30" s="25">
        <f t="shared" si="0"/>
        <v>0</v>
      </c>
    </row>
    <row r="31" spans="5:25" ht="22.5" thickTop="1" thickBot="1">
      <c r="E31" s="70" t="s">
        <v>19</v>
      </c>
      <c r="F31" s="43" t="e">
        <f>VLOOKUP(TEXT(G31,"ddd"),{"sun","الأحد";"mon","الإثنين";"tue","الثلاثاء";"wed","الأربعاء";"thu","الخميس";"fri","الجمعة";"sat","السّبت"},2,0)</f>
        <v>#N/A</v>
      </c>
      <c r="G31" s="43">
        <f>$E$12+ROWS($G$16:G31)-1</f>
        <v>43450</v>
      </c>
      <c r="H31" s="35"/>
      <c r="I31" s="12">
        <v>0</v>
      </c>
      <c r="J31" s="13">
        <v>0</v>
      </c>
      <c r="K31" s="14">
        <v>0</v>
      </c>
      <c r="L31" s="15" t="str">
        <f>INDEX($I$15:$K$15,MATCH(LARGE($I31:$K31,COLUMNS($L$10:L26)),$I31:$K31,0))</f>
        <v xml:space="preserve"> N</v>
      </c>
      <c r="M31" s="8" t="str">
        <f>INDEX($I$15:$K$15,MATCH(LARGE($I31:$K31,COLUMNS($L$10:M26)),$I31:$K31,0))</f>
        <v xml:space="preserve"> N</v>
      </c>
      <c r="N31" s="24" t="str">
        <f>INDEX($I$15:$K$15,MATCH(LARGE($I31:$K31,COLUMNS($L$10:N26)),$I31:$K31,0))</f>
        <v xml:space="preserve"> N</v>
      </c>
      <c r="O31" s="25">
        <f t="shared" si="1"/>
        <v>0</v>
      </c>
      <c r="P31" s="11"/>
      <c r="Q31" s="12">
        <v>0</v>
      </c>
      <c r="R31" s="13">
        <v>0</v>
      </c>
      <c r="S31" s="14">
        <v>0</v>
      </c>
      <c r="T31" s="14">
        <v>0</v>
      </c>
      <c r="U31" s="15" t="e">
        <f>INDEX($I$15:$K$15,MATCH(LARGE($I31:$K31,COLUMNS($L$10:U26)),$I31:$K31,0))</f>
        <v>#NUM!</v>
      </c>
      <c r="V31" s="15" t="str">
        <f>INDEX($I$15:$K$15,MATCH(LARGE($Q31:$S31,COLUMNS($L$10:L25)),$Q31:$S31,0))</f>
        <v xml:space="preserve"> N</v>
      </c>
      <c r="W31" s="15" t="str">
        <f>INDEX($I$15:$K$15,MATCH(LARGE($Q31:$S31,COLUMNS($L$10:M25)),$Q31:$S31,0))</f>
        <v xml:space="preserve"> N</v>
      </c>
      <c r="X31" s="9" t="str">
        <f>INDEX($I$15:$K$15,MATCH(LARGE($Q31:$S31,COLUMNS($L$10:N25)),$Q31:$S31,0))</f>
        <v xml:space="preserve"> N</v>
      </c>
      <c r="Y31" s="25">
        <f t="shared" si="0"/>
        <v>0</v>
      </c>
    </row>
    <row r="32" spans="5:25" ht="22.5" thickTop="1" thickBot="1">
      <c r="E32" s="70" t="s">
        <v>20</v>
      </c>
      <c r="F32" s="43" t="e">
        <f>VLOOKUP(TEXT(G32,"ddd"),{"sun","الأحد";"mon","الإثنين";"tue","الثلاثاء";"wed","الأربعاء";"thu","الخميس";"fri","الجمعة";"sat","السّبت"},2,0)</f>
        <v>#N/A</v>
      </c>
      <c r="G32" s="43">
        <f>$E$12+ROWS($G$16:G32)-1</f>
        <v>43451</v>
      </c>
      <c r="H32" s="35"/>
      <c r="I32" s="12">
        <v>0</v>
      </c>
      <c r="J32" s="13">
        <v>0</v>
      </c>
      <c r="K32" s="14">
        <v>0</v>
      </c>
      <c r="L32" s="15" t="str">
        <f>INDEX($I$15:$K$15,MATCH(LARGE($I32:$K32,COLUMNS($L$10:L27)),$I32:$K32,0))</f>
        <v xml:space="preserve"> N</v>
      </c>
      <c r="M32" s="8" t="str">
        <f>INDEX($I$15:$K$15,MATCH(LARGE($I32:$K32,COLUMNS($L$10:M27)),$I32:$K32,0))</f>
        <v xml:space="preserve"> N</v>
      </c>
      <c r="N32" s="24" t="str">
        <f>INDEX($I$15:$K$15,MATCH(LARGE($I32:$K32,COLUMNS($L$10:N27)),$I32:$K32,0))</f>
        <v xml:space="preserve"> N</v>
      </c>
      <c r="O32" s="25">
        <f t="shared" si="1"/>
        <v>0</v>
      </c>
      <c r="P32" s="11"/>
      <c r="Q32" s="12">
        <v>0</v>
      </c>
      <c r="R32" s="13">
        <v>0</v>
      </c>
      <c r="S32" s="14">
        <v>0</v>
      </c>
      <c r="T32" s="14">
        <v>0</v>
      </c>
      <c r="U32" s="15" t="e">
        <f>INDEX($I$15:$K$15,MATCH(LARGE($I32:$K32,COLUMNS($L$10:U27)),$I32:$K32,0))</f>
        <v>#NUM!</v>
      </c>
      <c r="V32" s="15" t="str">
        <f>INDEX($I$15:$K$15,MATCH(LARGE($Q32:$S32,COLUMNS($L$10:L26)),$Q32:$S32,0))</f>
        <v xml:space="preserve"> N</v>
      </c>
      <c r="W32" s="15" t="str">
        <f>INDEX($I$15:$K$15,MATCH(LARGE($Q32:$S32,COLUMNS($L$10:M26)),$Q32:$S32,0))</f>
        <v xml:space="preserve"> N</v>
      </c>
      <c r="X32" s="9" t="str">
        <f>INDEX($I$15:$K$15,MATCH(LARGE($Q32:$S32,COLUMNS($L$10:N26)),$Q32:$S32,0))</f>
        <v xml:space="preserve"> N</v>
      </c>
      <c r="Y32" s="25">
        <f t="shared" si="0"/>
        <v>0</v>
      </c>
    </row>
    <row r="33" spans="5:25" ht="22.5" thickTop="1" thickBot="1">
      <c r="E33" s="70" t="s">
        <v>21</v>
      </c>
      <c r="F33" s="43" t="e">
        <f>VLOOKUP(TEXT(G33,"ddd"),{"sun","الأحد";"mon","الإثنين";"tue","الثلاثاء";"wed","الأربعاء";"thu","الخميس";"fri","الجمعة";"sat","السّبت"},2,0)</f>
        <v>#N/A</v>
      </c>
      <c r="G33" s="43">
        <f>$E$12+ROWS($G$16:G33)-1</f>
        <v>43452</v>
      </c>
      <c r="H33" s="35"/>
      <c r="I33" s="12">
        <v>0</v>
      </c>
      <c r="J33" s="13">
        <v>0</v>
      </c>
      <c r="K33" s="14">
        <v>0</v>
      </c>
      <c r="L33" s="15" t="str">
        <f>INDEX($I$15:$K$15,MATCH(LARGE($I33:$K33,COLUMNS($L$10:L28)),$I33:$K33,0))</f>
        <v xml:space="preserve"> N</v>
      </c>
      <c r="M33" s="8" t="str">
        <f>INDEX($I$15:$K$15,MATCH(LARGE($I33:$K33,COLUMNS($L$10:M28)),$I33:$K33,0))</f>
        <v xml:space="preserve"> N</v>
      </c>
      <c r="N33" s="24" t="str">
        <f>INDEX($I$15:$K$15,MATCH(LARGE($I33:$K33,COLUMNS($L$10:N28)),$I33:$K33,0))</f>
        <v xml:space="preserve"> N</v>
      </c>
      <c r="O33" s="25">
        <f t="shared" si="1"/>
        <v>0</v>
      </c>
      <c r="P33" s="11"/>
      <c r="Q33" s="12">
        <v>0</v>
      </c>
      <c r="R33" s="13">
        <v>0</v>
      </c>
      <c r="S33" s="14">
        <v>0</v>
      </c>
      <c r="T33" s="14">
        <v>0</v>
      </c>
      <c r="U33" s="15" t="e">
        <f>INDEX($I$15:$K$15,MATCH(LARGE($I33:$K33,COLUMNS($L$10:U28)),$I33:$K33,0))</f>
        <v>#NUM!</v>
      </c>
      <c r="V33" s="15" t="str">
        <f>INDEX($I$15:$K$15,MATCH(LARGE($Q33:$S33,COLUMNS($L$10:L27)),$Q33:$S33,0))</f>
        <v xml:space="preserve"> N</v>
      </c>
      <c r="W33" s="15" t="str">
        <f>INDEX($I$15:$K$15,MATCH(LARGE($Q33:$S33,COLUMNS($L$10:M27)),$Q33:$S33,0))</f>
        <v xml:space="preserve"> N</v>
      </c>
      <c r="X33" s="9" t="str">
        <f>INDEX($I$15:$K$15,MATCH(LARGE($Q33:$S33,COLUMNS($L$10:N27)),$Q33:$S33,0))</f>
        <v xml:space="preserve"> N</v>
      </c>
      <c r="Y33" s="25">
        <f t="shared" si="0"/>
        <v>0</v>
      </c>
    </row>
    <row r="34" spans="5:25" ht="22.5" thickTop="1" thickBot="1">
      <c r="E34" s="70" t="s">
        <v>22</v>
      </c>
      <c r="F34" s="43" t="e">
        <f>VLOOKUP(TEXT(G34,"ddd"),{"sun","الأحد";"mon","الإثنين";"tue","الثلاثاء";"wed","الأربعاء";"thu","الخميس";"fri","الجمعة";"sat","السّبت"},2,0)</f>
        <v>#N/A</v>
      </c>
      <c r="G34" s="43">
        <f>$E$12+ROWS($G$16:G34)-1</f>
        <v>43453</v>
      </c>
      <c r="H34" s="35"/>
      <c r="I34" s="12">
        <v>0</v>
      </c>
      <c r="J34" s="13">
        <v>0</v>
      </c>
      <c r="K34" s="14">
        <v>0</v>
      </c>
      <c r="L34" s="15" t="str">
        <f>INDEX($I$15:$K$15,MATCH(LARGE($I34:$K34,COLUMNS($L$10:L10)),$I34:$K34,0))</f>
        <v xml:space="preserve"> N</v>
      </c>
      <c r="M34" s="8" t="str">
        <f>INDEX($I$15:$K$15,MATCH(LARGE($I34:$K34,COLUMNS($L$10:M29)),$I34:$K34,0))</f>
        <v xml:space="preserve"> N</v>
      </c>
      <c r="N34" s="24" t="str">
        <f>INDEX($I$15:$K$15,MATCH(LARGE($I34:$K34,COLUMNS($L$10:N29)),$I34:$K34,0))</f>
        <v xml:space="preserve"> N</v>
      </c>
      <c r="O34" s="25">
        <f t="shared" si="1"/>
        <v>0</v>
      </c>
      <c r="P34" s="11"/>
      <c r="Q34" s="12">
        <v>0</v>
      </c>
      <c r="R34" s="13">
        <v>0</v>
      </c>
      <c r="S34" s="14">
        <v>0</v>
      </c>
      <c r="T34" s="38">
        <v>0</v>
      </c>
      <c r="U34" s="37" t="e">
        <f>INDEX($I$15:$K$15,MATCH(LARGE($I34:$K34,COLUMNS($L$10:U29)),$I34:$K34,0))</f>
        <v>#NUM!</v>
      </c>
      <c r="V34" s="37" t="str">
        <f>INDEX($I$15:$K$15,MATCH(LARGE($Q34:$S34,COLUMNS($L$10:L28)),$Q34:$S34,0))</f>
        <v xml:space="preserve"> N</v>
      </c>
      <c r="W34" s="37" t="str">
        <f>INDEX($I$15:$K$15,MATCH(LARGE($Q34:$S34,COLUMNS($L$10:M28)),$Q34:$S34,0))</f>
        <v xml:space="preserve"> N</v>
      </c>
      <c r="X34" s="37" t="str">
        <f>INDEX($I$15:$K$15,MATCH(LARGE($Q34:$S34,COLUMNS($L$10:N28)),$Q34:$S34,0))</f>
        <v xml:space="preserve"> N</v>
      </c>
      <c r="Y34" s="25">
        <f t="shared" si="0"/>
        <v>0</v>
      </c>
    </row>
    <row r="35" spans="5:25" ht="22.5" thickTop="1" thickBot="1">
      <c r="E35" s="70" t="s">
        <v>16</v>
      </c>
      <c r="F35" s="43" t="e">
        <f>VLOOKUP(TEXT(G35,"ddd"),{"sun","الأحد";"mon","الإثنين";"tue","الثلاثاء";"wed","الأربعاء";"thu","الخميس";"fri","الجمعة";"sat","السّبت"},2,0)</f>
        <v>#N/A</v>
      </c>
      <c r="G35" s="43">
        <f>$E$12+ROWS($G$16:G35)-1</f>
        <v>43454</v>
      </c>
      <c r="H35" s="35"/>
      <c r="I35" s="12">
        <v>0</v>
      </c>
      <c r="J35" s="13">
        <v>0</v>
      </c>
      <c r="K35" s="14">
        <v>0</v>
      </c>
      <c r="L35" s="15" t="str">
        <f>INDEX($I$15:$K$15,MATCH(LARGE($I35:$K35,COLUMNS($L$10:L30)),$I35:$K35,0))</f>
        <v xml:space="preserve"> N</v>
      </c>
      <c r="M35" s="8" t="str">
        <f>INDEX($I$15:$K$15,MATCH(LARGE($I35:$K35,COLUMNS($L$10:M30)),$I35:$K35,0))</f>
        <v xml:space="preserve"> N</v>
      </c>
      <c r="N35" s="24" t="str">
        <f>INDEX($I$15:$K$15,MATCH(LARGE($I35:$K35,COLUMNS($L$10:N30)),$I35:$K35,0))</f>
        <v xml:space="preserve"> N</v>
      </c>
      <c r="O35" s="25">
        <f t="shared" si="1"/>
        <v>0</v>
      </c>
      <c r="P35" s="11"/>
      <c r="Q35" s="12">
        <v>0</v>
      </c>
      <c r="R35" s="13">
        <v>0</v>
      </c>
      <c r="S35" s="14">
        <v>0</v>
      </c>
      <c r="T35" s="14">
        <v>0</v>
      </c>
      <c r="U35" s="15" t="e">
        <f>INDEX($I$15:$K$15,MATCH(LARGE($I35:$K35,COLUMNS($L$10:U30)),$I35:$K35,0))</f>
        <v>#NUM!</v>
      </c>
      <c r="V35" s="15" t="str">
        <f>INDEX($I$15:$K$15,MATCH(LARGE($Q35:$S35,COLUMNS($L$10:L29)),$Q35:$S35,0))</f>
        <v xml:space="preserve"> N</v>
      </c>
      <c r="W35" s="15" t="str">
        <f>INDEX($I$15:$K$15,MATCH(LARGE($Q35:$S35,COLUMNS($L$10:M29)),$Q35:$S35,0))</f>
        <v xml:space="preserve"> N</v>
      </c>
      <c r="X35" s="9" t="str">
        <f>INDEX($I$15:$K$15,MATCH(LARGE($Q35:$S35,COLUMNS($L$10:N29)),$Q35:$S35,0))</f>
        <v xml:space="preserve"> N</v>
      </c>
      <c r="Y35" s="25">
        <f t="shared" si="0"/>
        <v>0</v>
      </c>
    </row>
    <row r="36" spans="5:25" ht="22.5" thickTop="1" thickBot="1">
      <c r="E36" s="70" t="s">
        <v>17</v>
      </c>
      <c r="F36" s="43" t="e">
        <f>VLOOKUP(TEXT(G36,"ddd"),{"sun","الأحد";"mon","الإثنين";"tue","الثلاثاء";"wed","الأربعاء";"thu","الخميس";"fri","الجمعة";"sat","السّبت"},2,0)</f>
        <v>#N/A</v>
      </c>
      <c r="G36" s="43">
        <f>$E$12+ROWS($G$16:G36)-1</f>
        <v>43455</v>
      </c>
      <c r="H36" s="35"/>
      <c r="I36" s="12">
        <v>0</v>
      </c>
      <c r="J36" s="13">
        <v>0</v>
      </c>
      <c r="K36" s="14">
        <v>0</v>
      </c>
      <c r="L36" s="15" t="str">
        <f>INDEX($I$15:$K$15,MATCH(LARGE($I36:$K36,COLUMNS($L$10:L31)),$I36:$K36,0))</f>
        <v xml:space="preserve"> N</v>
      </c>
      <c r="M36" s="8" t="str">
        <f>INDEX($I$15:$K$15,MATCH(LARGE($I36:$K36,COLUMNS($L$10:M31)),$I36:$K36,0))</f>
        <v xml:space="preserve"> N</v>
      </c>
      <c r="N36" s="24" t="str">
        <f>INDEX($I$15:$K$15,MATCH(LARGE($I36:$K36,COLUMNS($L$10:N31)),$I36:$K36,0))</f>
        <v xml:space="preserve"> N</v>
      </c>
      <c r="O36" s="25">
        <f t="shared" si="1"/>
        <v>0</v>
      </c>
      <c r="P36" s="11"/>
      <c r="Q36" s="12">
        <v>0</v>
      </c>
      <c r="R36" s="13">
        <v>0</v>
      </c>
      <c r="S36" s="14">
        <v>0</v>
      </c>
      <c r="T36" s="14">
        <v>0</v>
      </c>
      <c r="U36" s="15" t="e">
        <f>INDEX($I$15:$K$15,MATCH(LARGE($I36:$K36,COLUMNS($L$10:U31)),$I36:$K36,0))</f>
        <v>#NUM!</v>
      </c>
      <c r="V36" s="15" t="str">
        <f>INDEX($I$15:$K$15,MATCH(LARGE($Q36:$S36,COLUMNS($L$10:L30)),$Q36:$S36,0))</f>
        <v xml:space="preserve"> N</v>
      </c>
      <c r="W36" s="15" t="str">
        <f>INDEX($I$15:$K$15,MATCH(LARGE($Q36:$S36,COLUMNS($L$10:M30)),$Q36:$S36,0))</f>
        <v xml:space="preserve"> N</v>
      </c>
      <c r="X36" s="9" t="str">
        <f>INDEX($I$15:$K$15,MATCH(LARGE($Q36:$S36,COLUMNS($L$10:N30)),$Q36:$S36,0))</f>
        <v xml:space="preserve"> N</v>
      </c>
      <c r="Y36" s="25">
        <f t="shared" si="0"/>
        <v>0</v>
      </c>
    </row>
    <row r="37" spans="5:25" ht="22.5" thickTop="1" thickBot="1">
      <c r="E37" s="70" t="s">
        <v>18</v>
      </c>
      <c r="F37" s="43" t="e">
        <f>VLOOKUP(TEXT(G37,"ddd"),{"sun","الأحد";"mon","الإثنين";"tue","الثلاثاء";"wed","الأربعاء";"thu","الخميس";"fri","الجمعة";"sat","السّبت"},2,0)</f>
        <v>#N/A</v>
      </c>
      <c r="G37" s="43">
        <f>$E$12+ROWS($G$16:G37)-1</f>
        <v>43456</v>
      </c>
      <c r="H37" s="35"/>
      <c r="I37" s="12">
        <v>0</v>
      </c>
      <c r="J37" s="13">
        <v>0</v>
      </c>
      <c r="K37" s="14">
        <v>0</v>
      </c>
      <c r="L37" s="15" t="str">
        <f>INDEX($I$15:$K$15,MATCH(LARGE($I37:$K37,COLUMNS($L$10:L32)),$I37:$K37,0))</f>
        <v xml:space="preserve"> N</v>
      </c>
      <c r="M37" s="8" t="str">
        <f>INDEX($I$15:$K$15,MATCH(LARGE($I37:$K37,COLUMNS($L$10:M32)),$I37:$K37,0))</f>
        <v xml:space="preserve"> N</v>
      </c>
      <c r="N37" s="24" t="str">
        <f>INDEX($I$15:$K$15,MATCH(LARGE($I37:$K37,COLUMNS($L$10:N32)),$I37:$K37,0))</f>
        <v xml:space="preserve"> N</v>
      </c>
      <c r="O37" s="25">
        <f t="shared" si="1"/>
        <v>0</v>
      </c>
      <c r="P37" s="11"/>
      <c r="Q37" s="12">
        <v>0</v>
      </c>
      <c r="R37" s="13">
        <v>0</v>
      </c>
      <c r="S37" s="14">
        <v>0</v>
      </c>
      <c r="T37" s="14">
        <v>0</v>
      </c>
      <c r="U37" s="15" t="e">
        <f>INDEX($I$15:$K$15,MATCH(LARGE($I37:$K37,COLUMNS($L$10:U32)),$I37:$K37,0))</f>
        <v>#NUM!</v>
      </c>
      <c r="V37" s="15" t="str">
        <f>INDEX($I$15:$K$15,MATCH(LARGE($Q37:$S37,COLUMNS($L$10:L31)),$Q37:$S37,0))</f>
        <v xml:space="preserve"> N</v>
      </c>
      <c r="W37" s="15" t="str">
        <f>INDEX($I$15:$K$15,MATCH(LARGE($Q37:$S37,COLUMNS($L$10:M31)),$Q37:$S37,0))</f>
        <v xml:space="preserve"> N</v>
      </c>
      <c r="X37" s="9" t="str">
        <f>INDEX($I$15:$K$15,MATCH(LARGE($Q37:$S37,COLUMNS($L$10:N31)),$Q37:$S37,0))</f>
        <v xml:space="preserve"> N</v>
      </c>
      <c r="Y37" s="25">
        <f t="shared" si="0"/>
        <v>0</v>
      </c>
    </row>
    <row r="38" spans="5:25" ht="22.5" thickTop="1" thickBot="1">
      <c r="E38" s="70" t="s">
        <v>19</v>
      </c>
      <c r="F38" s="43" t="e">
        <f>VLOOKUP(TEXT(G38,"ddd"),{"sun","الأحد";"mon","الإثنين";"tue","الثلاثاء";"wed","الأربعاء";"thu","الخميس";"fri","الجمعة";"sat","السّبت"},2,0)</f>
        <v>#N/A</v>
      </c>
      <c r="G38" s="43">
        <f>$E$12+ROWS($G$16:G38)-1</f>
        <v>43457</v>
      </c>
      <c r="H38" s="35"/>
      <c r="I38" s="12">
        <v>0</v>
      </c>
      <c r="J38" s="13">
        <v>0</v>
      </c>
      <c r="K38" s="14">
        <v>0</v>
      </c>
      <c r="L38" s="15" t="str">
        <f>INDEX($I$15:$K$15,MATCH(LARGE($I38:$K38,COLUMNS($L$10:L33)),$I38:$K38,0))</f>
        <v xml:space="preserve"> N</v>
      </c>
      <c r="M38" s="8" t="str">
        <f>INDEX($I$15:$K$15,MATCH(LARGE($I38:$K38,COLUMNS($L$10:M33)),$I38:$K38,0))</f>
        <v xml:space="preserve"> N</v>
      </c>
      <c r="N38" s="24" t="str">
        <f>INDEX($I$15:$K$15,MATCH(LARGE($I38:$K38,COLUMNS($L$10:N33)),$I38:$K38,0))</f>
        <v xml:space="preserve"> N</v>
      </c>
      <c r="O38" s="25">
        <f t="shared" si="1"/>
        <v>0</v>
      </c>
      <c r="P38" s="11"/>
      <c r="Q38" s="12">
        <v>0</v>
      </c>
      <c r="R38" s="13">
        <v>0</v>
      </c>
      <c r="S38" s="14">
        <v>0</v>
      </c>
      <c r="T38" s="14">
        <v>0</v>
      </c>
      <c r="U38" s="15" t="e">
        <f>INDEX($I$15:$K$15,MATCH(LARGE($I38:$K38,COLUMNS($L$10:U33)),$I38:$K38,0))</f>
        <v>#NUM!</v>
      </c>
      <c r="V38" s="15" t="str">
        <f>INDEX($I$15:$K$15,MATCH(LARGE($Q38:$S38,COLUMNS($L$10:L32)),$Q38:$S38,0))</f>
        <v xml:space="preserve"> N</v>
      </c>
      <c r="W38" s="15" t="str">
        <f>INDEX($I$15:$K$15,MATCH(LARGE($Q38:$S38,COLUMNS($L$10:M32)),$Q38:$S38,0))</f>
        <v xml:space="preserve"> N</v>
      </c>
      <c r="X38" s="9" t="str">
        <f>INDEX($I$15:$K$15,MATCH(LARGE($Q38:$S38,COLUMNS($L$10:N32)),$Q38:$S38,0))</f>
        <v xml:space="preserve"> N</v>
      </c>
      <c r="Y38" s="25">
        <f t="shared" si="0"/>
        <v>0</v>
      </c>
    </row>
    <row r="39" spans="5:25" ht="22.5" thickTop="1" thickBot="1">
      <c r="E39" s="70" t="s">
        <v>20</v>
      </c>
      <c r="F39" s="43" t="e">
        <f>VLOOKUP(TEXT(G39,"ddd"),{"sun","الأحد";"mon","الإثنين";"tue","الثلاثاء";"wed","الأربعاء";"thu","الخميس";"fri","الجمعة";"sat","السّبت"},2,0)</f>
        <v>#N/A</v>
      </c>
      <c r="G39" s="43">
        <f>$E$12+ROWS($G$16:G39)-1</f>
        <v>43458</v>
      </c>
      <c r="H39" s="35"/>
      <c r="I39" s="12">
        <v>0</v>
      </c>
      <c r="J39" s="13">
        <v>0</v>
      </c>
      <c r="K39" s="14">
        <v>0</v>
      </c>
      <c r="L39" s="15" t="str">
        <f>INDEX($I$15:$K$15,MATCH(LARGE($I39:$K39,COLUMNS($L$10:L34)),$I39:$K39,0))</f>
        <v xml:space="preserve"> N</v>
      </c>
      <c r="M39" s="8" t="str">
        <f>INDEX($I$15:$K$15,MATCH(LARGE($I39:$K39,COLUMNS($L$10:M34)),$I39:$K39,0))</f>
        <v xml:space="preserve"> N</v>
      </c>
      <c r="N39" s="24" t="str">
        <f>INDEX($I$15:$K$15,MATCH(LARGE($I39:$K39,COLUMNS($L$10:N34)),$I39:$K39,0))</f>
        <v xml:space="preserve"> N</v>
      </c>
      <c r="O39" s="25">
        <f t="shared" si="1"/>
        <v>0</v>
      </c>
      <c r="P39" s="11"/>
      <c r="Q39" s="12">
        <v>0</v>
      </c>
      <c r="R39" s="13">
        <v>0</v>
      </c>
      <c r="S39" s="14">
        <v>0</v>
      </c>
      <c r="T39" s="14">
        <v>0</v>
      </c>
      <c r="U39" s="15" t="e">
        <f>INDEX($I$15:$K$15,MATCH(LARGE($I39:$K39,COLUMNS($L$10:U34)),$I39:$K39,0))</f>
        <v>#NUM!</v>
      </c>
      <c r="V39" s="15" t="str">
        <f>INDEX($I$15:$K$15,MATCH(LARGE($Q39:$S39,COLUMNS($L$10:L33)),$Q39:$S39,0))</f>
        <v xml:space="preserve"> N</v>
      </c>
      <c r="W39" s="15" t="str">
        <f>INDEX($I$15:$K$15,MATCH(LARGE($Q39:$S39,COLUMNS($L$10:M33)),$Q39:$S39,0))</f>
        <v xml:space="preserve"> N</v>
      </c>
      <c r="X39" s="9" t="str">
        <f>INDEX($I$15:$K$15,MATCH(LARGE($Q39:$S39,COLUMNS($L$10:N33)),$Q39:$S39,0))</f>
        <v xml:space="preserve"> N</v>
      </c>
      <c r="Y39" s="25">
        <f t="shared" si="0"/>
        <v>0</v>
      </c>
    </row>
    <row r="40" spans="5:25" ht="22.5" thickTop="1" thickBot="1">
      <c r="E40" s="70" t="s">
        <v>21</v>
      </c>
      <c r="F40" s="43" t="e">
        <f>VLOOKUP(TEXT(G40,"ddd"),{"sun","الأحد";"mon","الإثنين";"tue","الثلاثاء";"wed","الأربعاء";"thu","الخميس";"fri","الجمعة";"sat","السّبت"},2,0)</f>
        <v>#N/A</v>
      </c>
      <c r="G40" s="43">
        <f>$E$12+ROWS($G$16:G40)-1</f>
        <v>43459</v>
      </c>
      <c r="H40" s="35"/>
      <c r="I40" s="12">
        <v>0</v>
      </c>
      <c r="J40" s="13">
        <v>0</v>
      </c>
      <c r="K40" s="14">
        <v>0</v>
      </c>
      <c r="L40" s="15" t="str">
        <f>INDEX($I$15:$K$15,MATCH(LARGE($I40:$K40,COLUMNS($L$10:L35)),$I40:$K40,0))</f>
        <v xml:space="preserve"> N</v>
      </c>
      <c r="M40" s="8" t="str">
        <f>INDEX($I$15:$K$15,MATCH(LARGE($I40:$K40,COLUMNS($L$10:M35)),$I40:$K40,0))</f>
        <v xml:space="preserve"> N</v>
      </c>
      <c r="N40" s="24" t="str">
        <f>INDEX($I$15:$K$15,MATCH(LARGE($I40:$K40,COLUMNS($L$10:N35)),$I40:$K40,0))</f>
        <v xml:space="preserve"> N</v>
      </c>
      <c r="O40" s="25">
        <f t="shared" si="1"/>
        <v>0</v>
      </c>
      <c r="P40" s="11"/>
      <c r="Q40" s="12">
        <v>0</v>
      </c>
      <c r="R40" s="13">
        <v>0</v>
      </c>
      <c r="S40" s="14">
        <v>0</v>
      </c>
      <c r="T40" s="14">
        <v>0</v>
      </c>
      <c r="U40" s="15" t="e">
        <f>INDEX($I$15:$K$15,MATCH(LARGE($I40:$K40,COLUMNS($L$10:U35)),$I40:$K40,0))</f>
        <v>#NUM!</v>
      </c>
      <c r="V40" s="15" t="str">
        <f>INDEX($I$15:$K$15,MATCH(LARGE($Q40:$S40,COLUMNS($L$10:L34)),$Q40:$S40,0))</f>
        <v xml:space="preserve"> N</v>
      </c>
      <c r="W40" s="15" t="str">
        <f>INDEX($I$15:$K$15,MATCH(LARGE($Q40:$S40,COLUMNS($L$10:M34)),$Q40:$S40,0))</f>
        <v xml:space="preserve"> N</v>
      </c>
      <c r="X40" s="9" t="str">
        <f>INDEX($I$15:$K$15,MATCH(LARGE($Q40:$S40,COLUMNS($L$10:N34)),$Q40:$S40,0))</f>
        <v xml:space="preserve"> N</v>
      </c>
      <c r="Y40" s="25">
        <f t="shared" si="0"/>
        <v>0</v>
      </c>
    </row>
    <row r="41" spans="5:25" ht="22.5" thickTop="1" thickBot="1">
      <c r="E41" s="70" t="s">
        <v>22</v>
      </c>
      <c r="F41" s="43" t="e">
        <f>VLOOKUP(TEXT(G41,"ddd"),{"sun","الأحد";"mon","الإثنين";"tue","الثلاثاء";"wed","الأربعاء";"thu","الخميس";"fri","الجمعة";"sat","السّبت"},2,0)</f>
        <v>#N/A</v>
      </c>
      <c r="G41" s="43">
        <f>$E$12+ROWS($G$16:G41)-1</f>
        <v>43460</v>
      </c>
      <c r="H41" s="35"/>
      <c r="I41" s="12">
        <v>0</v>
      </c>
      <c r="J41" s="13">
        <v>0</v>
      </c>
      <c r="K41" s="14">
        <v>0</v>
      </c>
      <c r="L41" s="15" t="str">
        <f>INDEX($I$15:$K$15,MATCH(LARGE($I41:$K41,COLUMNS($L$10:L36)),$I41:$K41,0))</f>
        <v xml:space="preserve"> N</v>
      </c>
      <c r="M41" s="8" t="str">
        <f>INDEX($I$15:$K$15,MATCH(LARGE($I41:$K41,COLUMNS($L$10:M36)),$I41:$K41,0))</f>
        <v xml:space="preserve"> N</v>
      </c>
      <c r="N41" s="24" t="str">
        <f>INDEX($I$15:$K$15,MATCH(LARGE($I41:$K41,COLUMNS($L$10:N36)),$I41:$K41,0))</f>
        <v xml:space="preserve"> N</v>
      </c>
      <c r="O41" s="25">
        <f t="shared" si="1"/>
        <v>0</v>
      </c>
      <c r="P41" s="11"/>
      <c r="Q41" s="12">
        <v>0</v>
      </c>
      <c r="R41" s="13">
        <v>0</v>
      </c>
      <c r="S41" s="14">
        <v>0</v>
      </c>
      <c r="T41" s="14">
        <v>0</v>
      </c>
      <c r="U41" s="15" t="e">
        <f>INDEX($I$15:$K$15,MATCH(LARGE($I41:$K41,COLUMNS($L$10:U36)),$I41:$K41,0))</f>
        <v>#NUM!</v>
      </c>
      <c r="V41" s="15" t="str">
        <f>INDEX($I$15:$K$15,MATCH(LARGE($Q41:$S41,COLUMNS($L$10:L35)),$Q41:$S41,0))</f>
        <v xml:space="preserve"> N</v>
      </c>
      <c r="W41" s="15" t="str">
        <f>INDEX($I$15:$K$15,MATCH(LARGE($Q41:$S41,COLUMNS($L$10:M35)),$Q41:$S41,0))</f>
        <v xml:space="preserve"> N</v>
      </c>
      <c r="X41" s="9" t="str">
        <f>INDEX($I$15:$K$15,MATCH(LARGE($Q41:$S41,COLUMNS($L$10:N35)),$Q41:$S41,0))</f>
        <v xml:space="preserve"> N</v>
      </c>
      <c r="Y41" s="25">
        <f t="shared" si="0"/>
        <v>0</v>
      </c>
    </row>
    <row r="42" spans="5:25" ht="22.5" thickTop="1" thickBot="1">
      <c r="E42" s="70" t="s">
        <v>16</v>
      </c>
      <c r="F42" s="43" t="e">
        <f>VLOOKUP(TEXT(G42,"ddd"),{"sun","الأحد";"mon","الإثنين";"tue","الثلاثاء";"wed","الأربعاء";"thu","الخميس";"fri","الجمعة";"sat","السّبت"},2,0)</f>
        <v>#N/A</v>
      </c>
      <c r="G42" s="43">
        <f>$E$12+ROWS($G$16:G42)-1</f>
        <v>43461</v>
      </c>
      <c r="H42" s="35"/>
      <c r="I42" s="12">
        <v>0</v>
      </c>
      <c r="J42" s="13">
        <v>0</v>
      </c>
      <c r="K42" s="14">
        <v>0</v>
      </c>
      <c r="L42" s="15" t="str">
        <f>INDEX($I$15:$K$15,MATCH(LARGE($I42:$K42,COLUMNS($L$10:L37)),$I42:$K42,0))</f>
        <v xml:space="preserve"> N</v>
      </c>
      <c r="M42" s="8" t="str">
        <f>INDEX($I$15:$K$15,MATCH(LARGE($I42:$K42,COLUMNS($L$10:M37)),$I42:$K42,0))</f>
        <v xml:space="preserve"> N</v>
      </c>
      <c r="N42" s="24" t="str">
        <f>INDEX($I$15:$K$15,MATCH(LARGE($I42:$K42,COLUMNS($L$10:N37)),$I42:$K42,0))</f>
        <v xml:space="preserve"> N</v>
      </c>
      <c r="O42" s="25">
        <f t="shared" si="1"/>
        <v>0</v>
      </c>
      <c r="P42" s="11"/>
      <c r="Q42" s="12">
        <v>0</v>
      </c>
      <c r="R42" s="13">
        <v>0</v>
      </c>
      <c r="S42" s="14">
        <v>0</v>
      </c>
      <c r="T42" s="14">
        <v>0</v>
      </c>
      <c r="U42" s="15" t="e">
        <f>INDEX($I$15:$K$15,MATCH(LARGE($I42:$K42,COLUMNS($L$10:U37)),$I42:$K42,0))</f>
        <v>#NUM!</v>
      </c>
      <c r="V42" s="15" t="str">
        <f>INDEX($I$15:$K$15,MATCH(LARGE($Q42:$S42,COLUMNS($L$10:L36)),$Q42:$S42,0))</f>
        <v xml:space="preserve"> N</v>
      </c>
      <c r="W42" s="15" t="str">
        <f>INDEX($I$15:$K$15,MATCH(LARGE($Q42:$S42,COLUMNS($L$10:M36)),$Q42:$S42,0))</f>
        <v xml:space="preserve"> N</v>
      </c>
      <c r="X42" s="9" t="str">
        <f>INDEX($I$15:$K$15,MATCH(LARGE($Q42:$S42,COLUMNS($L$10:N36)),$Q42:$S42,0))</f>
        <v xml:space="preserve"> N</v>
      </c>
      <c r="Y42" s="25">
        <f t="shared" si="0"/>
        <v>0</v>
      </c>
    </row>
    <row r="43" spans="5:25" ht="22.5" thickTop="1" thickBot="1">
      <c r="E43" s="70" t="s">
        <v>17</v>
      </c>
      <c r="F43" s="43" t="e">
        <f>VLOOKUP(TEXT(G43,"ddd"),{"sun","الأحد";"mon","الإثنين";"tue","الثلاثاء";"wed","الأربعاء";"thu","الخميس";"fri","الجمعة";"sat","السّبت"},2,0)</f>
        <v>#N/A</v>
      </c>
      <c r="G43" s="43">
        <f>$E$12+ROWS($G$16:G43)-1</f>
        <v>43462</v>
      </c>
      <c r="H43" s="35"/>
      <c r="I43" s="12">
        <v>0</v>
      </c>
      <c r="J43" s="13">
        <v>0</v>
      </c>
      <c r="K43" s="14">
        <v>0</v>
      </c>
      <c r="L43" s="15" t="str">
        <f>INDEX($I$15:$K$15,MATCH(LARGE($I43:$K43,COLUMNS($L$10:L38)),$I43:$K43,0))</f>
        <v xml:space="preserve"> N</v>
      </c>
      <c r="M43" s="8" t="str">
        <f>INDEX($I$15:$K$15,MATCH(LARGE($I43:$K43,COLUMNS($L$10:M38)),$I43:$K43,0))</f>
        <v xml:space="preserve"> N</v>
      </c>
      <c r="N43" s="24" t="str">
        <f>INDEX($I$15:$K$15,MATCH(LARGE($I43:$K43,COLUMNS($L$10:N38)),$I43:$K43,0))</f>
        <v xml:space="preserve"> N</v>
      </c>
      <c r="O43" s="25">
        <f t="shared" si="1"/>
        <v>0</v>
      </c>
      <c r="P43" s="11"/>
      <c r="Q43" s="12">
        <v>0</v>
      </c>
      <c r="R43" s="13">
        <v>0</v>
      </c>
      <c r="S43" s="14">
        <v>0</v>
      </c>
      <c r="T43" s="14">
        <v>0</v>
      </c>
      <c r="U43" s="15" t="e">
        <f>INDEX($I$15:$K$15,MATCH(LARGE($I43:$K43,COLUMNS($L$10:U38)),$I43:$K43,0))</f>
        <v>#NUM!</v>
      </c>
      <c r="V43" s="15" t="str">
        <f>INDEX($I$15:$K$15,MATCH(LARGE($Q43:$S43,COLUMNS($L$10:L37)),$Q43:$S43,0))</f>
        <v xml:space="preserve"> N</v>
      </c>
      <c r="W43" s="15" t="str">
        <f>INDEX($I$15:$K$15,MATCH(LARGE($Q43:$S43,COLUMNS($L$10:M37)),$Q43:$S43,0))</f>
        <v xml:space="preserve"> N</v>
      </c>
      <c r="X43" s="9" t="str">
        <f>INDEX($I$15:$K$15,MATCH(LARGE($Q43:$S43,COLUMNS($L$10:N37)),$Q43:$S43,0))</f>
        <v xml:space="preserve"> N</v>
      </c>
      <c r="Y43" s="25">
        <f t="shared" si="0"/>
        <v>0</v>
      </c>
    </row>
    <row r="44" spans="5:25" ht="22.5" thickTop="1" thickBot="1">
      <c r="E44" s="70" t="s">
        <v>18</v>
      </c>
      <c r="F44" s="43" t="e">
        <f>VLOOKUP(TEXT(G44,"ddd"),{"sun","الأحد";"mon","الإثنين";"tue","الثلاثاء";"wed","الأربعاء";"thu","الخميس";"fri","الجمعة";"sat","السّبت"},2,0)</f>
        <v>#N/A</v>
      </c>
      <c r="G44" s="43">
        <f>$E$12+ROWS($G$16:G44)-1</f>
        <v>43463</v>
      </c>
      <c r="H44" s="35"/>
      <c r="I44" s="12">
        <v>0</v>
      </c>
      <c r="J44" s="13">
        <v>0</v>
      </c>
      <c r="K44" s="14">
        <v>0</v>
      </c>
      <c r="L44" s="15" t="str">
        <f>INDEX($I$15:$K$15,MATCH(LARGE($I44:$K44,COLUMNS($L$10:L39)),$I44:$K44,0))</f>
        <v xml:space="preserve"> N</v>
      </c>
      <c r="M44" s="8" t="str">
        <f>INDEX($I$15:$K$15,MATCH(LARGE($I44:$K44,COLUMNS($L$10:M39)),$I44:$K44,0))</f>
        <v xml:space="preserve"> N</v>
      </c>
      <c r="N44" s="24" t="str">
        <f>INDEX($I$15:$K$15,MATCH(LARGE($I44:$K44,COLUMNS($L$10:N39)),$I44:$K44,0))</f>
        <v xml:space="preserve"> N</v>
      </c>
      <c r="O44" s="25">
        <f t="shared" si="1"/>
        <v>0</v>
      </c>
      <c r="P44" s="11"/>
      <c r="Q44" s="12">
        <v>0</v>
      </c>
      <c r="R44" s="13">
        <v>0</v>
      </c>
      <c r="S44" s="14">
        <v>0</v>
      </c>
      <c r="T44" s="14">
        <v>0</v>
      </c>
      <c r="U44" s="15" t="e">
        <f>INDEX($I$15:$K$15,MATCH(LARGE($I44:$K44,COLUMNS($L$10:U39)),$I44:$K44,0))</f>
        <v>#NUM!</v>
      </c>
      <c r="V44" s="15" t="str">
        <f>INDEX($I$15:$K$15,MATCH(LARGE($Q44:$S44,COLUMNS($L$10:L38)),$Q44:$S44,0))</f>
        <v xml:space="preserve"> N</v>
      </c>
      <c r="W44" s="15" t="str">
        <f>INDEX($I$15:$K$15,MATCH(LARGE($Q44:$S44,COLUMNS($L$10:M38)),$Q44:$S44,0))</f>
        <v xml:space="preserve"> N</v>
      </c>
      <c r="X44" s="9" t="str">
        <f>INDEX($I$15:$K$15,MATCH(LARGE($Q44:$S44,COLUMNS($L$10:N38)),$Q44:$S44,0))</f>
        <v xml:space="preserve"> N</v>
      </c>
      <c r="Y44" s="25">
        <f t="shared" si="0"/>
        <v>0</v>
      </c>
    </row>
    <row r="45" spans="5:25" ht="22.5" thickTop="1" thickBot="1">
      <c r="E45" s="70" t="s">
        <v>19</v>
      </c>
      <c r="F45" s="43" t="e">
        <f>VLOOKUP(TEXT(G45,"ddd"),{"sun","الأحد";"mon","الإثنين";"tue","الثلاثاء";"wed","الأربعاء";"thu","الخميس";"fri","الجمعة";"sat","السّبت"},2,0)</f>
        <v>#N/A</v>
      </c>
      <c r="G45" s="43">
        <f>$E$12+ROWS($G$16:G45)-1</f>
        <v>43464</v>
      </c>
      <c r="H45" s="35"/>
      <c r="I45" s="12">
        <v>0</v>
      </c>
      <c r="J45" s="13">
        <v>0</v>
      </c>
      <c r="K45" s="14">
        <v>0</v>
      </c>
      <c r="L45" s="15" t="str">
        <f>INDEX($I$15:$K$15,MATCH(LARGE($I45:$K45,COLUMNS($L$10:L40)),$I45:$K45,0))</f>
        <v xml:space="preserve"> N</v>
      </c>
      <c r="M45" s="8" t="str">
        <f>INDEX($I$15:$K$15,MATCH(LARGE($I45:$K45,COLUMNS($L$10:M40)),$I45:$K45,0))</f>
        <v xml:space="preserve"> N</v>
      </c>
      <c r="N45" s="24" t="str">
        <f>INDEX($I$15:$K$15,MATCH(LARGE($I45:$K45,COLUMNS($L$10:N40)),$I45:$K45,0))</f>
        <v xml:space="preserve"> N</v>
      </c>
      <c r="O45" s="25">
        <f t="shared" si="1"/>
        <v>0</v>
      </c>
      <c r="P45" s="11"/>
      <c r="Q45" s="12">
        <v>0</v>
      </c>
      <c r="R45" s="13">
        <v>0</v>
      </c>
      <c r="S45" s="14">
        <v>0</v>
      </c>
      <c r="T45" s="14">
        <v>0</v>
      </c>
      <c r="U45" s="15" t="e">
        <f>INDEX($I$15:$K$15,MATCH(LARGE($I45:$K45,COLUMNS($L$10:U40)),$I45:$K45,0))</f>
        <v>#NUM!</v>
      </c>
      <c r="V45" s="15" t="str">
        <f>INDEX($I$15:$K$15,MATCH(LARGE($Q45:$S45,COLUMNS($L$10:L39)),$Q45:$S45,0))</f>
        <v xml:space="preserve"> N</v>
      </c>
      <c r="W45" s="15" t="str">
        <f>INDEX($I$15:$K$15,MATCH(LARGE($Q45:$S45,COLUMNS($L$10:M39)),$Q45:$S45,0))</f>
        <v xml:space="preserve"> N</v>
      </c>
      <c r="X45" s="9" t="str">
        <f>INDEX($I$15:$K$15,MATCH(LARGE($Q45:$S45,COLUMNS($L$10:N39)),$Q45:$S45,0))</f>
        <v xml:space="preserve"> N</v>
      </c>
      <c r="Y45" s="25">
        <f t="shared" si="0"/>
        <v>0</v>
      </c>
    </row>
    <row r="46" spans="5:25" ht="22.5" thickTop="1" thickBot="1">
      <c r="E46" s="70" t="s">
        <v>20</v>
      </c>
      <c r="F46" s="43" t="e">
        <f>VLOOKUP(TEXT(G46,"ddd"),{"sun","الأحد";"mon","الإثنين";"tue","الثلاثاء";"wed","الأربعاء";"thu","الخميس";"fri","الجمعة";"sat","السّبت"},2,0)</f>
        <v>#N/A</v>
      </c>
      <c r="G46" s="43">
        <f>$E$12+ROWS($G$16:G46)-1</f>
        <v>43465</v>
      </c>
      <c r="H46" s="35"/>
      <c r="I46" s="12">
        <v>0</v>
      </c>
      <c r="J46" s="13">
        <v>0</v>
      </c>
      <c r="K46" s="14">
        <v>0</v>
      </c>
      <c r="L46" s="15" t="str">
        <f>INDEX($I$15:$K$15,MATCH(LARGE($I46:$K46,COLUMNS($L$10:L40)),$I46:$K46,0))</f>
        <v xml:space="preserve"> N</v>
      </c>
      <c r="M46" s="8" t="str">
        <f>INDEX($I$15:$K$15,MATCH(LARGE($I46:$K46,COLUMNS($L$10:M40)),$I46:$K46,0))</f>
        <v xml:space="preserve"> N</v>
      </c>
      <c r="N46" s="24" t="str">
        <f>INDEX($I$15:$K$15,MATCH(LARGE($I46:$K46,COLUMNS($L$10:N40)),$I46:$K46,0))</f>
        <v xml:space="preserve"> N</v>
      </c>
      <c r="O46" s="25">
        <f t="shared" si="1"/>
        <v>0</v>
      </c>
      <c r="P46" s="11"/>
      <c r="Q46" s="12">
        <v>0</v>
      </c>
      <c r="R46" s="13">
        <v>0</v>
      </c>
      <c r="S46" s="14">
        <v>0</v>
      </c>
      <c r="T46" s="14">
        <v>0</v>
      </c>
      <c r="U46" s="15" t="e">
        <f>INDEX($I$15:$K$15,MATCH(LARGE($I46:$K46,COLUMNS($L$10:U40)),$I46:$K46,0))</f>
        <v>#NUM!</v>
      </c>
      <c r="V46" s="15" t="str">
        <f>INDEX($I$15:$K$15,MATCH(LARGE($Q46:$S46,COLUMNS($L$10:L40)),$Q46:$S46,0))</f>
        <v xml:space="preserve"> N</v>
      </c>
      <c r="W46" s="15" t="str">
        <f>INDEX($I$15:$K$15,MATCH(LARGE($Q46:$S46,COLUMNS($L$10:M40)),$Q46:$S46,0))</f>
        <v xml:space="preserve"> N</v>
      </c>
      <c r="X46" s="9" t="str">
        <f>INDEX($I$15:$K$15,MATCH(LARGE($Q46:$S46,COLUMNS($L$10:N40)),$Q46:$S46,0))</f>
        <v xml:space="preserve"> N</v>
      </c>
      <c r="Y46" s="25">
        <f t="shared" si="0"/>
        <v>0</v>
      </c>
    </row>
    <row r="47" spans="5:25" ht="22.5" thickTop="1" thickBot="1">
      <c r="E47" s="64" t="s">
        <v>5</v>
      </c>
      <c r="F47" s="64"/>
      <c r="G47" s="64"/>
      <c r="H47" s="11"/>
      <c r="I47" s="8">
        <f>SUM(I16:I46)</f>
        <v>0</v>
      </c>
      <c r="J47" s="9">
        <f>SUM(J16:J46)</f>
        <v>0</v>
      </c>
      <c r="K47" s="15">
        <f>SUM(K16:K46)</f>
        <v>0</v>
      </c>
      <c r="L47" s="11"/>
      <c r="M47" s="11"/>
      <c r="N47" s="11"/>
      <c r="O47" s="11"/>
      <c r="P47" s="11"/>
      <c r="Q47" s="8">
        <f>SUM(Q16:Q46)</f>
        <v>0</v>
      </c>
      <c r="R47" s="9">
        <f>SUM(R16:R46)</f>
        <v>0</v>
      </c>
      <c r="S47" s="15">
        <f>SUM(S16:S46)</f>
        <v>0</v>
      </c>
      <c r="T47" s="15">
        <f>SUM(T16:T46)</f>
        <v>4294</v>
      </c>
      <c r="U47" s="11"/>
      <c r="V47" s="11"/>
      <c r="W47" s="11"/>
      <c r="X47" s="11"/>
      <c r="Y47" s="11"/>
    </row>
    <row r="48" spans="5:25" ht="22.5" thickTop="1" thickBot="1"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6"/>
      <c r="R48" s="16"/>
      <c r="Y48" s="11"/>
    </row>
    <row r="49" spans="7:25" ht="22.5" customHeight="1" thickTop="1" thickBot="1">
      <c r="G49" s="65" t="s">
        <v>12</v>
      </c>
      <c r="H49" s="66"/>
      <c r="I49" s="66"/>
      <c r="J49" s="66"/>
      <c r="K49" s="44">
        <f>K47+J47+I47</f>
        <v>0</v>
      </c>
      <c r="L49" s="44"/>
      <c r="M49" s="44"/>
      <c r="N49" s="11"/>
      <c r="O49" s="11"/>
      <c r="P49" s="11"/>
      <c r="Q49" s="49" t="s">
        <v>28</v>
      </c>
      <c r="R49" s="50"/>
      <c r="S49" s="50"/>
      <c r="T49" s="50"/>
      <c r="U49" s="50"/>
      <c r="V49" s="51"/>
      <c r="W49" s="44">
        <f>S47+R47+Q47</f>
        <v>0</v>
      </c>
      <c r="X49" s="44"/>
      <c r="Y49" s="44"/>
    </row>
    <row r="50" spans="7:25" ht="22.5" customHeight="1" thickTop="1" thickBot="1">
      <c r="G50" s="67"/>
      <c r="H50" s="68"/>
      <c r="I50" s="68"/>
      <c r="J50" s="68"/>
      <c r="K50" s="44"/>
      <c r="L50" s="44"/>
      <c r="M50" s="44"/>
      <c r="N50" s="11"/>
      <c r="O50" s="11"/>
      <c r="P50" s="11"/>
      <c r="Q50" s="52"/>
      <c r="R50" s="53"/>
      <c r="S50" s="53"/>
      <c r="T50" s="53"/>
      <c r="U50" s="53"/>
      <c r="V50" s="54"/>
      <c r="W50" s="44"/>
      <c r="X50" s="44"/>
      <c r="Y50" s="44"/>
    </row>
    <row r="51" spans="7:25" ht="14.25" customHeight="1" thickTop="1" thickBot="1">
      <c r="G51" s="1"/>
      <c r="H51" s="1"/>
      <c r="I51" s="1"/>
      <c r="J51" s="1"/>
      <c r="K51" s="2"/>
      <c r="L51" s="2"/>
      <c r="M51" s="2"/>
      <c r="N51" s="11"/>
      <c r="O51" s="11"/>
      <c r="P51" s="11"/>
      <c r="Q51" s="16"/>
      <c r="R51" s="16"/>
      <c r="Y51" s="11"/>
    </row>
    <row r="52" spans="7:25" ht="18" customHeight="1" thickTop="1" thickBot="1">
      <c r="G52" s="57" t="s">
        <v>10</v>
      </c>
      <c r="H52" s="57"/>
      <c r="I52" s="62"/>
      <c r="J52" s="17" t="str">
        <f>INDEX($I$15:$K$15,MATCH(LARGE($I$47:$K$47,ROWS($J$52:J52)),$I$47:$K$47,0))</f>
        <v xml:space="preserve"> N</v>
      </c>
      <c r="K52" s="18" t="s">
        <v>24</v>
      </c>
      <c r="L52" s="18"/>
      <c r="M52" s="18"/>
      <c r="N52" s="18"/>
      <c r="O52" s="18"/>
      <c r="P52" s="30"/>
      <c r="R52" s="45" t="s">
        <v>10</v>
      </c>
      <c r="S52" s="45"/>
      <c r="V52" s="17" t="str">
        <f>INDEX($I$15:$K$15,MATCH(LARGE($Q$47:$S$47,ROWS($V$52:V52)),$Q$47:$S$47,0))</f>
        <v xml:space="preserve"> N</v>
      </c>
      <c r="W52" s="18" t="s">
        <v>29</v>
      </c>
      <c r="X52" s="18"/>
      <c r="Y52" s="18"/>
    </row>
    <row r="53" spans="7:25" ht="18.75" customHeight="1" thickTop="1" thickBot="1">
      <c r="G53" s="57" t="s">
        <v>10</v>
      </c>
      <c r="H53" s="57"/>
      <c r="I53" s="62"/>
      <c r="J53" s="17" t="str">
        <f>INDEX($I$15:$K$15,MATCH(LARGE($I$47:$K$47,ROWS($J$52:J53)),$I$47:$K$47,0))</f>
        <v xml:space="preserve"> N</v>
      </c>
      <c r="K53" s="18" t="s">
        <v>13</v>
      </c>
      <c r="L53" s="18"/>
      <c r="M53" s="18"/>
      <c r="N53" s="18"/>
      <c r="O53" s="18"/>
      <c r="P53" s="30"/>
      <c r="R53" s="45" t="s">
        <v>10</v>
      </c>
      <c r="S53" s="45"/>
      <c r="V53" s="17" t="str">
        <f>INDEX($I$15:$K$15,MATCH(LARGE($Q$47:$S$47,ROWS($V$52:V53)),$Q$47:$S$47,0))</f>
        <v xml:space="preserve"> N</v>
      </c>
      <c r="W53" s="18" t="s">
        <v>30</v>
      </c>
      <c r="X53" s="18"/>
      <c r="Y53" s="18"/>
    </row>
    <row r="54" spans="7:25" ht="18.75" customHeight="1" thickTop="1" thickBot="1">
      <c r="G54" s="57" t="s">
        <v>10</v>
      </c>
      <c r="H54" s="57"/>
      <c r="I54" s="57"/>
      <c r="J54" s="17" t="str">
        <f>INDEX($I$15:$K$15,MATCH(LARGE($I$47:$K$47,ROWS($J$52:J54)),$I$47:$K$47,0))</f>
        <v xml:space="preserve"> N</v>
      </c>
      <c r="K54" s="18" t="s">
        <v>14</v>
      </c>
      <c r="L54" s="18"/>
      <c r="M54" s="18"/>
      <c r="N54" s="18"/>
      <c r="O54" s="18"/>
      <c r="P54" s="30"/>
      <c r="R54" s="45" t="s">
        <v>10</v>
      </c>
      <c r="S54" s="45"/>
      <c r="V54" s="17" t="str">
        <f>INDEX($I$15:$K$15,MATCH(LARGE($Q$47:$S$47,ROWS($V$52:V54)),$Q$47:$S$47,0))</f>
        <v xml:space="preserve"> N</v>
      </c>
      <c r="W54" s="18" t="s">
        <v>31</v>
      </c>
      <c r="X54" s="18"/>
      <c r="Y54" s="18"/>
    </row>
    <row r="55" spans="7:25" ht="17.25" customHeight="1" thickTop="1">
      <c r="G55" s="42"/>
      <c r="H55" s="36"/>
      <c r="I55" s="42"/>
      <c r="J55" s="11"/>
      <c r="K55" s="18"/>
      <c r="L55" s="18"/>
      <c r="M55" s="18"/>
      <c r="N55" s="18"/>
      <c r="O55" s="18"/>
      <c r="P55" s="30"/>
      <c r="Y55" s="18"/>
    </row>
    <row r="57" spans="7:25">
      <c r="M57" s="63"/>
      <c r="N57" s="63"/>
      <c r="O57" s="63"/>
      <c r="P57" s="63"/>
      <c r="Q57" s="63"/>
      <c r="R57" s="39"/>
    </row>
    <row r="58" spans="7:25">
      <c r="M58" s="63"/>
      <c r="N58" s="63"/>
      <c r="O58" s="63"/>
      <c r="P58" s="63"/>
      <c r="Q58" s="63"/>
      <c r="R58" s="39"/>
    </row>
    <row r="59" spans="7:25" ht="21" customHeight="1"/>
    <row r="60" spans="7:25">
      <c r="N60" s="55"/>
      <c r="O60" s="55"/>
      <c r="P60" s="55"/>
      <c r="Q60" s="56"/>
      <c r="R60" s="40"/>
    </row>
  </sheetData>
  <mergeCells count="22">
    <mergeCell ref="N60:Q60"/>
    <mergeCell ref="G54:I54"/>
    <mergeCell ref="E11:I11"/>
    <mergeCell ref="E12:I12"/>
    <mergeCell ref="E2:W5"/>
    <mergeCell ref="E7:Y9"/>
    <mergeCell ref="V11:Y11"/>
    <mergeCell ref="V12:Y12"/>
    <mergeCell ref="G52:I52"/>
    <mergeCell ref="R52:S52"/>
    <mergeCell ref="G53:I53"/>
    <mergeCell ref="M57:Q57"/>
    <mergeCell ref="M58:Q58"/>
    <mergeCell ref="I14:O14"/>
    <mergeCell ref="E47:G47"/>
    <mergeCell ref="G49:J50"/>
    <mergeCell ref="K49:M50"/>
    <mergeCell ref="R53:S53"/>
    <mergeCell ref="R54:S54"/>
    <mergeCell ref="W49:Y50"/>
    <mergeCell ref="Q14:Y14"/>
    <mergeCell ref="Q49:V50"/>
  </mergeCells>
  <conditionalFormatting sqref="X16:X46 L16:P46">
    <cfRule type="expression" dxfId="17" priority="16">
      <formula>L16=$I$15</formula>
    </cfRule>
    <cfRule type="expression" dxfId="16" priority="17">
      <formula>L16=$K$15</formula>
    </cfRule>
    <cfRule type="expression" dxfId="15" priority="18">
      <formula>L16=$J$15</formula>
    </cfRule>
  </conditionalFormatting>
  <conditionalFormatting sqref="J52:J55">
    <cfRule type="expression" dxfId="14" priority="13">
      <formula>J52=$J$15</formula>
    </cfRule>
    <cfRule type="expression" dxfId="13" priority="14">
      <formula>J52=$K$15</formula>
    </cfRule>
    <cfRule type="expression" dxfId="12" priority="15">
      <formula>J52=$I$15</formula>
    </cfRule>
  </conditionalFormatting>
  <conditionalFormatting sqref="U16:U46">
    <cfRule type="expression" dxfId="11" priority="10">
      <formula>U16=$I$15</formula>
    </cfRule>
    <cfRule type="expression" dxfId="10" priority="11">
      <formula>U16=$K$15</formula>
    </cfRule>
    <cfRule type="expression" dxfId="9" priority="12">
      <formula>U16=$J$15</formula>
    </cfRule>
  </conditionalFormatting>
  <conditionalFormatting sqref="V16:W46">
    <cfRule type="expression" dxfId="8" priority="7">
      <formula>V16=$I$15</formula>
    </cfRule>
    <cfRule type="expression" dxfId="7" priority="8">
      <formula>V16=$K$15</formula>
    </cfRule>
    <cfRule type="expression" dxfId="6" priority="9">
      <formula>V16=$J$15</formula>
    </cfRule>
  </conditionalFormatting>
  <conditionalFormatting sqref="Y16:Y46">
    <cfRule type="expression" dxfId="5" priority="4">
      <formula>Y16=$I$15</formula>
    </cfRule>
    <cfRule type="expression" dxfId="4" priority="5">
      <formula>Y16=$K$15</formula>
    </cfRule>
    <cfRule type="expression" dxfId="3" priority="6">
      <formula>Y16=$J$15</formula>
    </cfRule>
  </conditionalFormatting>
  <conditionalFormatting sqref="V52:V54">
    <cfRule type="expression" dxfId="2" priority="1">
      <formula>V52=$J$15</formula>
    </cfRule>
    <cfRule type="expression" dxfId="1" priority="2">
      <formula>V52=$K$15</formula>
    </cfRule>
    <cfRule type="expression" dxfId="0" priority="3">
      <formula>V52=$I$15</formula>
    </cfRule>
  </conditionalFormatting>
  <pageMargins left="0.70866141732283472" right="0.70866141732283472" top="0.74803149606299213" bottom="0.74803149606299213" header="0.31496062992125984" footer="0.31496062992125984"/>
  <pageSetup paperSize="9" scale="37" orientation="portrait" r:id="rId1"/>
  <rowBreaks count="2" manualBreakCount="2">
    <brk id="63" min="2" max="13" man="1"/>
    <brk id="68" min="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ديسمبر 2018</vt:lpstr>
      <vt:lpstr>'ديسمبر 2018'!Print_Area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2019-01-01T10:36:43Z</cp:lastPrinted>
  <dcterms:created xsi:type="dcterms:W3CDTF">2018-12-10T10:38:11Z</dcterms:created>
  <dcterms:modified xsi:type="dcterms:W3CDTF">2019-01-01T10:37:30Z</dcterms:modified>
</cp:coreProperties>
</file>